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 firstSheet="2" activeTab="3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B39" i="6" s="1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P29" i="5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X30" i="5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4" i="4"/>
  <c r="I43" i="6"/>
  <c r="B43" i="6"/>
  <c r="I24" i="6"/>
  <c r="I52" i="6" s="1"/>
  <c r="I15" i="6"/>
  <c r="I14" i="6"/>
  <c r="I42" i="6" s="1"/>
  <c r="B11" i="6"/>
  <c r="B10" i="6"/>
  <c r="BO90" i="5" l="1"/>
  <c r="BO91" i="5" s="1"/>
  <c r="I11" i="6"/>
  <c r="I39" i="6" s="1"/>
  <c r="B37" i="6"/>
  <c r="E39" i="6"/>
  <c r="BO105" i="4"/>
  <c r="BO106" i="4" s="1"/>
  <c r="W30" i="5"/>
  <c r="P30" i="5"/>
  <c r="B34" i="6"/>
  <c r="E34" i="6"/>
  <c r="T30" i="5"/>
  <c r="BO89" i="4"/>
  <c r="BO90" i="4" s="1"/>
  <c r="BO94" i="4" s="1"/>
  <c r="BO74" i="4"/>
  <c r="BO75" i="4" s="1"/>
  <c r="BO79" i="4" s="1"/>
  <c r="BO57" i="4"/>
  <c r="BO58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110" i="4"/>
  <c r="BO63" i="4"/>
  <c r="BO62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95" i="4" l="1"/>
  <c r="BO80" i="4"/>
  <c r="BO62" i="5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D29" i="4" s="1"/>
  <c r="D30" i="5" s="1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H89" i="4" l="1"/>
  <c r="H90" i="4" s="1"/>
  <c r="P89" i="4"/>
  <c r="P90" i="4" s="1"/>
  <c r="X89" i="4"/>
  <c r="X90" i="4" s="1"/>
  <c r="AF89" i="4"/>
  <c r="AF90" i="4" s="1"/>
  <c r="AN89" i="4"/>
  <c r="AN90" i="4" s="1"/>
  <c r="AV89" i="4"/>
  <c r="AV90" i="4" s="1"/>
  <c r="BD89" i="4"/>
  <c r="BD90" i="4" s="1"/>
  <c r="BL89" i="4"/>
  <c r="BL90" i="4" s="1"/>
  <c r="E105" i="4"/>
  <c r="E106" i="4" s="1"/>
  <c r="I105" i="4"/>
  <c r="I106" i="4" s="1"/>
  <c r="M105" i="4"/>
  <c r="M106" i="4" s="1"/>
  <c r="Q105" i="4"/>
  <c r="Q106" i="4" s="1"/>
  <c r="U105" i="4"/>
  <c r="U106" i="4" s="1"/>
  <c r="Y105" i="4"/>
  <c r="Y106" i="4" s="1"/>
  <c r="AC105" i="4"/>
  <c r="AC106" i="4" s="1"/>
  <c r="AG105" i="4"/>
  <c r="AG106" i="4" s="1"/>
  <c r="AK105" i="4"/>
  <c r="AK106" i="4" s="1"/>
  <c r="AO105" i="4"/>
  <c r="AO106" i="4" s="1"/>
  <c r="AS105" i="4"/>
  <c r="AS106" i="4" s="1"/>
  <c r="AW105" i="4"/>
  <c r="AW106" i="4" s="1"/>
  <c r="BA105" i="4"/>
  <c r="BA106" i="4" s="1"/>
  <c r="BE105" i="4"/>
  <c r="BE106" i="4" s="1"/>
  <c r="BI105" i="4"/>
  <c r="BI106" i="4" s="1"/>
  <c r="BM105" i="4"/>
  <c r="BM106" i="4" s="1"/>
  <c r="K90" i="5"/>
  <c r="K91" i="5" s="1"/>
  <c r="S90" i="5"/>
  <c r="S91" i="5" s="1"/>
  <c r="AI90" i="5"/>
  <c r="AI91" i="5" s="1"/>
  <c r="AQ90" i="5"/>
  <c r="AQ91" i="5" s="1"/>
  <c r="BG90" i="5"/>
  <c r="BG91" i="5" s="1"/>
  <c r="F105" i="4"/>
  <c r="F106" i="4" s="1"/>
  <c r="N105" i="4"/>
  <c r="N106" i="4" s="1"/>
  <c r="V105" i="4"/>
  <c r="V106" i="4" s="1"/>
  <c r="AD105" i="4"/>
  <c r="AD106" i="4" s="1"/>
  <c r="AL105" i="4"/>
  <c r="AL106" i="4" s="1"/>
  <c r="AT105" i="4"/>
  <c r="AT106" i="4" s="1"/>
  <c r="BB105" i="4"/>
  <c r="BB106" i="4" s="1"/>
  <c r="BJ105" i="4"/>
  <c r="BJ106" i="4" s="1"/>
  <c r="P90" i="5"/>
  <c r="P91" i="5" s="1"/>
  <c r="X90" i="5"/>
  <c r="X91" i="5" s="1"/>
  <c r="AF90" i="5"/>
  <c r="AF91" i="5" s="1"/>
  <c r="AN90" i="5"/>
  <c r="AN91" i="5" s="1"/>
  <c r="AV90" i="5"/>
  <c r="AV91" i="5" s="1"/>
  <c r="AA90" i="5"/>
  <c r="AA91" i="5" s="1"/>
  <c r="AY90" i="5"/>
  <c r="AY91" i="5" s="1"/>
  <c r="BC90" i="5"/>
  <c r="BC91" i="5" s="1"/>
  <c r="BK90" i="5"/>
  <c r="BK91" i="5" s="1"/>
  <c r="D57" i="4"/>
  <c r="D58" i="4" s="1"/>
  <c r="L57" i="4"/>
  <c r="L58" i="4" s="1"/>
  <c r="T57" i="4"/>
  <c r="T58" i="4" s="1"/>
  <c r="AB57" i="4"/>
  <c r="AB58" i="4" s="1"/>
  <c r="AJ57" i="4"/>
  <c r="AJ58" i="4" s="1"/>
  <c r="AR57" i="4"/>
  <c r="AR58" i="4" s="1"/>
  <c r="AZ57" i="4"/>
  <c r="AZ58" i="4" s="1"/>
  <c r="BH57" i="4"/>
  <c r="BH58" i="4" s="1"/>
  <c r="F89" i="4"/>
  <c r="F90" i="4" s="1"/>
  <c r="F95" i="4" s="1"/>
  <c r="N89" i="4"/>
  <c r="N90" i="4" s="1"/>
  <c r="V89" i="4"/>
  <c r="V90" i="4" s="1"/>
  <c r="AD89" i="4"/>
  <c r="AD90" i="4" s="1"/>
  <c r="AL89" i="4"/>
  <c r="AL90" i="4" s="1"/>
  <c r="AT89" i="4"/>
  <c r="AT90" i="4" s="1"/>
  <c r="BB89" i="4"/>
  <c r="BB90" i="4" s="1"/>
  <c r="BJ89" i="4"/>
  <c r="BJ90" i="4" s="1"/>
  <c r="G105" i="4"/>
  <c r="G106" i="4" s="1"/>
  <c r="O105" i="4"/>
  <c r="O106" i="4" s="1"/>
  <c r="W105" i="4"/>
  <c r="W106" i="4" s="1"/>
  <c r="AE105" i="4"/>
  <c r="AE106" i="4" s="1"/>
  <c r="AM105" i="4"/>
  <c r="AM106" i="4" s="1"/>
  <c r="AM110" i="4" s="1"/>
  <c r="AU105" i="4"/>
  <c r="AU106" i="4" s="1"/>
  <c r="BC105" i="4"/>
  <c r="BC106" i="4" s="1"/>
  <c r="BK105" i="4"/>
  <c r="BK106" i="4" s="1"/>
  <c r="I90" i="5"/>
  <c r="I91" i="5" s="1"/>
  <c r="BE90" i="5"/>
  <c r="BE91" i="5" s="1"/>
  <c r="BM90" i="5"/>
  <c r="BM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AT96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J94" i="4" s="1"/>
  <c r="AR89" i="4"/>
  <c r="AR90" i="4" s="1"/>
  <c r="AZ89" i="4"/>
  <c r="AZ90" i="4" s="1"/>
  <c r="AZ94" i="4" s="1"/>
  <c r="BH89" i="4"/>
  <c r="BH90" i="4" s="1"/>
  <c r="O90" i="5"/>
  <c r="O91" i="5" s="1"/>
  <c r="O95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AX95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P110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AA95" i="5"/>
  <c r="AU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G95" i="4"/>
  <c r="W94" i="4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AL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Z110" i="4"/>
  <c r="Z111" i="4"/>
  <c r="Q110" i="4"/>
  <c r="AU112" i="5" l="1"/>
  <c r="AD95" i="4"/>
  <c r="K111" i="5"/>
  <c r="AD95" i="5"/>
  <c r="G94" i="4"/>
  <c r="T111" i="5"/>
  <c r="W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<sst xmlns="http://schemas.openxmlformats.org/spreadsheetml/2006/main" count="360" uniqueCount="104">
  <si>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</si>
  <si>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</si>
  <si>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</si>
  <si>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</si>
  <si>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</si>
  <si>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</si>
  <si>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</si>
  <si>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</si>
  <si>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</si>
  <si>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</si>
  <si>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</si>
  <si>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</si>
  <si>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</si>
  <si>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</si>
  <si>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</si>
  <si>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</si>
  <si>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</si>
  <si>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</si>
  <si>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</si>
  <si>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</si>
  <si>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</si>
  <si>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</si>
  <si>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</si>
  <si>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</si>
  <si>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</si>
  <si>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</si>
  <si>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</si>
  <si>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</si>
  <si>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</si>
  <si>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</si>
  <si>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</si>
  <si>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</si>
  <si>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</si>
  <si>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</si>
  <si>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</si>
  <si>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</si>
  <si>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</si>
  <si>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</si>
  <si>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</si>
  <si>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</si>
  <si>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</si>
  <si>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</si>
  <si>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</si>
  <si>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</si>
  <si>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</si>
  <si>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</si>
  <si>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</si>
  <si>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</si>
  <si>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</si>
  <si>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</si>
  <si>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</si>
  <si>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</si>
  <si>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</si>
  <si>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</si>
  <si>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</si>
  <si>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</si>
  <si>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</si>
  <si>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</si>
  <si>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</si>
  <si>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</si>
  <si>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</si>
  <si>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</si>
  <si>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Т.В. 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</si>
  <si>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</si>
  <si>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</si>
  <si>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</si>
  <si>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</si>
  <si>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</si>
  <si>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</si>
  <si>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</si>
  <si>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</si>
  <si>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</si>
  <si>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</si>
  <si>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</si>
  <si>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</si>
  <si>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</si>
  <si>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</si>
  <si>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</si>
  <si>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</si>
  <si>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</si>
  <si>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</si>
  <si>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</si>
  <si>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</si>
  <si>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</si>
  <si>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</si>
  <si>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</si>
  <si>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</si>
  <si>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</si>
  <si>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</si>
  <si>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</si>
  <si>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</si>
  <si>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</si>
  <si>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</si>
  <si>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</si>
  <si>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</si>
  <si>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</si>
  <si>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</si>
  <si>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</si>
  <si>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</si>
  <si>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</si>
  <si>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</si>
  <si>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</si>
  <si>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</si>
  <si>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>Повар                                                   Т.В. Доголева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</si>
</sst>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zoomScale="75" zoomScaleNormal="75" workbookViewId="0">
      <selection activeCell="K28" sqref="K2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5</v>
      </c>
      <c r="F4" t="s">
        <v>60</v>
      </c>
      <c r="K4" s="64">
        <f>'04.01.2021 3-7 лет (день 6) '!K4</f>
        <v>44858</v>
      </c>
    </row>
    <row r="5" spans="1:69" ht="15" customHeight="1" x14ac:dyDescent="0.25">
      <c r="A5" s="95"/>
      <c r="B5" s="3" t="s">
        <v>3</v>
      </c>
      <c r="C5" s="86" t="s">
        <v>4</v>
      </c>
      <c r="D5" s="88" t="str">
        <f>[1]Цены!A1</f>
        <v>Хлеб пшеничный</v>
      </c>
      <c r="E5" s="88" t="str">
        <f>[1]Цены!B1</f>
        <v>Хлеб ржано-пшеничный</v>
      </c>
      <c r="F5" s="88" t="str">
        <f>[1]Цены!C1</f>
        <v>Сахар</v>
      </c>
      <c r="G5" s="88" t="str">
        <f>[1]Цены!D1</f>
        <v>Чай</v>
      </c>
      <c r="H5" s="88" t="str">
        <f>[1]Цены!E1</f>
        <v>Какао</v>
      </c>
      <c r="I5" s="88" t="str">
        <f>[1]Цены!F1</f>
        <v>Кофейный напиток</v>
      </c>
      <c r="J5" s="88" t="str">
        <f>[1]Цены!G1</f>
        <v>Молоко 2,5%</v>
      </c>
      <c r="K5" s="88" t="str">
        <f>[1]Цены!H1</f>
        <v>Масло сливочное</v>
      </c>
      <c r="L5" s="88" t="str">
        <f>[1]Цены!I1</f>
        <v>Сметана 15%</v>
      </c>
      <c r="M5" s="88" t="str">
        <f>[1]Цены!J1</f>
        <v>Молоко сухое</v>
      </c>
      <c r="N5" s="88" t="str">
        <f>[1]Цены!K1</f>
        <v>Снежок 2,5 %</v>
      </c>
      <c r="O5" s="88" t="str">
        <f>[1]Цены!L1</f>
        <v>Творог 5%</v>
      </c>
      <c r="P5" s="88" t="str">
        <f>[1]Цены!M1</f>
        <v>Молоко сгущенное</v>
      </c>
      <c r="Q5" s="88" t="str">
        <f>[1]Цены!N1</f>
        <v xml:space="preserve">Джем Сава </v>
      </c>
      <c r="R5" s="88" t="str">
        <f>[1]Цены!O1</f>
        <v>Сыр</v>
      </c>
      <c r="S5" s="88" t="str">
        <f>[1]Цены!P1</f>
        <v>Зеленый горошек</v>
      </c>
      <c r="T5" s="88" t="str">
        <f>[1]Цены!Q1</f>
        <v>Кукуруза консервирован.</v>
      </c>
      <c r="U5" s="88" t="str">
        <f>[1]Цены!R1</f>
        <v>Консервы рыбные</v>
      </c>
      <c r="V5" s="88" t="str">
        <f>[1]Цены!S1</f>
        <v>Огурцы консервирован.</v>
      </c>
      <c r="W5" s="88" t="str">
        <f>[1]Цены!T1</f>
        <v>Огурцы свежие</v>
      </c>
      <c r="X5" s="88" t="str">
        <f>[1]Цены!U1</f>
        <v>Яйцо</v>
      </c>
      <c r="Y5" s="88" t="str">
        <f>[1]Цены!V1</f>
        <v>Икра кабачковая</v>
      </c>
      <c r="Z5" s="88" t="str">
        <f>[1]Цены!W1</f>
        <v>Изюм</v>
      </c>
      <c r="AA5" s="88" t="str">
        <f>[1]Цены!X1</f>
        <v>Курага</v>
      </c>
      <c r="AB5" s="88" t="str">
        <f>[1]Цены!Y1</f>
        <v>Чернослив</v>
      </c>
      <c r="AC5" s="88" t="str">
        <f>[1]Цены!Z1</f>
        <v>Шиповник</v>
      </c>
      <c r="AD5" s="88" t="str">
        <f>[1]Цены!AA1</f>
        <v>Сухофрукты</v>
      </c>
      <c r="AE5" s="88" t="str">
        <f>[1]Цены!AB1</f>
        <v>Ягода свежемороженная</v>
      </c>
      <c r="AF5" s="88" t="str">
        <f>[1]Цены!AC1</f>
        <v>Лимон</v>
      </c>
      <c r="AG5" s="88" t="str">
        <f>[1]Цены!AD1</f>
        <v>Кисель</v>
      </c>
      <c r="AH5" s="88" t="str">
        <f>[1]Цены!AE1</f>
        <v xml:space="preserve">Сок </v>
      </c>
      <c r="AI5" s="88" t="str">
        <f>[1]Цены!AF1</f>
        <v>Макаронные изделия</v>
      </c>
      <c r="AJ5" s="88" t="str">
        <f>[1]Цены!AG1</f>
        <v>Мука</v>
      </c>
      <c r="AK5" s="88" t="str">
        <f>[1]Цены!AH1</f>
        <v>Дрожжи</v>
      </c>
      <c r="AL5" s="88" t="str">
        <f>[1]Цены!AI1</f>
        <v>Печенье</v>
      </c>
      <c r="AM5" s="88" t="str">
        <f>[1]Цены!AJ1</f>
        <v>Пряники</v>
      </c>
      <c r="AN5" s="88" t="str">
        <f>[1]Цены!AK1</f>
        <v>Вафли</v>
      </c>
      <c r="AO5" s="88" t="str">
        <f>[1]Цены!AL1</f>
        <v>Конфеты</v>
      </c>
      <c r="AP5" s="88" t="str">
        <f>[1]Цены!AM1</f>
        <v>Повидло Сава</v>
      </c>
      <c r="AQ5" s="88" t="str">
        <f>[1]Цены!AN1</f>
        <v>Крупа геркулес</v>
      </c>
      <c r="AR5" s="88" t="str">
        <f>[1]Цены!AO1</f>
        <v>Крупа горох</v>
      </c>
      <c r="AS5" s="88" t="str">
        <f>[1]Цены!AP1</f>
        <v>Крупа гречневая</v>
      </c>
      <c r="AT5" s="88" t="str">
        <f>[1]Цены!AQ1</f>
        <v>Крупа кукурузная</v>
      </c>
      <c r="AU5" s="88" t="str">
        <f>[1]Цены!AR1</f>
        <v>Крупа манная</v>
      </c>
      <c r="AV5" s="88" t="str">
        <f>[1]Цены!AS1</f>
        <v>Крупа перловая</v>
      </c>
      <c r="AW5" s="88" t="str">
        <f>[1]Цены!AT1</f>
        <v>Крупа пшеничная</v>
      </c>
      <c r="AX5" s="88" t="str">
        <f>[1]Цены!AU1</f>
        <v>Крупа пшено</v>
      </c>
      <c r="AY5" s="88" t="str">
        <f>[1]Цены!AV1</f>
        <v>Крупа ячневая</v>
      </c>
      <c r="AZ5" s="88" t="str">
        <f>[1]Цены!AW1</f>
        <v>Рис</v>
      </c>
      <c r="BA5" s="88" t="str">
        <f>[1]Цены!AX1</f>
        <v>Цыпленок бройлер</v>
      </c>
      <c r="BB5" s="88" t="str">
        <f>[1]Цены!AY1</f>
        <v>Филе куриное</v>
      </c>
      <c r="BC5" s="88" t="str">
        <f>[1]Цены!AZ1</f>
        <v>Фарш говяжий</v>
      </c>
      <c r="BD5" s="88" t="str">
        <f>[1]Цены!BA1</f>
        <v>Печень куриная</v>
      </c>
      <c r="BE5" s="88" t="str">
        <f>[1]Цены!BB1</f>
        <v>Филе минтая</v>
      </c>
      <c r="BF5" s="88" t="str">
        <f>[1]Цены!BC1</f>
        <v>Филе сельди слабосол.</v>
      </c>
      <c r="BG5" s="88" t="str">
        <f>[1]Цены!BD1</f>
        <v>Картофель</v>
      </c>
      <c r="BH5" s="88" t="str">
        <f>[1]Цены!BE1</f>
        <v>Морковь</v>
      </c>
      <c r="BI5" s="88" t="str">
        <f>[1]Цены!BF1</f>
        <v>Лук</v>
      </c>
      <c r="BJ5" s="88" t="str">
        <f>[1]Цены!BG1</f>
        <v>Капуста</v>
      </c>
      <c r="BK5" s="88" t="str">
        <f>[1]Цены!BH1</f>
        <v>Свекла</v>
      </c>
      <c r="BL5" s="88" t="str">
        <f>[1]Цены!BI1</f>
        <v>Томатная паста</v>
      </c>
      <c r="BM5" s="88" t="str">
        <f>[1]Цены!BJ1</f>
        <v>Масло растительное</v>
      </c>
      <c r="BN5" s="88" t="str">
        <f>[1]Цены!BK1</f>
        <v>Соль</v>
      </c>
      <c r="BO5" s="86" t="s">
        <v>71</v>
      </c>
      <c r="BP5" s="90" t="s">
        <v>5</v>
      </c>
      <c r="BQ5" s="90" t="s">
        <v>6</v>
      </c>
    </row>
    <row r="6" spans="1:69" ht="36.75" customHeight="1" x14ac:dyDescent="0.25">
      <c r="A6" s="96"/>
      <c r="B6" s="4" t="s">
        <v>7</v>
      </c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7"/>
      <c r="BP6" s="90"/>
      <c r="BQ6" s="90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5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5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Снежок</v>
      </c>
      <c r="C19" s="92">
        <f>$E$4</f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Вафли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22</v>
      </c>
      <c r="B23" s="5" t="str">
        <f>'04.01.2021 3-7 лет (день 6) '!B23</f>
        <v>Суп молочный с пшеном</v>
      </c>
      <c r="C23" s="92">
        <f>$E$4</f>
        <v>5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 t="shared" ref="D29:N29" si="3">PRODUCT(D28,$E$4)</f>
        <v>0.3</v>
      </c>
      <c r="E29" s="19">
        <f t="shared" si="3"/>
        <v>0.2</v>
      </c>
      <c r="F29" s="19">
        <f t="shared" si="3"/>
        <v>0.20150000000000001</v>
      </c>
      <c r="G29" s="19">
        <f t="shared" si="3"/>
        <v>1.4999999999999998E-3</v>
      </c>
      <c r="H29" s="19">
        <f t="shared" si="3"/>
        <v>0</v>
      </c>
      <c r="I29" s="19">
        <f t="shared" si="3"/>
        <v>0.01</v>
      </c>
      <c r="J29" s="19">
        <f t="shared" si="3"/>
        <v>1.6</v>
      </c>
      <c r="K29" s="19">
        <f t="shared" si="3"/>
        <v>5.7499999999999996E-2</v>
      </c>
      <c r="L29" s="19">
        <f t="shared" si="3"/>
        <v>0.02</v>
      </c>
      <c r="M29" s="19">
        <f t="shared" si="3"/>
        <v>0</v>
      </c>
      <c r="N29" s="19">
        <f t="shared" si="3"/>
        <v>0.70000000000000007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1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6.7500000000000004E-2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0.1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0.06</v>
      </c>
      <c r="AY29" s="19">
        <f t="shared" si="5"/>
        <v>9.5000000000000001E-2</v>
      </c>
      <c r="AZ29" s="19">
        <f t="shared" si="5"/>
        <v>0.09</v>
      </c>
      <c r="BA29" s="19">
        <f t="shared" si="5"/>
        <v>0</v>
      </c>
      <c r="BB29" s="19">
        <f t="shared" si="5"/>
        <v>0</v>
      </c>
      <c r="BC29" s="19">
        <f t="shared" si="5"/>
        <v>7.1999999999999995E-2</v>
      </c>
      <c r="BD29" s="19">
        <f t="shared" si="5"/>
        <v>0.15</v>
      </c>
      <c r="BE29" s="19">
        <f t="shared" si="5"/>
        <v>0</v>
      </c>
      <c r="BF29" s="19">
        <f t="shared" si="5"/>
        <v>0</v>
      </c>
      <c r="BG29" s="19">
        <f t="shared" si="5"/>
        <v>1.0150000000000001</v>
      </c>
      <c r="BH29" s="19">
        <f t="shared" si="5"/>
        <v>0.05</v>
      </c>
      <c r="BI29" s="19">
        <f t="shared" si="5"/>
        <v>0.17</v>
      </c>
      <c r="BJ29" s="19">
        <f t="shared" si="5"/>
        <v>0.08</v>
      </c>
      <c r="BK29" s="19">
        <f t="shared" si="5"/>
        <v>0.15</v>
      </c>
      <c r="BL29" s="19">
        <f t="shared" si="5"/>
        <v>0</v>
      </c>
      <c r="BM29" s="19">
        <f t="shared" si="5"/>
        <v>1.4999999999999999E-2</v>
      </c>
      <c r="BN29" s="73">
        <f t="shared" si="5"/>
        <v>0.02</v>
      </c>
      <c r="BO29" s="19">
        <f t="shared" ref="BO29" si="6">PRODUCT(BO28,$E$4)</f>
        <v>0</v>
      </c>
    </row>
    <row r="31" spans="1:68" x14ac:dyDescent="0.25">
      <c r="F31" t="s">
        <v>99</v>
      </c>
    </row>
    <row r="33" spans="1:69" x14ac:dyDescent="0.25">
      <c r="F33" t="s">
        <v>101</v>
      </c>
    </row>
    <row r="34" spans="1:69" x14ac:dyDescent="0.25">
      <c r="BP34" s="20"/>
      <c r="BQ34" s="21"/>
    </row>
    <row r="35" spans="1:69" x14ac:dyDescent="0.25">
      <c r="F35" t="s">
        <v>27</v>
      </c>
    </row>
    <row r="41" spans="1:69" x14ac:dyDescent="0.25">
      <c r="AW41">
        <v>2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66</v>
      </c>
      <c r="F42" s="25">
        <v>97.36</v>
      </c>
      <c r="G42" s="25">
        <v>599.94000000000005</v>
      </c>
      <c r="H42" s="25">
        <v>925.9</v>
      </c>
      <c r="I42" s="25">
        <v>590</v>
      </c>
      <c r="J42" s="25">
        <v>71.38</v>
      </c>
      <c r="K42" s="25">
        <v>662.44</v>
      </c>
      <c r="L42" s="25">
        <v>200.83</v>
      </c>
      <c r="M42" s="25">
        <v>355</v>
      </c>
      <c r="N42" s="25">
        <v>99.49</v>
      </c>
      <c r="O42" s="25">
        <v>320.32</v>
      </c>
      <c r="P42" s="25">
        <v>231.58</v>
      </c>
      <c r="Q42" s="25">
        <v>216.66</v>
      </c>
      <c r="R42" s="25"/>
      <c r="S42" s="25">
        <v>130</v>
      </c>
      <c r="T42" s="25">
        <v>146</v>
      </c>
      <c r="U42" s="25">
        <v>870</v>
      </c>
      <c r="V42" s="25">
        <v>121.57</v>
      </c>
      <c r="W42" s="25"/>
      <c r="X42" s="25">
        <v>5.3</v>
      </c>
      <c r="Y42" s="25"/>
      <c r="Z42" s="25">
        <v>239.76</v>
      </c>
      <c r="AA42" s="25">
        <v>324.92</v>
      </c>
      <c r="AB42" s="25">
        <v>273.52999999999997</v>
      </c>
      <c r="AC42" s="25">
        <v>288.5</v>
      </c>
      <c r="AD42" s="25">
        <v>95.22</v>
      </c>
      <c r="AE42" s="25">
        <v>300</v>
      </c>
      <c r="AF42" s="25">
        <v>149</v>
      </c>
      <c r="AG42" s="25">
        <v>210.25</v>
      </c>
      <c r="AH42" s="25">
        <v>55</v>
      </c>
      <c r="AI42" s="25">
        <v>65.75</v>
      </c>
      <c r="AJ42" s="25">
        <v>43.56</v>
      </c>
      <c r="AK42" s="25">
        <v>190</v>
      </c>
      <c r="AL42" s="25">
        <v>165</v>
      </c>
      <c r="AM42" s="25"/>
      <c r="AN42" s="25">
        <v>250</v>
      </c>
      <c r="AO42" s="25"/>
      <c r="AP42" s="25">
        <v>190</v>
      </c>
      <c r="AQ42" s="25">
        <v>86.38</v>
      </c>
      <c r="AR42" s="25">
        <v>70</v>
      </c>
      <c r="AS42" s="25">
        <v>150</v>
      </c>
      <c r="AT42" s="25">
        <v>70.739999999999995</v>
      </c>
      <c r="AU42" s="25">
        <v>64.290000000000006</v>
      </c>
      <c r="AV42" s="25">
        <v>62.5</v>
      </c>
      <c r="AW42" s="25">
        <v>114.28</v>
      </c>
      <c r="AX42" s="25">
        <v>84.44</v>
      </c>
      <c r="AY42" s="25">
        <v>75</v>
      </c>
      <c r="AZ42" s="25">
        <v>110</v>
      </c>
      <c r="BA42" s="25">
        <v>225</v>
      </c>
      <c r="BB42" s="25">
        <v>364</v>
      </c>
      <c r="BC42" s="25">
        <v>550</v>
      </c>
      <c r="BD42" s="25">
        <v>195.06</v>
      </c>
      <c r="BE42" s="25">
        <v>330</v>
      </c>
      <c r="BF42" s="25"/>
      <c r="BG42" s="25">
        <v>29</v>
      </c>
      <c r="BH42" s="25">
        <v>39</v>
      </c>
      <c r="BI42" s="25">
        <v>49</v>
      </c>
      <c r="BJ42" s="25">
        <v>19</v>
      </c>
      <c r="BK42" s="25">
        <v>57.3</v>
      </c>
      <c r="BL42" s="25">
        <v>276.20999999999998</v>
      </c>
      <c r="BM42" s="25">
        <v>154.44</v>
      </c>
      <c r="BN42" s="25">
        <v>14.89</v>
      </c>
      <c r="BO42" s="25">
        <v>6</v>
      </c>
    </row>
    <row r="43" spans="1:69" ht="17.25" x14ac:dyDescent="0.3">
      <c r="B43" s="16" t="s">
        <v>30</v>
      </c>
      <c r="C43" s="17" t="s">
        <v>29</v>
      </c>
      <c r="D43" s="18">
        <f>D42/1000</f>
        <v>6.7269999999999996E-2</v>
      </c>
      <c r="E43" s="18">
        <f t="shared" ref="E43:BN43" si="7">E42/1000</f>
        <v>6.6000000000000003E-2</v>
      </c>
      <c r="F43" s="18">
        <f t="shared" si="7"/>
        <v>9.7360000000000002E-2</v>
      </c>
      <c r="G43" s="18">
        <f t="shared" si="7"/>
        <v>0.59994000000000003</v>
      </c>
      <c r="H43" s="18">
        <f t="shared" si="7"/>
        <v>0.92589999999999995</v>
      </c>
      <c r="I43" s="18">
        <f t="shared" si="7"/>
        <v>0.59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0.35499999999999998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0.23158000000000001</v>
      </c>
      <c r="Q43" s="18">
        <f t="shared" si="7"/>
        <v>0.21665999999999999</v>
      </c>
      <c r="R43" s="18">
        <f t="shared" si="7"/>
        <v>0</v>
      </c>
      <c r="S43" s="18">
        <f t="shared" si="7"/>
        <v>0.13</v>
      </c>
      <c r="T43" s="18">
        <f t="shared" si="7"/>
        <v>0.14599999999999999</v>
      </c>
      <c r="U43" s="18">
        <f t="shared" si="7"/>
        <v>0.87</v>
      </c>
      <c r="V43" s="18">
        <f t="shared" si="7"/>
        <v>0.12157</v>
      </c>
      <c r="W43" s="18">
        <f>W42/1000</f>
        <v>0</v>
      </c>
      <c r="X43" s="18">
        <f t="shared" si="7"/>
        <v>5.3E-3</v>
      </c>
      <c r="Y43" s="18">
        <f t="shared" si="7"/>
        <v>0</v>
      </c>
      <c r="Z43" s="18">
        <f t="shared" si="7"/>
        <v>0.23976</v>
      </c>
      <c r="AA43" s="18">
        <f t="shared" si="7"/>
        <v>0.32492000000000004</v>
      </c>
      <c r="AB43" s="18">
        <f t="shared" si="7"/>
        <v>0.27353</v>
      </c>
      <c r="AC43" s="18">
        <f t="shared" si="7"/>
        <v>0.28849999999999998</v>
      </c>
      <c r="AD43" s="18">
        <f t="shared" si="7"/>
        <v>9.5219999999999999E-2</v>
      </c>
      <c r="AE43" s="18">
        <f t="shared" si="7"/>
        <v>0.3</v>
      </c>
      <c r="AF43" s="18">
        <f t="shared" si="7"/>
        <v>0.14899999999999999</v>
      </c>
      <c r="AG43" s="18">
        <f t="shared" si="7"/>
        <v>0.21024999999999999</v>
      </c>
      <c r="AH43" s="18">
        <f t="shared" si="7"/>
        <v>5.5E-2</v>
      </c>
      <c r="AI43" s="18">
        <f t="shared" si="7"/>
        <v>6.5750000000000003E-2</v>
      </c>
      <c r="AJ43" s="18">
        <f t="shared" si="7"/>
        <v>4.3560000000000001E-2</v>
      </c>
      <c r="AK43" s="18">
        <f t="shared" si="7"/>
        <v>0.19</v>
      </c>
      <c r="AL43" s="18">
        <f t="shared" si="7"/>
        <v>0.16500000000000001</v>
      </c>
      <c r="AM43" s="18">
        <f t="shared" si="7"/>
        <v>0</v>
      </c>
      <c r="AN43" s="18">
        <f t="shared" si="7"/>
        <v>0.25</v>
      </c>
      <c r="AO43" s="18">
        <f t="shared" si="7"/>
        <v>0</v>
      </c>
      <c r="AP43" s="18">
        <f t="shared" si="7"/>
        <v>0.19</v>
      </c>
      <c r="AQ43" s="18">
        <f t="shared" si="7"/>
        <v>8.6379999999999998E-2</v>
      </c>
      <c r="AR43" s="18">
        <f t="shared" si="7"/>
        <v>7.0000000000000007E-2</v>
      </c>
      <c r="AS43" s="18">
        <f t="shared" si="7"/>
        <v>0.15</v>
      </c>
      <c r="AT43" s="18">
        <f t="shared" si="7"/>
        <v>7.0739999999999997E-2</v>
      </c>
      <c r="AU43" s="18">
        <f t="shared" si="7"/>
        <v>6.429E-2</v>
      </c>
      <c r="AV43" s="18">
        <f t="shared" si="7"/>
        <v>6.25E-2</v>
      </c>
      <c r="AW43" s="18">
        <f t="shared" si="7"/>
        <v>0.11428000000000001</v>
      </c>
      <c r="AX43" s="18">
        <f t="shared" si="7"/>
        <v>8.4440000000000001E-2</v>
      </c>
      <c r="AY43" s="18">
        <f t="shared" si="7"/>
        <v>7.4999999999999997E-2</v>
      </c>
      <c r="AZ43" s="18">
        <f t="shared" si="7"/>
        <v>0.11</v>
      </c>
      <c r="BA43" s="18">
        <f t="shared" si="7"/>
        <v>0.22500000000000001</v>
      </c>
      <c r="BB43" s="18">
        <f t="shared" si="7"/>
        <v>0.36399999999999999</v>
      </c>
      <c r="BC43" s="18">
        <f t="shared" si="7"/>
        <v>0.55000000000000004</v>
      </c>
      <c r="BD43" s="18">
        <f t="shared" si="7"/>
        <v>0.19506000000000001</v>
      </c>
      <c r="BE43" s="18">
        <f t="shared" si="7"/>
        <v>0.33</v>
      </c>
      <c r="BF43" s="18">
        <f t="shared" si="7"/>
        <v>0</v>
      </c>
      <c r="BG43" s="18">
        <f t="shared" si="7"/>
        <v>2.9000000000000001E-2</v>
      </c>
      <c r="BH43" s="18">
        <f t="shared" si="7"/>
        <v>3.9E-2</v>
      </c>
      <c r="BI43" s="18">
        <f t="shared" si="7"/>
        <v>4.9000000000000002E-2</v>
      </c>
      <c r="BJ43" s="18">
        <f t="shared" si="7"/>
        <v>1.9E-2</v>
      </c>
      <c r="BK43" s="18">
        <f t="shared" si="7"/>
        <v>5.7299999999999997E-2</v>
      </c>
      <c r="BL43" s="18">
        <f t="shared" si="7"/>
        <v>0.27620999999999996</v>
      </c>
      <c r="BM43" s="18">
        <f t="shared" si="7"/>
        <v>0.15443999999999999</v>
      </c>
      <c r="BN43" s="18">
        <f t="shared" si="7"/>
        <v>1.489E-2</v>
      </c>
      <c r="BO43" s="18">
        <f t="shared" ref="BO43" si="8">BO42/1000</f>
        <v>6.0000000000000001E-3</v>
      </c>
    </row>
    <row r="44" spans="1:69" ht="17.25" x14ac:dyDescent="0.3">
      <c r="A44" s="26"/>
      <c r="B44" s="27" t="s">
        <v>31</v>
      </c>
      <c r="C44" s="89"/>
      <c r="D44" s="28">
        <f>D29*D42</f>
        <v>20.180999999999997</v>
      </c>
      <c r="E44" s="28">
        <f t="shared" ref="E44:BN44" si="9">E29*E42</f>
        <v>13.200000000000001</v>
      </c>
      <c r="F44" s="28">
        <f t="shared" si="9"/>
        <v>19.618040000000001</v>
      </c>
      <c r="G44" s="28">
        <f t="shared" si="9"/>
        <v>0.89990999999999999</v>
      </c>
      <c r="H44" s="28">
        <f t="shared" si="9"/>
        <v>0</v>
      </c>
      <c r="I44" s="28">
        <f t="shared" si="9"/>
        <v>5.9</v>
      </c>
      <c r="J44" s="28">
        <f t="shared" si="9"/>
        <v>114.208</v>
      </c>
      <c r="K44" s="28">
        <f t="shared" si="9"/>
        <v>38.090299999999999</v>
      </c>
      <c r="L44" s="28">
        <f t="shared" si="9"/>
        <v>4.0166000000000004</v>
      </c>
      <c r="M44" s="28">
        <f t="shared" si="9"/>
        <v>0</v>
      </c>
      <c r="N44" s="28">
        <f t="shared" si="9"/>
        <v>69.643000000000001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5.3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10.057500000000001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25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5.0663999999999998</v>
      </c>
      <c r="AY44" s="28">
        <f t="shared" si="9"/>
        <v>7.125</v>
      </c>
      <c r="AZ44" s="28">
        <f t="shared" si="9"/>
        <v>9.9</v>
      </c>
      <c r="BA44" s="28">
        <f t="shared" si="9"/>
        <v>0</v>
      </c>
      <c r="BB44" s="28">
        <f t="shared" si="9"/>
        <v>0</v>
      </c>
      <c r="BC44" s="28">
        <f t="shared" si="9"/>
        <v>39.599999999999994</v>
      </c>
      <c r="BD44" s="28">
        <f t="shared" si="9"/>
        <v>29.259</v>
      </c>
      <c r="BE44" s="28">
        <f t="shared" si="9"/>
        <v>0</v>
      </c>
      <c r="BF44" s="28">
        <f t="shared" si="9"/>
        <v>0</v>
      </c>
      <c r="BG44" s="28">
        <f t="shared" si="9"/>
        <v>29.435000000000002</v>
      </c>
      <c r="BH44" s="28">
        <f t="shared" si="9"/>
        <v>1.9500000000000002</v>
      </c>
      <c r="BI44" s="28">
        <f t="shared" si="9"/>
        <v>8.33</v>
      </c>
      <c r="BJ44" s="28">
        <f t="shared" si="9"/>
        <v>1.52</v>
      </c>
      <c r="BK44" s="28">
        <f t="shared" si="9"/>
        <v>8.5949999999999989</v>
      </c>
      <c r="BL44" s="28">
        <f t="shared" si="9"/>
        <v>0</v>
      </c>
      <c r="BM44" s="28">
        <f t="shared" si="9"/>
        <v>2.3165999999999998</v>
      </c>
      <c r="BN44" s="28">
        <f t="shared" si="9"/>
        <v>0.29780000000000001</v>
      </c>
      <c r="BO44" s="28">
        <f t="shared" ref="BO44" si="10">BO29*BO42</f>
        <v>0</v>
      </c>
      <c r="BP44" s="29">
        <f>SUM(D44:BN44)</f>
        <v>469.50914999999992</v>
      </c>
      <c r="BQ44" s="30">
        <f>BP44/$C$7</f>
        <v>93.90182999999999</v>
      </c>
    </row>
    <row r="45" spans="1:69" ht="17.25" x14ac:dyDescent="0.3">
      <c r="A45" s="26"/>
      <c r="B45" s="27" t="s">
        <v>32</v>
      </c>
      <c r="C45" s="89"/>
      <c r="D45" s="28">
        <f>D29*D42</f>
        <v>20.180999999999997</v>
      </c>
      <c r="E45" s="28">
        <f t="shared" ref="E45:BN45" si="11">E29*E42</f>
        <v>13.200000000000001</v>
      </c>
      <c r="F45" s="28">
        <f t="shared" si="11"/>
        <v>19.618040000000001</v>
      </c>
      <c r="G45" s="28">
        <f t="shared" si="11"/>
        <v>0.89990999999999999</v>
      </c>
      <c r="H45" s="28">
        <f t="shared" si="11"/>
        <v>0</v>
      </c>
      <c r="I45" s="28">
        <f t="shared" si="11"/>
        <v>5.9</v>
      </c>
      <c r="J45" s="28">
        <f t="shared" si="11"/>
        <v>114.208</v>
      </c>
      <c r="K45" s="28">
        <f t="shared" si="11"/>
        <v>38.090299999999999</v>
      </c>
      <c r="L45" s="28">
        <f t="shared" si="11"/>
        <v>4.0166000000000004</v>
      </c>
      <c r="M45" s="28">
        <f t="shared" si="11"/>
        <v>0</v>
      </c>
      <c r="N45" s="28">
        <f t="shared" si="11"/>
        <v>69.643000000000001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5.3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10.057500000000001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25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5.0663999999999998</v>
      </c>
      <c r="AY45" s="28">
        <f t="shared" si="11"/>
        <v>7.125</v>
      </c>
      <c r="AZ45" s="28">
        <f t="shared" si="11"/>
        <v>9.9</v>
      </c>
      <c r="BA45" s="28">
        <f t="shared" si="11"/>
        <v>0</v>
      </c>
      <c r="BB45" s="28">
        <f t="shared" si="11"/>
        <v>0</v>
      </c>
      <c r="BC45" s="28">
        <f t="shared" si="11"/>
        <v>39.599999999999994</v>
      </c>
      <c r="BD45" s="28">
        <f t="shared" si="11"/>
        <v>29.259</v>
      </c>
      <c r="BE45" s="28">
        <f t="shared" si="11"/>
        <v>0</v>
      </c>
      <c r="BF45" s="28">
        <f t="shared" si="11"/>
        <v>0</v>
      </c>
      <c r="BG45" s="28">
        <f t="shared" si="11"/>
        <v>29.435000000000002</v>
      </c>
      <c r="BH45" s="28">
        <f t="shared" si="11"/>
        <v>1.9500000000000002</v>
      </c>
      <c r="BI45" s="28">
        <f t="shared" si="11"/>
        <v>8.33</v>
      </c>
      <c r="BJ45" s="28">
        <f t="shared" si="11"/>
        <v>1.52</v>
      </c>
      <c r="BK45" s="28">
        <f t="shared" si="11"/>
        <v>8.5949999999999989</v>
      </c>
      <c r="BL45" s="28">
        <f t="shared" si="11"/>
        <v>0</v>
      </c>
      <c r="BM45" s="28">
        <f t="shared" si="11"/>
        <v>2.3165999999999998</v>
      </c>
      <c r="BN45" s="28">
        <f t="shared" si="11"/>
        <v>0.29780000000000001</v>
      </c>
      <c r="BO45" s="28">
        <f t="shared" ref="BO45" si="12">BO29*BO42</f>
        <v>0</v>
      </c>
      <c r="BP45" s="29">
        <f>SUM(D45:BN45)</f>
        <v>469.50914999999992</v>
      </c>
      <c r="BQ45" s="30">
        <f>BP45/$C$7</f>
        <v>93.90182999999999</v>
      </c>
    </row>
    <row r="46" spans="1:69" x14ac:dyDescent="0.25">
      <c r="A46" s="31"/>
      <c r="B46" s="31" t="s">
        <v>33</v>
      </c>
      <c r="D46" s="32">
        <f t="shared" ref="D46:AI46" si="13">D63+D80+D95+D111</f>
        <v>20.181000000000001</v>
      </c>
      <c r="E46" s="32">
        <f t="shared" si="13"/>
        <v>13.200000000000001</v>
      </c>
      <c r="F46" s="32">
        <f t="shared" si="13"/>
        <v>19.618040000000001</v>
      </c>
      <c r="G46" s="32">
        <f t="shared" si="13"/>
        <v>0.89990999999999999</v>
      </c>
      <c r="H46" s="32">
        <f t="shared" si="13"/>
        <v>0</v>
      </c>
      <c r="I46" s="32">
        <f t="shared" si="13"/>
        <v>5.9</v>
      </c>
      <c r="J46" s="32">
        <f t="shared" si="13"/>
        <v>114.208</v>
      </c>
      <c r="K46" s="32">
        <f t="shared" si="13"/>
        <v>38.090300000000006</v>
      </c>
      <c r="L46" s="32">
        <f t="shared" si="13"/>
        <v>4.0166000000000004</v>
      </c>
      <c r="M46" s="32">
        <f t="shared" si="13"/>
        <v>0</v>
      </c>
      <c r="N46" s="32">
        <f t="shared" si="13"/>
        <v>69.643000000000001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5.3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10.057500000000001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25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5.0663999999999998</v>
      </c>
      <c r="AY46" s="32">
        <f t="shared" si="14"/>
        <v>7.125</v>
      </c>
      <c r="AZ46" s="32">
        <f t="shared" si="14"/>
        <v>9.9</v>
      </c>
      <c r="BA46" s="32">
        <f t="shared" si="14"/>
        <v>0</v>
      </c>
      <c r="BB46" s="32">
        <f t="shared" si="14"/>
        <v>0</v>
      </c>
      <c r="BC46" s="32">
        <f t="shared" si="14"/>
        <v>39.599999999999994</v>
      </c>
      <c r="BD46" s="32">
        <f t="shared" si="14"/>
        <v>29.259</v>
      </c>
      <c r="BE46" s="32">
        <f t="shared" si="14"/>
        <v>0</v>
      </c>
      <c r="BF46" s="32">
        <f t="shared" si="14"/>
        <v>0</v>
      </c>
      <c r="BG46" s="32">
        <f t="shared" si="14"/>
        <v>29.435000000000002</v>
      </c>
      <c r="BH46" s="32">
        <f t="shared" si="14"/>
        <v>1.9500000000000002</v>
      </c>
      <c r="BI46" s="32">
        <f t="shared" si="14"/>
        <v>8.33</v>
      </c>
      <c r="BJ46" s="32">
        <f t="shared" si="14"/>
        <v>1.52</v>
      </c>
      <c r="BK46" s="32">
        <f t="shared" si="14"/>
        <v>8.5949999999999989</v>
      </c>
      <c r="BL46" s="32">
        <f t="shared" si="14"/>
        <v>0</v>
      </c>
      <c r="BM46" s="32">
        <f t="shared" si="14"/>
        <v>2.3165999999999998</v>
      </c>
      <c r="BN46" s="32">
        <f t="shared" si="14"/>
        <v>0.29780000000000001</v>
      </c>
      <c r="BO46" s="32">
        <f t="shared" ref="BO46" si="15">BO63+BO80+BO95+BO111</f>
        <v>0</v>
      </c>
    </row>
    <row r="47" spans="1:69" x14ac:dyDescent="0.25">
      <c r="A47" s="31"/>
      <c r="B47" s="31" t="s">
        <v>34</v>
      </c>
      <c r="BQ47" s="33">
        <f>BQ62+BQ79+BQ94+BQ111</f>
        <v>93.901830000000004</v>
      </c>
    </row>
    <row r="50" spans="1:69" ht="15" customHeight="1" x14ac:dyDescent="0.25">
      <c r="A50" s="95"/>
      <c r="B50" s="3" t="s">
        <v>3</v>
      </c>
      <c r="C50" s="86" t="s">
        <v>4</v>
      </c>
      <c r="D50" s="88" t="str">
        <f t="shared" ref="D50:BN50" si="16">D5</f>
        <v>Хлеб пшеничный</v>
      </c>
      <c r="E50" s="88" t="str">
        <f t="shared" si="16"/>
        <v>Хлеб ржано-пшеничный</v>
      </c>
      <c r="F50" s="88" t="str">
        <f t="shared" si="16"/>
        <v>Сахар</v>
      </c>
      <c r="G50" s="88" t="str">
        <f t="shared" si="16"/>
        <v>Чай</v>
      </c>
      <c r="H50" s="88" t="str">
        <f t="shared" si="16"/>
        <v>Какао</v>
      </c>
      <c r="I50" s="88" t="str">
        <f t="shared" si="16"/>
        <v>Кофейный напиток</v>
      </c>
      <c r="J50" s="88" t="str">
        <f t="shared" si="16"/>
        <v>Молоко 2,5%</v>
      </c>
      <c r="K50" s="88" t="str">
        <f t="shared" si="16"/>
        <v>Масло сливочное</v>
      </c>
      <c r="L50" s="88" t="str">
        <f t="shared" si="16"/>
        <v>Сметана 15%</v>
      </c>
      <c r="M50" s="88" t="str">
        <f t="shared" si="16"/>
        <v>Молоко сухое</v>
      </c>
      <c r="N50" s="88" t="str">
        <f t="shared" si="16"/>
        <v>Снежок 2,5 %</v>
      </c>
      <c r="O50" s="88" t="str">
        <f t="shared" si="16"/>
        <v>Творог 5%</v>
      </c>
      <c r="P50" s="88" t="str">
        <f t="shared" si="16"/>
        <v>Молоко сгущенное</v>
      </c>
      <c r="Q50" s="88" t="str">
        <f t="shared" si="16"/>
        <v xml:space="preserve">Джем Сава </v>
      </c>
      <c r="R50" s="88" t="str">
        <f t="shared" si="16"/>
        <v>Сыр</v>
      </c>
      <c r="S50" s="88" t="str">
        <f t="shared" si="16"/>
        <v>Зеленый горошек</v>
      </c>
      <c r="T50" s="88" t="str">
        <f t="shared" si="16"/>
        <v>Кукуруза консервирован.</v>
      </c>
      <c r="U50" s="88" t="str">
        <f t="shared" si="16"/>
        <v>Консервы рыбные</v>
      </c>
      <c r="V50" s="88" t="str">
        <f t="shared" si="16"/>
        <v>Огурцы консервирован.</v>
      </c>
      <c r="W50" s="88" t="str">
        <f>W5</f>
        <v>Огурцы свежие</v>
      </c>
      <c r="X50" s="88" t="str">
        <f t="shared" si="16"/>
        <v>Яйцо</v>
      </c>
      <c r="Y50" s="88" t="str">
        <f t="shared" si="16"/>
        <v>Икра кабачковая</v>
      </c>
      <c r="Z50" s="88" t="str">
        <f t="shared" si="16"/>
        <v>Изюм</v>
      </c>
      <c r="AA50" s="88" t="str">
        <f t="shared" si="16"/>
        <v>Курага</v>
      </c>
      <c r="AB50" s="88" t="str">
        <f t="shared" si="16"/>
        <v>Чернослив</v>
      </c>
      <c r="AC50" s="88" t="str">
        <f t="shared" si="16"/>
        <v>Шиповник</v>
      </c>
      <c r="AD50" s="88" t="str">
        <f t="shared" si="16"/>
        <v>Сухофрукты</v>
      </c>
      <c r="AE50" s="88" t="str">
        <f t="shared" si="16"/>
        <v>Ягода свежемороженная</v>
      </c>
      <c r="AF50" s="88" t="str">
        <f t="shared" si="16"/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Пряники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90" t="s">
        <v>5</v>
      </c>
      <c r="BQ50" s="90" t="s">
        <v>6</v>
      </c>
    </row>
    <row r="51" spans="1:69" ht="36.75" customHeight="1" x14ac:dyDescent="0.25">
      <c r="A51" s="96"/>
      <c r="B51" s="4" t="s">
        <v>7</v>
      </c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90"/>
      <c r="BQ51" s="90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5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0.1</v>
      </c>
      <c r="E58" s="19">
        <f t="shared" si="24"/>
        <v>0</v>
      </c>
      <c r="F58" s="19">
        <f t="shared" si="24"/>
        <v>5.4999999999999993E-2</v>
      </c>
      <c r="G58" s="19">
        <f t="shared" si="24"/>
        <v>0</v>
      </c>
      <c r="H58" s="19">
        <f t="shared" si="24"/>
        <v>0</v>
      </c>
      <c r="I58" s="19">
        <f t="shared" si="24"/>
        <v>0.01</v>
      </c>
      <c r="J58" s="19">
        <f t="shared" si="24"/>
        <v>0.85000000000000009</v>
      </c>
      <c r="K58" s="19">
        <f t="shared" si="24"/>
        <v>2.5000000000000001E-2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9.5000000000000001E-2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2.5000000000000001E-3</v>
      </c>
      <c r="BO58" s="19">
        <f t="shared" ref="BO58" si="25">PRODUCT(BO57,$E$4)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>D42</f>
        <v>67.27</v>
      </c>
      <c r="E60" s="25">
        <f t="shared" ref="E60:BN60" si="26">E42</f>
        <v>66</v>
      </c>
      <c r="F60" s="25">
        <f t="shared" si="26"/>
        <v>97.36</v>
      </c>
      <c r="G60" s="25">
        <f t="shared" si="26"/>
        <v>599.94000000000005</v>
      </c>
      <c r="H60" s="25">
        <f t="shared" si="26"/>
        <v>925.9</v>
      </c>
      <c r="I60" s="25">
        <f t="shared" si="26"/>
        <v>590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355</v>
      </c>
      <c r="N60" s="25">
        <f t="shared" si="26"/>
        <v>99.49</v>
      </c>
      <c r="O60" s="25">
        <f t="shared" si="26"/>
        <v>320.32</v>
      </c>
      <c r="P60" s="25">
        <f t="shared" si="26"/>
        <v>231.58</v>
      </c>
      <c r="Q60" s="25">
        <f t="shared" si="26"/>
        <v>216.66</v>
      </c>
      <c r="R60" s="25">
        <f t="shared" si="26"/>
        <v>0</v>
      </c>
      <c r="S60" s="25">
        <f t="shared" si="26"/>
        <v>130</v>
      </c>
      <c r="T60" s="25">
        <f t="shared" si="26"/>
        <v>146</v>
      </c>
      <c r="U60" s="25">
        <f t="shared" si="26"/>
        <v>870</v>
      </c>
      <c r="V60" s="25">
        <f t="shared" si="26"/>
        <v>121.57</v>
      </c>
      <c r="W60" s="25">
        <f>W42</f>
        <v>0</v>
      </c>
      <c r="X60" s="25">
        <f t="shared" si="26"/>
        <v>5.3</v>
      </c>
      <c r="Y60" s="25">
        <f t="shared" si="26"/>
        <v>0</v>
      </c>
      <c r="Z60" s="25">
        <f t="shared" si="26"/>
        <v>239.76</v>
      </c>
      <c r="AA60" s="25">
        <f t="shared" si="26"/>
        <v>324.92</v>
      </c>
      <c r="AB60" s="25">
        <f t="shared" si="26"/>
        <v>273.52999999999997</v>
      </c>
      <c r="AC60" s="25">
        <f t="shared" si="26"/>
        <v>288.5</v>
      </c>
      <c r="AD60" s="25">
        <f t="shared" si="26"/>
        <v>95.22</v>
      </c>
      <c r="AE60" s="25">
        <f t="shared" si="26"/>
        <v>300</v>
      </c>
      <c r="AF60" s="25">
        <f t="shared" si="26"/>
        <v>149</v>
      </c>
      <c r="AG60" s="25">
        <f t="shared" si="26"/>
        <v>210.25</v>
      </c>
      <c r="AH60" s="25">
        <f t="shared" si="26"/>
        <v>55</v>
      </c>
      <c r="AI60" s="25">
        <f t="shared" si="26"/>
        <v>65.75</v>
      </c>
      <c r="AJ60" s="25">
        <f t="shared" si="26"/>
        <v>43.56</v>
      </c>
      <c r="AK60" s="25">
        <f t="shared" si="26"/>
        <v>190</v>
      </c>
      <c r="AL60" s="25">
        <f t="shared" si="26"/>
        <v>165</v>
      </c>
      <c r="AM60" s="25">
        <f t="shared" si="26"/>
        <v>0</v>
      </c>
      <c r="AN60" s="25">
        <f t="shared" si="26"/>
        <v>250</v>
      </c>
      <c r="AO60" s="25">
        <f t="shared" si="26"/>
        <v>0</v>
      </c>
      <c r="AP60" s="25">
        <f t="shared" si="26"/>
        <v>190</v>
      </c>
      <c r="AQ60" s="25">
        <f t="shared" si="26"/>
        <v>86.38</v>
      </c>
      <c r="AR60" s="25">
        <f t="shared" si="26"/>
        <v>70</v>
      </c>
      <c r="AS60" s="25">
        <f t="shared" si="26"/>
        <v>150</v>
      </c>
      <c r="AT60" s="25">
        <f t="shared" si="26"/>
        <v>70.739999999999995</v>
      </c>
      <c r="AU60" s="25">
        <f t="shared" si="26"/>
        <v>64.290000000000006</v>
      </c>
      <c r="AV60" s="25">
        <f t="shared" si="26"/>
        <v>62.5</v>
      </c>
      <c r="AW60" s="25">
        <f t="shared" si="26"/>
        <v>114.28</v>
      </c>
      <c r="AX60" s="25">
        <f t="shared" si="26"/>
        <v>84.44</v>
      </c>
      <c r="AY60" s="25">
        <f t="shared" si="26"/>
        <v>75</v>
      </c>
      <c r="AZ60" s="25">
        <f t="shared" si="26"/>
        <v>110</v>
      </c>
      <c r="BA60" s="25">
        <f t="shared" si="26"/>
        <v>225</v>
      </c>
      <c r="BB60" s="25">
        <f t="shared" si="26"/>
        <v>364</v>
      </c>
      <c r="BC60" s="25">
        <f t="shared" si="26"/>
        <v>550</v>
      </c>
      <c r="BD60" s="25">
        <f t="shared" si="26"/>
        <v>195.06</v>
      </c>
      <c r="BE60" s="25">
        <f t="shared" si="26"/>
        <v>330</v>
      </c>
      <c r="BF60" s="25">
        <f t="shared" si="26"/>
        <v>0</v>
      </c>
      <c r="BG60" s="25">
        <f t="shared" si="26"/>
        <v>29</v>
      </c>
      <c r="BH60" s="25">
        <f t="shared" si="26"/>
        <v>39</v>
      </c>
      <c r="BI60" s="25">
        <f t="shared" si="26"/>
        <v>49</v>
      </c>
      <c r="BJ60" s="25">
        <f t="shared" si="26"/>
        <v>19</v>
      </c>
      <c r="BK60" s="25">
        <f t="shared" si="26"/>
        <v>57.3</v>
      </c>
      <c r="BL60" s="25">
        <f t="shared" si="26"/>
        <v>276.20999999999998</v>
      </c>
      <c r="BM60" s="25">
        <f t="shared" si="26"/>
        <v>154.44</v>
      </c>
      <c r="BN60" s="25">
        <f t="shared" si="26"/>
        <v>14.89</v>
      </c>
      <c r="BO60" s="25">
        <f t="shared" ref="BO60" si="27">BO42</f>
        <v>6</v>
      </c>
    </row>
    <row r="61" spans="1:69" ht="17.25" x14ac:dyDescent="0.3">
      <c r="B61" s="16" t="s">
        <v>30</v>
      </c>
      <c r="C61" s="17" t="s">
        <v>29</v>
      </c>
      <c r="D61" s="18">
        <f>D60/1000</f>
        <v>6.7269999999999996E-2</v>
      </c>
      <c r="E61" s="18">
        <f t="shared" ref="E61:BN61" si="28">E60/1000</f>
        <v>6.6000000000000003E-2</v>
      </c>
      <c r="F61" s="18">
        <f t="shared" si="28"/>
        <v>9.7360000000000002E-2</v>
      </c>
      <c r="G61" s="18">
        <f t="shared" si="28"/>
        <v>0.59994000000000003</v>
      </c>
      <c r="H61" s="18">
        <f t="shared" si="28"/>
        <v>0.92589999999999995</v>
      </c>
      <c r="I61" s="18">
        <f t="shared" si="28"/>
        <v>0.59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0.35499999999999998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0.23158000000000001</v>
      </c>
      <c r="Q61" s="18">
        <f t="shared" si="28"/>
        <v>0.21665999999999999</v>
      </c>
      <c r="R61" s="18">
        <f t="shared" si="28"/>
        <v>0</v>
      </c>
      <c r="S61" s="18">
        <f t="shared" si="28"/>
        <v>0.13</v>
      </c>
      <c r="T61" s="18">
        <f t="shared" si="28"/>
        <v>0.14599999999999999</v>
      </c>
      <c r="U61" s="18">
        <f t="shared" si="28"/>
        <v>0.87</v>
      </c>
      <c r="V61" s="18">
        <f t="shared" si="28"/>
        <v>0.12157</v>
      </c>
      <c r="W61" s="18">
        <f>W60/1000</f>
        <v>0</v>
      </c>
      <c r="X61" s="18">
        <f t="shared" si="28"/>
        <v>5.3E-3</v>
      </c>
      <c r="Y61" s="18">
        <f t="shared" si="28"/>
        <v>0</v>
      </c>
      <c r="Z61" s="18">
        <f t="shared" si="28"/>
        <v>0.23976</v>
      </c>
      <c r="AA61" s="18">
        <f t="shared" si="28"/>
        <v>0.32492000000000004</v>
      </c>
      <c r="AB61" s="18">
        <f t="shared" si="28"/>
        <v>0.27353</v>
      </c>
      <c r="AC61" s="18">
        <f t="shared" si="28"/>
        <v>0.28849999999999998</v>
      </c>
      <c r="AD61" s="18">
        <f t="shared" si="28"/>
        <v>9.5219999999999999E-2</v>
      </c>
      <c r="AE61" s="18">
        <f t="shared" si="28"/>
        <v>0.3</v>
      </c>
      <c r="AF61" s="18">
        <f t="shared" si="28"/>
        <v>0.14899999999999999</v>
      </c>
      <c r="AG61" s="18">
        <f t="shared" si="28"/>
        <v>0.21024999999999999</v>
      </c>
      <c r="AH61" s="18">
        <f t="shared" si="28"/>
        <v>5.5E-2</v>
      </c>
      <c r="AI61" s="18">
        <f t="shared" si="28"/>
        <v>6.5750000000000003E-2</v>
      </c>
      <c r="AJ61" s="18">
        <f t="shared" si="28"/>
        <v>4.3560000000000001E-2</v>
      </c>
      <c r="AK61" s="18">
        <f t="shared" si="28"/>
        <v>0.19</v>
      </c>
      <c r="AL61" s="18">
        <f t="shared" si="28"/>
        <v>0.16500000000000001</v>
      </c>
      <c r="AM61" s="18">
        <f t="shared" si="28"/>
        <v>0</v>
      </c>
      <c r="AN61" s="18">
        <f t="shared" si="28"/>
        <v>0.25</v>
      </c>
      <c r="AO61" s="18">
        <f t="shared" si="28"/>
        <v>0</v>
      </c>
      <c r="AP61" s="18">
        <f t="shared" si="28"/>
        <v>0.19</v>
      </c>
      <c r="AQ61" s="18">
        <f t="shared" si="28"/>
        <v>8.6379999999999998E-2</v>
      </c>
      <c r="AR61" s="18">
        <f t="shared" si="28"/>
        <v>7.0000000000000007E-2</v>
      </c>
      <c r="AS61" s="18">
        <f t="shared" si="28"/>
        <v>0.15</v>
      </c>
      <c r="AT61" s="18">
        <f t="shared" si="28"/>
        <v>7.0739999999999997E-2</v>
      </c>
      <c r="AU61" s="18">
        <f t="shared" si="28"/>
        <v>6.429E-2</v>
      </c>
      <c r="AV61" s="18">
        <f t="shared" si="28"/>
        <v>6.25E-2</v>
      </c>
      <c r="AW61" s="18">
        <f t="shared" si="28"/>
        <v>0.11428000000000001</v>
      </c>
      <c r="AX61" s="18">
        <f t="shared" si="28"/>
        <v>8.4440000000000001E-2</v>
      </c>
      <c r="AY61" s="18">
        <f t="shared" si="28"/>
        <v>7.4999999999999997E-2</v>
      </c>
      <c r="AZ61" s="18">
        <f t="shared" si="28"/>
        <v>0.11</v>
      </c>
      <c r="BA61" s="18">
        <f t="shared" si="28"/>
        <v>0.22500000000000001</v>
      </c>
      <c r="BB61" s="18">
        <f t="shared" si="28"/>
        <v>0.36399999999999999</v>
      </c>
      <c r="BC61" s="18">
        <f t="shared" si="28"/>
        <v>0.55000000000000004</v>
      </c>
      <c r="BD61" s="18">
        <f t="shared" si="28"/>
        <v>0.19506000000000001</v>
      </c>
      <c r="BE61" s="18">
        <f t="shared" si="28"/>
        <v>0.33</v>
      </c>
      <c r="BF61" s="18">
        <f t="shared" si="28"/>
        <v>0</v>
      </c>
      <c r="BG61" s="18">
        <f t="shared" si="28"/>
        <v>2.9000000000000001E-2</v>
      </c>
      <c r="BH61" s="18">
        <f t="shared" si="28"/>
        <v>3.9E-2</v>
      </c>
      <c r="BI61" s="18">
        <f t="shared" si="28"/>
        <v>4.9000000000000002E-2</v>
      </c>
      <c r="BJ61" s="18">
        <f t="shared" si="28"/>
        <v>1.9E-2</v>
      </c>
      <c r="BK61" s="18">
        <f t="shared" si="28"/>
        <v>5.7299999999999997E-2</v>
      </c>
      <c r="BL61" s="18">
        <f t="shared" si="28"/>
        <v>0.27620999999999996</v>
      </c>
      <c r="BM61" s="18">
        <f t="shared" si="28"/>
        <v>0.15443999999999999</v>
      </c>
      <c r="BN61" s="18">
        <f t="shared" si="28"/>
        <v>1.489E-2</v>
      </c>
      <c r="BO61" s="18">
        <f t="shared" ref="BO61" si="29">BO60/1000</f>
        <v>6.0000000000000001E-3</v>
      </c>
    </row>
    <row r="62" spans="1:69" ht="17.25" x14ac:dyDescent="0.3">
      <c r="A62" s="26"/>
      <c r="B62" s="27" t="s">
        <v>31</v>
      </c>
      <c r="C62" s="89"/>
      <c r="D62" s="28">
        <f>D58*D60</f>
        <v>6.7270000000000003</v>
      </c>
      <c r="E62" s="28">
        <f t="shared" ref="E62:BN62" si="30">E58*E60</f>
        <v>0</v>
      </c>
      <c r="F62" s="28">
        <f t="shared" si="30"/>
        <v>5.3547999999999991</v>
      </c>
      <c r="G62" s="28">
        <f t="shared" si="30"/>
        <v>0</v>
      </c>
      <c r="H62" s="28">
        <f t="shared" si="30"/>
        <v>0</v>
      </c>
      <c r="I62" s="28">
        <f t="shared" si="30"/>
        <v>5.9</v>
      </c>
      <c r="J62" s="28">
        <f t="shared" si="30"/>
        <v>60.673000000000002</v>
      </c>
      <c r="K62" s="28">
        <f t="shared" si="30"/>
        <v>16.561000000000003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7.125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3.7225000000000001E-2</v>
      </c>
      <c r="BO62" s="28">
        <f t="shared" ref="BO62" si="31">BO58*BO60</f>
        <v>0</v>
      </c>
      <c r="BP62" s="29">
        <f>SUM(D62:BN62)</f>
        <v>102.37802500000001</v>
      </c>
      <c r="BQ62" s="30">
        <f>BP62/$C$7</f>
        <v>20.475605000000002</v>
      </c>
    </row>
    <row r="63" spans="1:69" ht="17.25" x14ac:dyDescent="0.3">
      <c r="A63" s="26"/>
      <c r="B63" s="27" t="s">
        <v>32</v>
      </c>
      <c r="C63" s="89"/>
      <c r="D63" s="28">
        <f>D58*D60</f>
        <v>6.7270000000000003</v>
      </c>
      <c r="E63" s="28">
        <f t="shared" ref="E63:BN63" si="32">E58*E60</f>
        <v>0</v>
      </c>
      <c r="F63" s="28">
        <f t="shared" si="32"/>
        <v>5.3547999999999991</v>
      </c>
      <c r="G63" s="28">
        <f t="shared" si="32"/>
        <v>0</v>
      </c>
      <c r="H63" s="28">
        <f t="shared" si="32"/>
        <v>0</v>
      </c>
      <c r="I63" s="28">
        <f t="shared" si="32"/>
        <v>5.9</v>
      </c>
      <c r="J63" s="28">
        <f t="shared" si="32"/>
        <v>60.673000000000002</v>
      </c>
      <c r="K63" s="28">
        <f t="shared" si="32"/>
        <v>16.561000000000003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7.125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3.7225000000000001E-2</v>
      </c>
      <c r="BO63" s="28">
        <f t="shared" ref="BO63" si="33">BO58*BO60</f>
        <v>0</v>
      </c>
      <c r="BP63" s="29">
        <f>SUM(D63:BN63)</f>
        <v>102.37802500000001</v>
      </c>
      <c r="BQ63" s="30">
        <f>BP63/$C$7</f>
        <v>20.475605000000002</v>
      </c>
    </row>
    <row r="66" spans="1:69" ht="15" customHeight="1" x14ac:dyDescent="0.25">
      <c r="A66" s="95"/>
      <c r="B66" s="3" t="s">
        <v>3</v>
      </c>
      <c r="C66" s="86" t="s">
        <v>4</v>
      </c>
      <c r="D66" s="88" t="str">
        <f t="shared" ref="D66:BN66" si="34">D5</f>
        <v>Хлеб пшеничный</v>
      </c>
      <c r="E66" s="88" t="str">
        <f t="shared" si="34"/>
        <v>Хлеб ржано-пшеничный</v>
      </c>
      <c r="F66" s="88" t="str">
        <f t="shared" si="34"/>
        <v>Сахар</v>
      </c>
      <c r="G66" s="88" t="str">
        <f t="shared" si="34"/>
        <v>Чай</v>
      </c>
      <c r="H66" s="88" t="str">
        <f t="shared" si="34"/>
        <v>Какао</v>
      </c>
      <c r="I66" s="88" t="str">
        <f t="shared" si="34"/>
        <v>Кофейный напиток</v>
      </c>
      <c r="J66" s="88" t="str">
        <f t="shared" si="34"/>
        <v>Молоко 2,5%</v>
      </c>
      <c r="K66" s="88" t="str">
        <f t="shared" si="34"/>
        <v>Масло сливочное</v>
      </c>
      <c r="L66" s="88" t="str">
        <f t="shared" si="34"/>
        <v>Сметана 15%</v>
      </c>
      <c r="M66" s="88" t="str">
        <f t="shared" si="34"/>
        <v>Молоко сухое</v>
      </c>
      <c r="N66" s="88" t="str">
        <f t="shared" si="34"/>
        <v>Снежок 2,5 %</v>
      </c>
      <c r="O66" s="88" t="str">
        <f t="shared" si="34"/>
        <v>Творог 5%</v>
      </c>
      <c r="P66" s="88" t="str">
        <f t="shared" si="34"/>
        <v>Молоко сгущенное</v>
      </c>
      <c r="Q66" s="88" t="str">
        <f t="shared" si="34"/>
        <v xml:space="preserve">Джем Сава </v>
      </c>
      <c r="R66" s="88" t="str">
        <f t="shared" si="34"/>
        <v>Сыр</v>
      </c>
      <c r="S66" s="88" t="str">
        <f t="shared" si="34"/>
        <v>Зеленый горошек</v>
      </c>
      <c r="T66" s="88" t="str">
        <f t="shared" si="34"/>
        <v>Кукуруза консервирован.</v>
      </c>
      <c r="U66" s="88" t="str">
        <f t="shared" si="34"/>
        <v>Консервы рыбные</v>
      </c>
      <c r="V66" s="88" t="str">
        <f t="shared" si="34"/>
        <v>Огурцы консервирован.</v>
      </c>
      <c r="W66" s="88" t="str">
        <f>W5</f>
        <v>Огурцы свежие</v>
      </c>
      <c r="X66" s="88" t="str">
        <f t="shared" si="34"/>
        <v>Яйцо</v>
      </c>
      <c r="Y66" s="88" t="str">
        <f t="shared" si="34"/>
        <v>Икра кабачковая</v>
      </c>
      <c r="Z66" s="88" t="str">
        <f t="shared" si="34"/>
        <v>Изюм</v>
      </c>
      <c r="AA66" s="88" t="str">
        <f t="shared" si="34"/>
        <v>Курага</v>
      </c>
      <c r="AB66" s="88" t="str">
        <f t="shared" si="34"/>
        <v>Чернослив</v>
      </c>
      <c r="AC66" s="88" t="str">
        <f t="shared" si="34"/>
        <v>Шиповник</v>
      </c>
      <c r="AD66" s="88" t="str">
        <f t="shared" si="34"/>
        <v>Сухофрукты</v>
      </c>
      <c r="AE66" s="88" t="str">
        <f t="shared" si="34"/>
        <v>Ягода свежемороженная</v>
      </c>
      <c r="AF66" s="88" t="str">
        <f t="shared" si="34"/>
        <v>Лимон</v>
      </c>
      <c r="AG66" s="88" t="str">
        <f t="shared" si="34"/>
        <v>Кисель</v>
      </c>
      <c r="AH66" s="88" t="str">
        <f t="shared" si="34"/>
        <v xml:space="preserve">Сок </v>
      </c>
      <c r="AI66" s="88" t="str">
        <f t="shared" si="34"/>
        <v>Макаронные изделия</v>
      </c>
      <c r="AJ66" s="88" t="str">
        <f t="shared" si="34"/>
        <v>Мука</v>
      </c>
      <c r="AK66" s="88" t="str">
        <f t="shared" si="34"/>
        <v>Дрожжи</v>
      </c>
      <c r="AL66" s="88" t="str">
        <f t="shared" si="34"/>
        <v>Печенье</v>
      </c>
      <c r="AM66" s="88" t="str">
        <f t="shared" si="34"/>
        <v>Пряники</v>
      </c>
      <c r="AN66" s="88" t="str">
        <f t="shared" si="34"/>
        <v>Вафли</v>
      </c>
      <c r="AO66" s="88" t="str">
        <f t="shared" si="34"/>
        <v>Конфеты</v>
      </c>
      <c r="AP66" s="88" t="str">
        <f t="shared" si="34"/>
        <v>Повидло Сава</v>
      </c>
      <c r="AQ66" s="88" t="str">
        <f t="shared" si="34"/>
        <v>Крупа геркулес</v>
      </c>
      <c r="AR66" s="88" t="str">
        <f t="shared" si="34"/>
        <v>Крупа горох</v>
      </c>
      <c r="AS66" s="88" t="str">
        <f t="shared" si="34"/>
        <v>Крупа гречневая</v>
      </c>
      <c r="AT66" s="88" t="str">
        <f t="shared" si="34"/>
        <v>Крупа кукурузная</v>
      </c>
      <c r="AU66" s="88" t="str">
        <f t="shared" si="34"/>
        <v>Крупа манная</v>
      </c>
      <c r="AV66" s="88" t="str">
        <f t="shared" si="34"/>
        <v>Крупа перловая</v>
      </c>
      <c r="AW66" s="88" t="str">
        <f t="shared" si="34"/>
        <v>Крупа пшеничная</v>
      </c>
      <c r="AX66" s="88" t="str">
        <f t="shared" si="34"/>
        <v>Крупа пшено</v>
      </c>
      <c r="AY66" s="88" t="str">
        <f t="shared" si="34"/>
        <v>Крупа ячневая</v>
      </c>
      <c r="AZ66" s="88" t="str">
        <f t="shared" si="34"/>
        <v>Рис</v>
      </c>
      <c r="BA66" s="88" t="str">
        <f t="shared" si="34"/>
        <v>Цыпленок бройлер</v>
      </c>
      <c r="BB66" s="88" t="str">
        <f t="shared" si="34"/>
        <v>Филе куриное</v>
      </c>
      <c r="BC66" s="88" t="str">
        <f t="shared" si="34"/>
        <v>Фарш говяжий</v>
      </c>
      <c r="BD66" s="88" t="str">
        <f t="shared" si="34"/>
        <v>Печень куриная</v>
      </c>
      <c r="BE66" s="88" t="str">
        <f t="shared" si="34"/>
        <v>Филе минтая</v>
      </c>
      <c r="BF66" s="88" t="str">
        <f t="shared" si="34"/>
        <v>Филе сельди слабосол.</v>
      </c>
      <c r="BG66" s="88" t="str">
        <f t="shared" si="34"/>
        <v>Картофель</v>
      </c>
      <c r="BH66" s="88" t="str">
        <f t="shared" si="34"/>
        <v>Морковь</v>
      </c>
      <c r="BI66" s="88" t="str">
        <f t="shared" si="34"/>
        <v>Лук</v>
      </c>
      <c r="BJ66" s="88" t="str">
        <f t="shared" si="34"/>
        <v>Капуста</v>
      </c>
      <c r="BK66" s="88" t="str">
        <f t="shared" si="34"/>
        <v>Свекла</v>
      </c>
      <c r="BL66" s="88" t="str">
        <f t="shared" si="34"/>
        <v>Томатная паста</v>
      </c>
      <c r="BM66" s="88" t="str">
        <f t="shared" si="34"/>
        <v>Масло растительное</v>
      </c>
      <c r="BN66" s="88" t="str">
        <f t="shared" si="34"/>
        <v>Соль</v>
      </c>
      <c r="BO66" s="88" t="str">
        <f t="shared" ref="BO66" si="35">BO5</f>
        <v>Аскорбиновая кислота</v>
      </c>
      <c r="BP66" s="90" t="s">
        <v>5</v>
      </c>
      <c r="BQ66" s="90" t="s">
        <v>6</v>
      </c>
    </row>
    <row r="67" spans="1:69" ht="36.75" customHeight="1" x14ac:dyDescent="0.25">
      <c r="A67" s="96"/>
      <c r="B67" s="4" t="s">
        <v>7</v>
      </c>
      <c r="C67" s="87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90"/>
      <c r="BQ67" s="90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0.1</v>
      </c>
      <c r="E75" s="19">
        <f t="shared" si="49"/>
        <v>0.2</v>
      </c>
      <c r="F75" s="19">
        <f t="shared" si="49"/>
        <v>0.1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0.1</v>
      </c>
      <c r="K75" s="19">
        <f t="shared" si="49"/>
        <v>0.03</v>
      </c>
      <c r="L75" s="19">
        <f t="shared" si="49"/>
        <v>0.02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1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6.7500000000000004E-2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0.09</v>
      </c>
      <c r="BA75" s="19">
        <f t="shared" si="51"/>
        <v>0</v>
      </c>
      <c r="BB75" s="19">
        <f t="shared" si="51"/>
        <v>0</v>
      </c>
      <c r="BC75" s="19">
        <f t="shared" si="51"/>
        <v>7.1999999999999995E-2</v>
      </c>
      <c r="BD75" s="19">
        <f t="shared" si="51"/>
        <v>0.15</v>
      </c>
      <c r="BE75" s="19">
        <f t="shared" si="51"/>
        <v>0</v>
      </c>
      <c r="BF75" s="19">
        <f t="shared" si="51"/>
        <v>0</v>
      </c>
      <c r="BG75" s="19">
        <f t="shared" si="51"/>
        <v>1.0150000000000001</v>
      </c>
      <c r="BH75" s="19">
        <f t="shared" si="51"/>
        <v>0.05</v>
      </c>
      <c r="BI75" s="19">
        <f t="shared" si="51"/>
        <v>0.17</v>
      </c>
      <c r="BJ75" s="19">
        <f t="shared" si="51"/>
        <v>0.08</v>
      </c>
      <c r="BK75" s="19">
        <f t="shared" si="51"/>
        <v>0.15</v>
      </c>
      <c r="BL75" s="19">
        <f t="shared" si="51"/>
        <v>0</v>
      </c>
      <c r="BM75" s="19">
        <f t="shared" si="51"/>
        <v>1.4999999999999999E-2</v>
      </c>
      <c r="BN75" s="19">
        <f t="shared" si="51"/>
        <v>1.4999999999999999E-2</v>
      </c>
      <c r="BO75" s="19">
        <f t="shared" ref="BO75" si="52">PRODUCT(BO74,$E$4)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>D42</f>
        <v>67.27</v>
      </c>
      <c r="E77" s="25">
        <f t="shared" ref="E77:BN77" si="53">E42</f>
        <v>66</v>
      </c>
      <c r="F77" s="25">
        <f t="shared" si="53"/>
        <v>97.36</v>
      </c>
      <c r="G77" s="25">
        <f t="shared" si="53"/>
        <v>599.94000000000005</v>
      </c>
      <c r="H77" s="25">
        <f t="shared" si="53"/>
        <v>925.9</v>
      </c>
      <c r="I77" s="25">
        <f t="shared" si="53"/>
        <v>590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355</v>
      </c>
      <c r="N77" s="25">
        <f t="shared" si="53"/>
        <v>99.49</v>
      </c>
      <c r="O77" s="25">
        <f t="shared" si="53"/>
        <v>320.32</v>
      </c>
      <c r="P77" s="25">
        <f t="shared" si="53"/>
        <v>231.58</v>
      </c>
      <c r="Q77" s="25">
        <f t="shared" si="53"/>
        <v>216.66</v>
      </c>
      <c r="R77" s="25">
        <f t="shared" si="53"/>
        <v>0</v>
      </c>
      <c r="S77" s="25">
        <f t="shared" si="53"/>
        <v>130</v>
      </c>
      <c r="T77" s="25">
        <f t="shared" si="53"/>
        <v>146</v>
      </c>
      <c r="U77" s="25">
        <f t="shared" si="53"/>
        <v>870</v>
      </c>
      <c r="V77" s="25">
        <f t="shared" si="53"/>
        <v>121.57</v>
      </c>
      <c r="W77" s="25">
        <f>W42</f>
        <v>0</v>
      </c>
      <c r="X77" s="25">
        <f t="shared" si="53"/>
        <v>5.3</v>
      </c>
      <c r="Y77" s="25">
        <f t="shared" si="53"/>
        <v>0</v>
      </c>
      <c r="Z77" s="25">
        <f t="shared" si="53"/>
        <v>239.76</v>
      </c>
      <c r="AA77" s="25">
        <f t="shared" si="53"/>
        <v>324.92</v>
      </c>
      <c r="AB77" s="25">
        <f t="shared" si="53"/>
        <v>273.52999999999997</v>
      </c>
      <c r="AC77" s="25">
        <f t="shared" si="53"/>
        <v>288.5</v>
      </c>
      <c r="AD77" s="25">
        <f t="shared" si="53"/>
        <v>95.22</v>
      </c>
      <c r="AE77" s="25">
        <f t="shared" si="53"/>
        <v>300</v>
      </c>
      <c r="AF77" s="25">
        <f t="shared" si="53"/>
        <v>149</v>
      </c>
      <c r="AG77" s="25">
        <f t="shared" si="53"/>
        <v>210.25</v>
      </c>
      <c r="AH77" s="25">
        <f t="shared" si="53"/>
        <v>55</v>
      </c>
      <c r="AI77" s="25">
        <f t="shared" si="53"/>
        <v>65.75</v>
      </c>
      <c r="AJ77" s="25">
        <f t="shared" si="53"/>
        <v>43.56</v>
      </c>
      <c r="AK77" s="25">
        <f t="shared" si="53"/>
        <v>190</v>
      </c>
      <c r="AL77" s="25">
        <f t="shared" si="53"/>
        <v>165</v>
      </c>
      <c r="AM77" s="25">
        <f t="shared" si="53"/>
        <v>0</v>
      </c>
      <c r="AN77" s="25">
        <f t="shared" si="53"/>
        <v>250</v>
      </c>
      <c r="AO77" s="25">
        <f t="shared" si="53"/>
        <v>0</v>
      </c>
      <c r="AP77" s="25">
        <f t="shared" si="53"/>
        <v>190</v>
      </c>
      <c r="AQ77" s="25">
        <f t="shared" si="53"/>
        <v>86.38</v>
      </c>
      <c r="AR77" s="25">
        <f t="shared" si="53"/>
        <v>70</v>
      </c>
      <c r="AS77" s="25">
        <f t="shared" si="53"/>
        <v>150</v>
      </c>
      <c r="AT77" s="25">
        <f t="shared" si="53"/>
        <v>70.739999999999995</v>
      </c>
      <c r="AU77" s="25">
        <f t="shared" si="53"/>
        <v>64.290000000000006</v>
      </c>
      <c r="AV77" s="25">
        <f t="shared" si="53"/>
        <v>62.5</v>
      </c>
      <c r="AW77" s="25">
        <f t="shared" si="53"/>
        <v>114.28</v>
      </c>
      <c r="AX77" s="25">
        <f t="shared" si="53"/>
        <v>84.44</v>
      </c>
      <c r="AY77" s="25">
        <f t="shared" si="53"/>
        <v>75</v>
      </c>
      <c r="AZ77" s="25">
        <f t="shared" si="53"/>
        <v>110</v>
      </c>
      <c r="BA77" s="25">
        <f t="shared" si="53"/>
        <v>225</v>
      </c>
      <c r="BB77" s="25">
        <f t="shared" si="53"/>
        <v>364</v>
      </c>
      <c r="BC77" s="25">
        <f t="shared" si="53"/>
        <v>550</v>
      </c>
      <c r="BD77" s="25">
        <f t="shared" si="53"/>
        <v>195.06</v>
      </c>
      <c r="BE77" s="25">
        <f t="shared" si="53"/>
        <v>330</v>
      </c>
      <c r="BF77" s="25">
        <f t="shared" si="53"/>
        <v>0</v>
      </c>
      <c r="BG77" s="25">
        <f t="shared" si="53"/>
        <v>29</v>
      </c>
      <c r="BH77" s="25">
        <f t="shared" si="53"/>
        <v>39</v>
      </c>
      <c r="BI77" s="25">
        <f t="shared" si="53"/>
        <v>49</v>
      </c>
      <c r="BJ77" s="25">
        <f t="shared" si="53"/>
        <v>19</v>
      </c>
      <c r="BK77" s="25">
        <f t="shared" si="53"/>
        <v>57.3</v>
      </c>
      <c r="BL77" s="25">
        <f t="shared" si="53"/>
        <v>276.20999999999998</v>
      </c>
      <c r="BM77" s="25">
        <f t="shared" si="53"/>
        <v>154.44</v>
      </c>
      <c r="BN77" s="25">
        <f t="shared" si="53"/>
        <v>14.89</v>
      </c>
      <c r="BO77" s="25">
        <f t="shared" ref="BO77" si="54">BO42</f>
        <v>6</v>
      </c>
    </row>
    <row r="78" spans="1:69" ht="17.25" x14ac:dyDescent="0.3">
      <c r="B78" s="16" t="s">
        <v>30</v>
      </c>
      <c r="C78" s="17" t="s">
        <v>29</v>
      </c>
      <c r="D78" s="18">
        <f>D77/1000</f>
        <v>6.7269999999999996E-2</v>
      </c>
      <c r="E78" s="18">
        <f t="shared" ref="E78:BN78" si="55">E77/1000</f>
        <v>6.6000000000000003E-2</v>
      </c>
      <c r="F78" s="18">
        <f t="shared" si="55"/>
        <v>9.7360000000000002E-2</v>
      </c>
      <c r="G78" s="18">
        <f t="shared" si="55"/>
        <v>0.59994000000000003</v>
      </c>
      <c r="H78" s="18">
        <f t="shared" si="55"/>
        <v>0.92589999999999995</v>
      </c>
      <c r="I78" s="18">
        <f t="shared" si="55"/>
        <v>0.59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0.35499999999999998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0.23158000000000001</v>
      </c>
      <c r="Q78" s="18">
        <f t="shared" si="55"/>
        <v>0.21665999999999999</v>
      </c>
      <c r="R78" s="18">
        <f t="shared" si="55"/>
        <v>0</v>
      </c>
      <c r="S78" s="18">
        <f t="shared" si="55"/>
        <v>0.13</v>
      </c>
      <c r="T78" s="18">
        <f t="shared" si="55"/>
        <v>0.14599999999999999</v>
      </c>
      <c r="U78" s="18">
        <f t="shared" si="55"/>
        <v>0.87</v>
      </c>
      <c r="V78" s="18">
        <f t="shared" si="55"/>
        <v>0.12157</v>
      </c>
      <c r="W78" s="18">
        <f>W77/1000</f>
        <v>0</v>
      </c>
      <c r="X78" s="18">
        <f t="shared" si="55"/>
        <v>5.3E-3</v>
      </c>
      <c r="Y78" s="18">
        <f t="shared" si="55"/>
        <v>0</v>
      </c>
      <c r="Z78" s="18">
        <f t="shared" si="55"/>
        <v>0.23976</v>
      </c>
      <c r="AA78" s="18">
        <f t="shared" si="55"/>
        <v>0.32492000000000004</v>
      </c>
      <c r="AB78" s="18">
        <f t="shared" si="55"/>
        <v>0.27353</v>
      </c>
      <c r="AC78" s="18">
        <f t="shared" si="55"/>
        <v>0.28849999999999998</v>
      </c>
      <c r="AD78" s="18">
        <f t="shared" si="55"/>
        <v>9.5219999999999999E-2</v>
      </c>
      <c r="AE78" s="18">
        <f t="shared" si="55"/>
        <v>0.3</v>
      </c>
      <c r="AF78" s="18">
        <f t="shared" si="55"/>
        <v>0.14899999999999999</v>
      </c>
      <c r="AG78" s="18">
        <f t="shared" si="55"/>
        <v>0.21024999999999999</v>
      </c>
      <c r="AH78" s="18">
        <f t="shared" si="55"/>
        <v>5.5E-2</v>
      </c>
      <c r="AI78" s="18">
        <f t="shared" si="55"/>
        <v>6.5750000000000003E-2</v>
      </c>
      <c r="AJ78" s="18">
        <f t="shared" si="55"/>
        <v>4.3560000000000001E-2</v>
      </c>
      <c r="AK78" s="18">
        <f t="shared" si="55"/>
        <v>0.19</v>
      </c>
      <c r="AL78" s="18">
        <f t="shared" si="55"/>
        <v>0.16500000000000001</v>
      </c>
      <c r="AM78" s="18">
        <f t="shared" si="55"/>
        <v>0</v>
      </c>
      <c r="AN78" s="18">
        <f t="shared" si="55"/>
        <v>0.25</v>
      </c>
      <c r="AO78" s="18">
        <f t="shared" si="55"/>
        <v>0</v>
      </c>
      <c r="AP78" s="18">
        <f t="shared" si="55"/>
        <v>0.19</v>
      </c>
      <c r="AQ78" s="18">
        <f t="shared" si="55"/>
        <v>8.6379999999999998E-2</v>
      </c>
      <c r="AR78" s="18">
        <f t="shared" si="55"/>
        <v>7.0000000000000007E-2</v>
      </c>
      <c r="AS78" s="18">
        <f t="shared" si="55"/>
        <v>0.15</v>
      </c>
      <c r="AT78" s="18">
        <f t="shared" si="55"/>
        <v>7.0739999999999997E-2</v>
      </c>
      <c r="AU78" s="18">
        <f t="shared" si="55"/>
        <v>6.429E-2</v>
      </c>
      <c r="AV78" s="18">
        <f t="shared" si="55"/>
        <v>6.25E-2</v>
      </c>
      <c r="AW78" s="18">
        <f t="shared" si="55"/>
        <v>0.11428000000000001</v>
      </c>
      <c r="AX78" s="18">
        <f t="shared" si="55"/>
        <v>8.4440000000000001E-2</v>
      </c>
      <c r="AY78" s="18">
        <f t="shared" si="55"/>
        <v>7.4999999999999997E-2</v>
      </c>
      <c r="AZ78" s="18">
        <f t="shared" si="55"/>
        <v>0.11</v>
      </c>
      <c r="BA78" s="18">
        <f t="shared" si="55"/>
        <v>0.22500000000000001</v>
      </c>
      <c r="BB78" s="18">
        <f t="shared" si="55"/>
        <v>0.36399999999999999</v>
      </c>
      <c r="BC78" s="18">
        <f t="shared" si="55"/>
        <v>0.55000000000000004</v>
      </c>
      <c r="BD78" s="18">
        <f t="shared" si="55"/>
        <v>0.19506000000000001</v>
      </c>
      <c r="BE78" s="18">
        <f t="shared" si="55"/>
        <v>0.33</v>
      </c>
      <c r="BF78" s="18">
        <f t="shared" si="55"/>
        <v>0</v>
      </c>
      <c r="BG78" s="18">
        <f t="shared" si="55"/>
        <v>2.9000000000000001E-2</v>
      </c>
      <c r="BH78" s="18">
        <f t="shared" si="55"/>
        <v>3.9E-2</v>
      </c>
      <c r="BI78" s="18">
        <f t="shared" si="55"/>
        <v>4.9000000000000002E-2</v>
      </c>
      <c r="BJ78" s="18">
        <f t="shared" si="55"/>
        <v>1.9E-2</v>
      </c>
      <c r="BK78" s="18">
        <f t="shared" si="55"/>
        <v>5.7299999999999997E-2</v>
      </c>
      <c r="BL78" s="18">
        <f t="shared" si="55"/>
        <v>0.27620999999999996</v>
      </c>
      <c r="BM78" s="18">
        <f t="shared" si="55"/>
        <v>0.15443999999999999</v>
      </c>
      <c r="BN78" s="18">
        <f t="shared" si="55"/>
        <v>1.489E-2</v>
      </c>
      <c r="BO78" s="18">
        <f t="shared" ref="BO78" si="56">BO77/1000</f>
        <v>6.0000000000000001E-3</v>
      </c>
    </row>
    <row r="79" spans="1:69" ht="17.25" x14ac:dyDescent="0.3">
      <c r="A79" s="26"/>
      <c r="B79" s="27" t="s">
        <v>31</v>
      </c>
      <c r="C79" s="89"/>
      <c r="D79" s="28">
        <f>D75*D77</f>
        <v>6.7270000000000003</v>
      </c>
      <c r="E79" s="28">
        <f t="shared" ref="E79:BN79" si="57">E75*E77</f>
        <v>13.200000000000001</v>
      </c>
      <c r="F79" s="28">
        <f t="shared" si="57"/>
        <v>9.7360000000000007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7.1379999999999999</v>
      </c>
      <c r="K79" s="28">
        <f t="shared" si="57"/>
        <v>19.873200000000001</v>
      </c>
      <c r="L79" s="28">
        <f t="shared" si="57"/>
        <v>4.0166000000000004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5.3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10.057500000000001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9.9</v>
      </c>
      <c r="BA79" s="28">
        <f t="shared" si="57"/>
        <v>0</v>
      </c>
      <c r="BB79" s="28">
        <f t="shared" si="57"/>
        <v>0</v>
      </c>
      <c r="BC79" s="28">
        <f t="shared" si="57"/>
        <v>39.599999999999994</v>
      </c>
      <c r="BD79" s="28">
        <f t="shared" si="57"/>
        <v>29.259</v>
      </c>
      <c r="BE79" s="28">
        <f t="shared" si="57"/>
        <v>0</v>
      </c>
      <c r="BF79" s="28">
        <f t="shared" si="57"/>
        <v>0</v>
      </c>
      <c r="BG79" s="28">
        <f t="shared" si="57"/>
        <v>29.435000000000002</v>
      </c>
      <c r="BH79" s="28">
        <f t="shared" si="57"/>
        <v>1.9500000000000002</v>
      </c>
      <c r="BI79" s="28">
        <f t="shared" si="57"/>
        <v>8.33</v>
      </c>
      <c r="BJ79" s="28">
        <f t="shared" si="57"/>
        <v>1.52</v>
      </c>
      <c r="BK79" s="28">
        <f t="shared" si="57"/>
        <v>8.5949999999999989</v>
      </c>
      <c r="BL79" s="28">
        <f t="shared" si="57"/>
        <v>0</v>
      </c>
      <c r="BM79" s="28">
        <f t="shared" si="57"/>
        <v>2.3165999999999998</v>
      </c>
      <c r="BN79" s="28">
        <f t="shared" si="57"/>
        <v>0.22334999999999999</v>
      </c>
      <c r="BO79" s="28">
        <f t="shared" ref="BO79" si="58">BO75*BO77</f>
        <v>0</v>
      </c>
      <c r="BP79" s="29">
        <f>SUM(D79:BN79)</f>
        <v>207.17725000000002</v>
      </c>
      <c r="BQ79" s="30">
        <f>BP79/$C$7</f>
        <v>41.435450000000003</v>
      </c>
    </row>
    <row r="80" spans="1:69" ht="17.25" x14ac:dyDescent="0.3">
      <c r="A80" s="26"/>
      <c r="B80" s="27" t="s">
        <v>32</v>
      </c>
      <c r="C80" s="89"/>
      <c r="D80" s="28">
        <f>D75*D77</f>
        <v>6.7270000000000003</v>
      </c>
      <c r="E80" s="28">
        <f t="shared" ref="E80:BN80" si="59">E75*E77</f>
        <v>13.200000000000001</v>
      </c>
      <c r="F80" s="28">
        <f t="shared" si="59"/>
        <v>9.7360000000000007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7.1379999999999999</v>
      </c>
      <c r="K80" s="28">
        <f t="shared" si="59"/>
        <v>19.873200000000001</v>
      </c>
      <c r="L80" s="28">
        <f t="shared" si="59"/>
        <v>4.0166000000000004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5.3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10.057500000000001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9.9</v>
      </c>
      <c r="BA80" s="28">
        <f t="shared" si="59"/>
        <v>0</v>
      </c>
      <c r="BB80" s="28">
        <f t="shared" si="59"/>
        <v>0</v>
      </c>
      <c r="BC80" s="28">
        <f t="shared" si="59"/>
        <v>39.599999999999994</v>
      </c>
      <c r="BD80" s="28">
        <f t="shared" si="59"/>
        <v>29.259</v>
      </c>
      <c r="BE80" s="28">
        <f t="shared" si="59"/>
        <v>0</v>
      </c>
      <c r="BF80" s="28">
        <f t="shared" si="59"/>
        <v>0</v>
      </c>
      <c r="BG80" s="28">
        <f t="shared" si="59"/>
        <v>29.435000000000002</v>
      </c>
      <c r="BH80" s="28">
        <f t="shared" si="59"/>
        <v>1.9500000000000002</v>
      </c>
      <c r="BI80" s="28">
        <f t="shared" si="59"/>
        <v>8.33</v>
      </c>
      <c r="BJ80" s="28">
        <f t="shared" si="59"/>
        <v>1.52</v>
      </c>
      <c r="BK80" s="28">
        <f t="shared" si="59"/>
        <v>8.5949999999999989</v>
      </c>
      <c r="BL80" s="28">
        <f t="shared" si="59"/>
        <v>0</v>
      </c>
      <c r="BM80" s="28">
        <f t="shared" si="59"/>
        <v>2.3165999999999998</v>
      </c>
      <c r="BN80" s="28">
        <f t="shared" si="59"/>
        <v>0.22334999999999999</v>
      </c>
      <c r="BO80" s="28">
        <f t="shared" ref="BO80" si="60">BO75*BO77</f>
        <v>0</v>
      </c>
      <c r="BP80" s="29">
        <f>SUM(D80:BN80)</f>
        <v>207.17725000000002</v>
      </c>
      <c r="BQ80" s="30">
        <f>BP80/$C$7</f>
        <v>41.435450000000003</v>
      </c>
    </row>
    <row r="83" spans="1:69" ht="15" customHeight="1" x14ac:dyDescent="0.25">
      <c r="A83" s="95"/>
      <c r="B83" s="3" t="s">
        <v>3</v>
      </c>
      <c r="C83" s="86" t="s">
        <v>4</v>
      </c>
      <c r="D83" s="88" t="str">
        <f t="shared" ref="D83:BN83" si="61">D5</f>
        <v>Хлеб пшеничный</v>
      </c>
      <c r="E83" s="88" t="str">
        <f t="shared" si="61"/>
        <v>Хлеб ржано-пшеничный</v>
      </c>
      <c r="F83" s="88" t="str">
        <f t="shared" si="61"/>
        <v>Сахар</v>
      </c>
      <c r="G83" s="88" t="str">
        <f t="shared" si="61"/>
        <v>Чай</v>
      </c>
      <c r="H83" s="88" t="str">
        <f t="shared" si="61"/>
        <v>Какао</v>
      </c>
      <c r="I83" s="88" t="str">
        <f t="shared" si="61"/>
        <v>Кофейный напиток</v>
      </c>
      <c r="J83" s="88" t="str">
        <f t="shared" si="61"/>
        <v>Молоко 2,5%</v>
      </c>
      <c r="K83" s="88" t="str">
        <f t="shared" si="61"/>
        <v>Масло сливочное</v>
      </c>
      <c r="L83" s="88" t="str">
        <f t="shared" si="61"/>
        <v>Сметана 15%</v>
      </c>
      <c r="M83" s="88" t="str">
        <f t="shared" si="61"/>
        <v>Молоко сухое</v>
      </c>
      <c r="N83" s="88" t="str">
        <f t="shared" si="61"/>
        <v>Снежок 2,5 %</v>
      </c>
      <c r="O83" s="88" t="str">
        <f t="shared" si="61"/>
        <v>Творог 5%</v>
      </c>
      <c r="P83" s="88" t="str">
        <f t="shared" si="61"/>
        <v>Молоко сгущенное</v>
      </c>
      <c r="Q83" s="88" t="str">
        <f t="shared" si="61"/>
        <v xml:space="preserve">Джем Сава </v>
      </c>
      <c r="R83" s="88" t="str">
        <f t="shared" si="61"/>
        <v>Сыр</v>
      </c>
      <c r="S83" s="88" t="str">
        <f t="shared" si="61"/>
        <v>Зеленый горошек</v>
      </c>
      <c r="T83" s="88" t="str">
        <f t="shared" si="61"/>
        <v>Кукуруза консервирован.</v>
      </c>
      <c r="U83" s="88" t="str">
        <f t="shared" si="61"/>
        <v>Консервы рыбные</v>
      </c>
      <c r="V83" s="88" t="str">
        <f t="shared" si="61"/>
        <v>Огурцы консервирован.</v>
      </c>
      <c r="W83" s="88" t="str">
        <f>W5</f>
        <v>Огурцы свежие</v>
      </c>
      <c r="X83" s="88" t="str">
        <f t="shared" si="61"/>
        <v>Яйцо</v>
      </c>
      <c r="Y83" s="88" t="str">
        <f t="shared" si="61"/>
        <v>Икра кабачковая</v>
      </c>
      <c r="Z83" s="88" t="str">
        <f t="shared" si="61"/>
        <v>Изюм</v>
      </c>
      <c r="AA83" s="88" t="str">
        <f t="shared" si="61"/>
        <v>Курага</v>
      </c>
      <c r="AB83" s="88" t="str">
        <f t="shared" si="61"/>
        <v>Чернослив</v>
      </c>
      <c r="AC83" s="88" t="str">
        <f t="shared" si="61"/>
        <v>Шиповник</v>
      </c>
      <c r="AD83" s="88" t="str">
        <f t="shared" si="61"/>
        <v>Сухофрукты</v>
      </c>
      <c r="AE83" s="88" t="str">
        <f t="shared" si="61"/>
        <v>Ягода свежемороженная</v>
      </c>
      <c r="AF83" s="88" t="str">
        <f t="shared" si="61"/>
        <v>Лимон</v>
      </c>
      <c r="AG83" s="88" t="str">
        <f t="shared" si="61"/>
        <v>Кисель</v>
      </c>
      <c r="AH83" s="88" t="str">
        <f t="shared" si="61"/>
        <v xml:space="preserve">Сок </v>
      </c>
      <c r="AI83" s="88" t="str">
        <f t="shared" si="61"/>
        <v>Макаронные изделия</v>
      </c>
      <c r="AJ83" s="88" t="str">
        <f t="shared" si="61"/>
        <v>Мука</v>
      </c>
      <c r="AK83" s="88" t="str">
        <f t="shared" si="61"/>
        <v>Дрожжи</v>
      </c>
      <c r="AL83" s="88" t="str">
        <f t="shared" si="61"/>
        <v>Печенье</v>
      </c>
      <c r="AM83" s="88" t="str">
        <f t="shared" si="61"/>
        <v>Пряники</v>
      </c>
      <c r="AN83" s="88" t="str">
        <f t="shared" si="61"/>
        <v>Вафли</v>
      </c>
      <c r="AO83" s="88" t="str">
        <f t="shared" si="61"/>
        <v>Конфеты</v>
      </c>
      <c r="AP83" s="88" t="str">
        <f t="shared" si="61"/>
        <v>Повидло Сава</v>
      </c>
      <c r="AQ83" s="88" t="str">
        <f t="shared" si="61"/>
        <v>Крупа геркулес</v>
      </c>
      <c r="AR83" s="88" t="str">
        <f t="shared" si="61"/>
        <v>Крупа горох</v>
      </c>
      <c r="AS83" s="88" t="str">
        <f t="shared" si="61"/>
        <v>Крупа гречневая</v>
      </c>
      <c r="AT83" s="88" t="str">
        <f t="shared" si="61"/>
        <v>Крупа кукурузная</v>
      </c>
      <c r="AU83" s="88" t="str">
        <f t="shared" si="61"/>
        <v>Крупа манная</v>
      </c>
      <c r="AV83" s="88" t="str">
        <f t="shared" si="61"/>
        <v>Крупа перловая</v>
      </c>
      <c r="AW83" s="88" t="str">
        <f t="shared" si="61"/>
        <v>Крупа пшеничная</v>
      </c>
      <c r="AX83" s="88" t="str">
        <f t="shared" si="61"/>
        <v>Крупа пшено</v>
      </c>
      <c r="AY83" s="88" t="str">
        <f t="shared" si="61"/>
        <v>Крупа ячневая</v>
      </c>
      <c r="AZ83" s="88" t="str">
        <f t="shared" si="61"/>
        <v>Рис</v>
      </c>
      <c r="BA83" s="88" t="str">
        <f t="shared" si="61"/>
        <v>Цыпленок бройлер</v>
      </c>
      <c r="BB83" s="88" t="str">
        <f t="shared" si="61"/>
        <v>Филе куриное</v>
      </c>
      <c r="BC83" s="88" t="str">
        <f t="shared" si="61"/>
        <v>Фарш говяжий</v>
      </c>
      <c r="BD83" s="88" t="str">
        <f t="shared" si="61"/>
        <v>Печень куриная</v>
      </c>
      <c r="BE83" s="88" t="str">
        <f t="shared" si="61"/>
        <v>Филе минтая</v>
      </c>
      <c r="BF83" s="88" t="str">
        <f t="shared" si="61"/>
        <v>Филе сельди слабосол.</v>
      </c>
      <c r="BG83" s="88" t="str">
        <f t="shared" si="61"/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BO5</f>
        <v>Аскорбиновая кислота</v>
      </c>
      <c r="BP83" s="90" t="s">
        <v>5</v>
      </c>
      <c r="BQ83" s="90" t="s">
        <v>6</v>
      </c>
    </row>
    <row r="84" spans="1:69" ht="36.75" customHeight="1" x14ac:dyDescent="0.25">
      <c r="A84" s="96"/>
      <c r="B84" s="4" t="s">
        <v>7</v>
      </c>
      <c r="C84" s="8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90"/>
      <c r="BQ84" s="90"/>
    </row>
    <row r="85" spans="1:69" x14ac:dyDescent="0.25">
      <c r="A85" s="91" t="s">
        <v>19</v>
      </c>
      <c r="B85" s="5" t="str">
        <f>B19</f>
        <v>Снежок</v>
      </c>
      <c r="C85" s="92">
        <f>$E$4</f>
        <v>5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1"/>
      <c r="B86" s="5" t="str">
        <f>B20</f>
        <v>Вафли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0.02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</v>
      </c>
      <c r="AN89" s="18">
        <f t="shared" si="68"/>
        <v>0.02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0.70000000000000007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</v>
      </c>
      <c r="AN90" s="19">
        <f t="shared" si="70"/>
        <v>0.1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28</v>
      </c>
      <c r="C92" s="24" t="s">
        <v>29</v>
      </c>
      <c r="D92" s="25">
        <f>D42</f>
        <v>67.27</v>
      </c>
      <c r="E92" s="25">
        <f t="shared" ref="E92:BN92" si="72">E42</f>
        <v>66</v>
      </c>
      <c r="F92" s="25">
        <f t="shared" si="72"/>
        <v>97.36</v>
      </c>
      <c r="G92" s="25">
        <f t="shared" si="72"/>
        <v>599.94000000000005</v>
      </c>
      <c r="H92" s="25">
        <f t="shared" si="72"/>
        <v>925.9</v>
      </c>
      <c r="I92" s="25">
        <f t="shared" si="72"/>
        <v>590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355</v>
      </c>
      <c r="N92" s="25">
        <f t="shared" si="72"/>
        <v>99.49</v>
      </c>
      <c r="O92" s="25">
        <f t="shared" si="72"/>
        <v>320.32</v>
      </c>
      <c r="P92" s="25">
        <f t="shared" si="72"/>
        <v>231.58</v>
      </c>
      <c r="Q92" s="25">
        <f t="shared" si="72"/>
        <v>216.66</v>
      </c>
      <c r="R92" s="25">
        <f t="shared" si="72"/>
        <v>0</v>
      </c>
      <c r="S92" s="25">
        <f t="shared" si="72"/>
        <v>130</v>
      </c>
      <c r="T92" s="25">
        <f t="shared" si="72"/>
        <v>146</v>
      </c>
      <c r="U92" s="25">
        <f t="shared" si="72"/>
        <v>870</v>
      </c>
      <c r="V92" s="25">
        <f t="shared" si="72"/>
        <v>121.57</v>
      </c>
      <c r="W92" s="25">
        <f>W42</f>
        <v>0</v>
      </c>
      <c r="X92" s="25">
        <f t="shared" si="72"/>
        <v>5.3</v>
      </c>
      <c r="Y92" s="25">
        <f t="shared" si="72"/>
        <v>0</v>
      </c>
      <c r="Z92" s="25">
        <f t="shared" si="72"/>
        <v>239.76</v>
      </c>
      <c r="AA92" s="25">
        <f t="shared" si="72"/>
        <v>324.92</v>
      </c>
      <c r="AB92" s="25">
        <f t="shared" si="72"/>
        <v>273.52999999999997</v>
      </c>
      <c r="AC92" s="25">
        <f t="shared" si="72"/>
        <v>288.5</v>
      </c>
      <c r="AD92" s="25">
        <f t="shared" si="72"/>
        <v>95.22</v>
      </c>
      <c r="AE92" s="25">
        <f t="shared" si="72"/>
        <v>300</v>
      </c>
      <c r="AF92" s="25">
        <f t="shared" si="72"/>
        <v>149</v>
      </c>
      <c r="AG92" s="25">
        <f t="shared" si="72"/>
        <v>210.25</v>
      </c>
      <c r="AH92" s="25">
        <f t="shared" si="72"/>
        <v>55</v>
      </c>
      <c r="AI92" s="25">
        <f t="shared" si="72"/>
        <v>65.75</v>
      </c>
      <c r="AJ92" s="25">
        <f t="shared" si="72"/>
        <v>43.56</v>
      </c>
      <c r="AK92" s="25">
        <f t="shared" si="72"/>
        <v>190</v>
      </c>
      <c r="AL92" s="25">
        <f t="shared" si="72"/>
        <v>165</v>
      </c>
      <c r="AM92" s="25">
        <f t="shared" si="72"/>
        <v>0</v>
      </c>
      <c r="AN92" s="25">
        <f t="shared" si="72"/>
        <v>250</v>
      </c>
      <c r="AO92" s="25">
        <f t="shared" si="72"/>
        <v>0</v>
      </c>
      <c r="AP92" s="25">
        <f t="shared" si="72"/>
        <v>190</v>
      </c>
      <c r="AQ92" s="25">
        <f t="shared" si="72"/>
        <v>86.38</v>
      </c>
      <c r="AR92" s="25">
        <f t="shared" si="72"/>
        <v>70</v>
      </c>
      <c r="AS92" s="25">
        <f t="shared" si="72"/>
        <v>150</v>
      </c>
      <c r="AT92" s="25">
        <f t="shared" si="72"/>
        <v>70.739999999999995</v>
      </c>
      <c r="AU92" s="25">
        <f t="shared" si="72"/>
        <v>64.290000000000006</v>
      </c>
      <c r="AV92" s="25">
        <f t="shared" si="72"/>
        <v>62.5</v>
      </c>
      <c r="AW92" s="25">
        <f t="shared" si="72"/>
        <v>114.28</v>
      </c>
      <c r="AX92" s="25">
        <f t="shared" si="72"/>
        <v>84.44</v>
      </c>
      <c r="AY92" s="25">
        <f t="shared" si="72"/>
        <v>75</v>
      </c>
      <c r="AZ92" s="25">
        <f t="shared" si="72"/>
        <v>110</v>
      </c>
      <c r="BA92" s="25">
        <f t="shared" si="72"/>
        <v>225</v>
      </c>
      <c r="BB92" s="25">
        <f t="shared" si="72"/>
        <v>364</v>
      </c>
      <c r="BC92" s="25">
        <f t="shared" si="72"/>
        <v>550</v>
      </c>
      <c r="BD92" s="25">
        <f t="shared" si="72"/>
        <v>195.06</v>
      </c>
      <c r="BE92" s="25">
        <f t="shared" si="72"/>
        <v>330</v>
      </c>
      <c r="BF92" s="25">
        <f t="shared" si="72"/>
        <v>0</v>
      </c>
      <c r="BG92" s="25">
        <f t="shared" si="72"/>
        <v>29</v>
      </c>
      <c r="BH92" s="25">
        <f t="shared" si="72"/>
        <v>39</v>
      </c>
      <c r="BI92" s="25">
        <f t="shared" si="72"/>
        <v>49</v>
      </c>
      <c r="BJ92" s="25">
        <f t="shared" si="72"/>
        <v>19</v>
      </c>
      <c r="BK92" s="25">
        <f t="shared" si="72"/>
        <v>57.3</v>
      </c>
      <c r="BL92" s="25">
        <f t="shared" si="72"/>
        <v>276.20999999999998</v>
      </c>
      <c r="BM92" s="25">
        <f t="shared" si="72"/>
        <v>154.44</v>
      </c>
      <c r="BN92" s="25">
        <f t="shared" si="72"/>
        <v>14.89</v>
      </c>
      <c r="BO92" s="25">
        <f t="shared" ref="BO92" si="73">BO42</f>
        <v>6</v>
      </c>
    </row>
    <row r="93" spans="1:69" ht="17.25" x14ac:dyDescent="0.3">
      <c r="B93" s="16" t="s">
        <v>30</v>
      </c>
      <c r="C93" s="17" t="s">
        <v>29</v>
      </c>
      <c r="D93" s="18">
        <f>D92/1000</f>
        <v>6.7269999999999996E-2</v>
      </c>
      <c r="E93" s="18">
        <f t="shared" ref="E93:BN93" si="74">E92/1000</f>
        <v>6.6000000000000003E-2</v>
      </c>
      <c r="F93" s="18">
        <f t="shared" si="74"/>
        <v>9.7360000000000002E-2</v>
      </c>
      <c r="G93" s="18">
        <f t="shared" si="74"/>
        <v>0.59994000000000003</v>
      </c>
      <c r="H93" s="18">
        <f t="shared" si="74"/>
        <v>0.92589999999999995</v>
      </c>
      <c r="I93" s="18">
        <f t="shared" si="74"/>
        <v>0.59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0.35499999999999998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0.23158000000000001</v>
      </c>
      <c r="Q93" s="18">
        <f t="shared" si="74"/>
        <v>0.21665999999999999</v>
      </c>
      <c r="R93" s="18">
        <f t="shared" si="74"/>
        <v>0</v>
      </c>
      <c r="S93" s="18">
        <f t="shared" si="74"/>
        <v>0.13</v>
      </c>
      <c r="T93" s="18">
        <f t="shared" si="74"/>
        <v>0.14599999999999999</v>
      </c>
      <c r="U93" s="18">
        <f t="shared" si="74"/>
        <v>0.87</v>
      </c>
      <c r="V93" s="18">
        <f t="shared" si="74"/>
        <v>0.12157</v>
      </c>
      <c r="W93" s="18">
        <f>W92/1000</f>
        <v>0</v>
      </c>
      <c r="X93" s="18">
        <f t="shared" si="74"/>
        <v>5.3E-3</v>
      </c>
      <c r="Y93" s="18">
        <f t="shared" si="74"/>
        <v>0</v>
      </c>
      <c r="Z93" s="18">
        <f t="shared" si="74"/>
        <v>0.23976</v>
      </c>
      <c r="AA93" s="18">
        <f t="shared" si="74"/>
        <v>0.32492000000000004</v>
      </c>
      <c r="AB93" s="18">
        <f t="shared" si="74"/>
        <v>0.27353</v>
      </c>
      <c r="AC93" s="18">
        <f t="shared" si="74"/>
        <v>0.28849999999999998</v>
      </c>
      <c r="AD93" s="18">
        <f t="shared" si="74"/>
        <v>9.5219999999999999E-2</v>
      </c>
      <c r="AE93" s="18">
        <f t="shared" si="74"/>
        <v>0.3</v>
      </c>
      <c r="AF93" s="18">
        <f t="shared" si="74"/>
        <v>0.14899999999999999</v>
      </c>
      <c r="AG93" s="18">
        <f t="shared" si="74"/>
        <v>0.21024999999999999</v>
      </c>
      <c r="AH93" s="18">
        <f t="shared" si="74"/>
        <v>5.5E-2</v>
      </c>
      <c r="AI93" s="18">
        <f t="shared" si="74"/>
        <v>6.5750000000000003E-2</v>
      </c>
      <c r="AJ93" s="18">
        <f t="shared" si="74"/>
        <v>4.3560000000000001E-2</v>
      </c>
      <c r="AK93" s="18">
        <f t="shared" si="74"/>
        <v>0.19</v>
      </c>
      <c r="AL93" s="18">
        <f t="shared" si="74"/>
        <v>0.16500000000000001</v>
      </c>
      <c r="AM93" s="18">
        <f t="shared" si="74"/>
        <v>0</v>
      </c>
      <c r="AN93" s="18">
        <f t="shared" si="74"/>
        <v>0.25</v>
      </c>
      <c r="AO93" s="18">
        <f t="shared" si="74"/>
        <v>0</v>
      </c>
      <c r="AP93" s="18">
        <f t="shared" si="74"/>
        <v>0.19</v>
      </c>
      <c r="AQ93" s="18">
        <f t="shared" si="74"/>
        <v>8.6379999999999998E-2</v>
      </c>
      <c r="AR93" s="18">
        <f t="shared" si="74"/>
        <v>7.0000000000000007E-2</v>
      </c>
      <c r="AS93" s="18">
        <f t="shared" si="74"/>
        <v>0.15</v>
      </c>
      <c r="AT93" s="18">
        <f t="shared" si="74"/>
        <v>7.0739999999999997E-2</v>
      </c>
      <c r="AU93" s="18">
        <f t="shared" si="74"/>
        <v>6.429E-2</v>
      </c>
      <c r="AV93" s="18">
        <f t="shared" si="74"/>
        <v>6.25E-2</v>
      </c>
      <c r="AW93" s="18">
        <f t="shared" si="74"/>
        <v>0.11428000000000001</v>
      </c>
      <c r="AX93" s="18">
        <f t="shared" si="74"/>
        <v>8.4440000000000001E-2</v>
      </c>
      <c r="AY93" s="18">
        <f t="shared" si="74"/>
        <v>7.4999999999999997E-2</v>
      </c>
      <c r="AZ93" s="18">
        <f t="shared" si="74"/>
        <v>0.11</v>
      </c>
      <c r="BA93" s="18">
        <f t="shared" si="74"/>
        <v>0.22500000000000001</v>
      </c>
      <c r="BB93" s="18">
        <f t="shared" si="74"/>
        <v>0.36399999999999999</v>
      </c>
      <c r="BC93" s="18">
        <f t="shared" si="74"/>
        <v>0.55000000000000004</v>
      </c>
      <c r="BD93" s="18">
        <f t="shared" si="74"/>
        <v>0.19506000000000001</v>
      </c>
      <c r="BE93" s="18">
        <f t="shared" si="74"/>
        <v>0.33</v>
      </c>
      <c r="BF93" s="18">
        <f t="shared" si="74"/>
        <v>0</v>
      </c>
      <c r="BG93" s="18">
        <f t="shared" si="74"/>
        <v>2.9000000000000001E-2</v>
      </c>
      <c r="BH93" s="18">
        <f t="shared" si="74"/>
        <v>3.9E-2</v>
      </c>
      <c r="BI93" s="18">
        <f t="shared" si="74"/>
        <v>4.9000000000000002E-2</v>
      </c>
      <c r="BJ93" s="18">
        <f t="shared" si="74"/>
        <v>1.9E-2</v>
      </c>
      <c r="BK93" s="18">
        <f t="shared" si="74"/>
        <v>5.7299999999999997E-2</v>
      </c>
      <c r="BL93" s="18">
        <f t="shared" si="74"/>
        <v>0.27620999999999996</v>
      </c>
      <c r="BM93" s="18">
        <f t="shared" si="74"/>
        <v>0.15443999999999999</v>
      </c>
      <c r="BN93" s="18">
        <f t="shared" si="74"/>
        <v>1.489E-2</v>
      </c>
      <c r="BO93" s="18">
        <f t="shared" ref="BO93" si="75">BO92/1000</f>
        <v>6.0000000000000001E-3</v>
      </c>
    </row>
    <row r="94" spans="1:69" ht="17.25" x14ac:dyDescent="0.3">
      <c r="A94" s="26"/>
      <c r="B94" s="27" t="s">
        <v>31</v>
      </c>
      <c r="C94" s="89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69.643000000000001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25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94.643000000000001</v>
      </c>
      <c r="BQ94" s="30">
        <f>BP94/$C$7</f>
        <v>18.928599999999999</v>
      </c>
    </row>
    <row r="95" spans="1:69" ht="17.25" x14ac:dyDescent="0.3">
      <c r="A95" s="26"/>
      <c r="B95" s="27" t="s">
        <v>32</v>
      </c>
      <c r="C95" s="89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69.643000000000001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25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94.643000000000001</v>
      </c>
      <c r="BQ95" s="30">
        <f>BP95/$C$7</f>
        <v>18.928599999999999</v>
      </c>
    </row>
    <row r="98" spans="1:69" ht="15" customHeight="1" x14ac:dyDescent="0.25">
      <c r="A98" s="95"/>
      <c r="B98" s="3" t="s">
        <v>3</v>
      </c>
      <c r="C98" s="86" t="s">
        <v>4</v>
      </c>
      <c r="D98" s="88" t="str">
        <f t="shared" ref="D98:BN98" si="80">D5</f>
        <v>Хлеб пшеничный</v>
      </c>
      <c r="E98" s="88" t="str">
        <f t="shared" si="80"/>
        <v>Хлеб ржано-пшеничный</v>
      </c>
      <c r="F98" s="88" t="str">
        <f t="shared" si="80"/>
        <v>Сахар</v>
      </c>
      <c r="G98" s="88" t="str">
        <f t="shared" si="80"/>
        <v>Чай</v>
      </c>
      <c r="H98" s="88" t="str">
        <f t="shared" si="80"/>
        <v>Какао</v>
      </c>
      <c r="I98" s="88" t="str">
        <f t="shared" si="80"/>
        <v>Кофейный напиток</v>
      </c>
      <c r="J98" s="88" t="str">
        <f t="shared" si="80"/>
        <v>Молоко 2,5%</v>
      </c>
      <c r="K98" s="88" t="str">
        <f t="shared" si="80"/>
        <v>Масло сливочное</v>
      </c>
      <c r="L98" s="88" t="str">
        <f t="shared" si="80"/>
        <v>Сметана 15%</v>
      </c>
      <c r="M98" s="88" t="str">
        <f t="shared" si="80"/>
        <v>Молоко сухое</v>
      </c>
      <c r="N98" s="88" t="str">
        <f t="shared" si="80"/>
        <v>Снежок 2,5 %</v>
      </c>
      <c r="O98" s="88" t="str">
        <f t="shared" si="80"/>
        <v>Творог 5%</v>
      </c>
      <c r="P98" s="88" t="str">
        <f t="shared" si="80"/>
        <v>Молоко сгущенное</v>
      </c>
      <c r="Q98" s="88" t="str">
        <f t="shared" si="80"/>
        <v xml:space="preserve">Джем Сава </v>
      </c>
      <c r="R98" s="88" t="str">
        <f t="shared" si="80"/>
        <v>Сыр</v>
      </c>
      <c r="S98" s="88" t="str">
        <f t="shared" si="80"/>
        <v>Зеленый горошек</v>
      </c>
      <c r="T98" s="88" t="str">
        <f t="shared" si="80"/>
        <v>Кукуруза консервирован.</v>
      </c>
      <c r="U98" s="88" t="str">
        <f t="shared" si="80"/>
        <v>Консервы рыбные</v>
      </c>
      <c r="V98" s="88" t="str">
        <f t="shared" si="80"/>
        <v>Огурцы консервирован.</v>
      </c>
      <c r="W98" s="88" t="str">
        <f>W5</f>
        <v>Огурцы свежие</v>
      </c>
      <c r="X98" s="88" t="str">
        <f t="shared" si="80"/>
        <v>Яйцо</v>
      </c>
      <c r="Y98" s="88" t="str">
        <f t="shared" si="80"/>
        <v>Икра кабачковая</v>
      </c>
      <c r="Z98" s="88" t="str">
        <f t="shared" si="80"/>
        <v>Изюм</v>
      </c>
      <c r="AA98" s="88" t="str">
        <f t="shared" si="80"/>
        <v>Курага</v>
      </c>
      <c r="AB98" s="88" t="str">
        <f t="shared" si="80"/>
        <v>Чернослив</v>
      </c>
      <c r="AC98" s="88" t="str">
        <f t="shared" si="80"/>
        <v>Шиповник</v>
      </c>
      <c r="AD98" s="88" t="str">
        <f t="shared" si="80"/>
        <v>Сухофрукты</v>
      </c>
      <c r="AE98" s="88" t="str">
        <f t="shared" si="80"/>
        <v>Ягода свежемороженная</v>
      </c>
      <c r="AF98" s="88" t="str">
        <f t="shared" si="80"/>
        <v>Лимон</v>
      </c>
      <c r="AG98" s="88" t="str">
        <f t="shared" si="80"/>
        <v>Кисель</v>
      </c>
      <c r="AH98" s="88" t="str">
        <f t="shared" si="80"/>
        <v xml:space="preserve">Сок </v>
      </c>
      <c r="AI98" s="88" t="str">
        <f t="shared" si="80"/>
        <v>Макаронные изделия</v>
      </c>
      <c r="AJ98" s="88" t="str">
        <f t="shared" si="80"/>
        <v>Мука</v>
      </c>
      <c r="AK98" s="88" t="str">
        <f t="shared" si="80"/>
        <v>Дрожжи</v>
      </c>
      <c r="AL98" s="88" t="str">
        <f t="shared" si="80"/>
        <v>Печенье</v>
      </c>
      <c r="AM98" s="88" t="str">
        <f t="shared" si="80"/>
        <v>Пряники</v>
      </c>
      <c r="AN98" s="88" t="str">
        <f t="shared" si="80"/>
        <v>Вафли</v>
      </c>
      <c r="AO98" s="88" t="str">
        <f t="shared" si="80"/>
        <v>Конфеты</v>
      </c>
      <c r="AP98" s="88" t="str">
        <f t="shared" si="80"/>
        <v>Повидло Сава</v>
      </c>
      <c r="AQ98" s="88" t="str">
        <f t="shared" si="80"/>
        <v>Крупа геркулес</v>
      </c>
      <c r="AR98" s="88" t="str">
        <f t="shared" si="80"/>
        <v>Крупа горох</v>
      </c>
      <c r="AS98" s="88" t="str">
        <f t="shared" si="80"/>
        <v>Крупа гречневая</v>
      </c>
      <c r="AT98" s="88" t="str">
        <f t="shared" si="80"/>
        <v>Крупа кукурузная</v>
      </c>
      <c r="AU98" s="88" t="str">
        <f t="shared" si="80"/>
        <v>Крупа манная</v>
      </c>
      <c r="AV98" s="88" t="str">
        <f t="shared" si="80"/>
        <v>Крупа перловая</v>
      </c>
      <c r="AW98" s="88" t="str">
        <f t="shared" si="80"/>
        <v>Крупа пшеничная</v>
      </c>
      <c r="AX98" s="88" t="str">
        <f t="shared" si="80"/>
        <v>Крупа пшено</v>
      </c>
      <c r="AY98" s="88" t="str">
        <f t="shared" si="80"/>
        <v>Крупа ячневая</v>
      </c>
      <c r="AZ98" s="88" t="str">
        <f t="shared" si="80"/>
        <v>Рис</v>
      </c>
      <c r="BA98" s="88" t="str">
        <f t="shared" si="80"/>
        <v>Цыпленок бройлер</v>
      </c>
      <c r="BB98" s="88" t="str">
        <f t="shared" si="80"/>
        <v>Филе куриное</v>
      </c>
      <c r="BC98" s="88" t="str">
        <f t="shared" si="80"/>
        <v>Фарш говяжий</v>
      </c>
      <c r="BD98" s="88" t="str">
        <f t="shared" si="80"/>
        <v>Печень куриная</v>
      </c>
      <c r="BE98" s="88" t="str">
        <f t="shared" si="80"/>
        <v>Филе минтая</v>
      </c>
      <c r="BF98" s="88" t="str">
        <f t="shared" si="80"/>
        <v>Филе сельди слабосол.</v>
      </c>
      <c r="BG98" s="88" t="str">
        <f t="shared" si="80"/>
        <v>Картофель</v>
      </c>
      <c r="BH98" s="88" t="str">
        <f t="shared" si="80"/>
        <v>Морковь</v>
      </c>
      <c r="BI98" s="88" t="str">
        <f t="shared" si="80"/>
        <v>Лук</v>
      </c>
      <c r="BJ98" s="88" t="str">
        <f t="shared" si="80"/>
        <v>Капуста</v>
      </c>
      <c r="BK98" s="88" t="str">
        <f t="shared" si="80"/>
        <v>Свекла</v>
      </c>
      <c r="BL98" s="88" t="str">
        <f t="shared" si="80"/>
        <v>Томатная паста</v>
      </c>
      <c r="BM98" s="88" t="str">
        <f t="shared" si="80"/>
        <v>Масло растительное</v>
      </c>
      <c r="BN98" s="88" t="str">
        <f t="shared" si="80"/>
        <v>Соль</v>
      </c>
      <c r="BO98" s="88" t="str">
        <f t="shared" ref="BO98" si="81">BO5</f>
        <v>Аскорбиновая кислота</v>
      </c>
      <c r="BP98" s="90" t="s">
        <v>5</v>
      </c>
      <c r="BQ98" s="90" t="s">
        <v>6</v>
      </c>
    </row>
    <row r="99" spans="1:69" ht="36.75" customHeight="1" x14ac:dyDescent="0.25">
      <c r="A99" s="96"/>
      <c r="B99" s="4" t="s">
        <v>7</v>
      </c>
      <c r="C99" s="87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90"/>
      <c r="BQ99" s="90"/>
    </row>
    <row r="100" spans="1:69" x14ac:dyDescent="0.25">
      <c r="A100" s="91" t="s">
        <v>22</v>
      </c>
      <c r="B100" s="14" t="str">
        <f>B23</f>
        <v>Суп молочный с пшеном</v>
      </c>
      <c r="C100" s="92">
        <f>$E$4</f>
        <v>5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0.1</v>
      </c>
      <c r="E106" s="19">
        <f t="shared" si="88"/>
        <v>0</v>
      </c>
      <c r="F106" s="19">
        <f t="shared" si="88"/>
        <v>4.65E-2</v>
      </c>
      <c r="G106" s="19">
        <f t="shared" si="88"/>
        <v>1.4999999999999998E-3</v>
      </c>
      <c r="H106" s="19">
        <f t="shared" si="88"/>
        <v>0</v>
      </c>
      <c r="I106" s="19">
        <f t="shared" si="88"/>
        <v>0</v>
      </c>
      <c r="J106" s="19">
        <f t="shared" si="88"/>
        <v>0.65</v>
      </c>
      <c r="K106" s="19">
        <f t="shared" si="88"/>
        <v>2.5000000000000001E-3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0.06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2.5000000000000001E-3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28</v>
      </c>
      <c r="C108" s="24" t="s">
        <v>29</v>
      </c>
      <c r="D108" s="25">
        <f>D42</f>
        <v>67.27</v>
      </c>
      <c r="E108" s="25">
        <f t="shared" ref="E108:BN108" si="90">E42</f>
        <v>66</v>
      </c>
      <c r="F108" s="25">
        <f t="shared" si="90"/>
        <v>97.36</v>
      </c>
      <c r="G108" s="25">
        <f t="shared" si="90"/>
        <v>599.94000000000005</v>
      </c>
      <c r="H108" s="25">
        <f t="shared" si="90"/>
        <v>925.9</v>
      </c>
      <c r="I108" s="25">
        <f t="shared" si="90"/>
        <v>590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355</v>
      </c>
      <c r="N108" s="25">
        <f t="shared" si="90"/>
        <v>99.49</v>
      </c>
      <c r="O108" s="25">
        <f t="shared" si="90"/>
        <v>320.32</v>
      </c>
      <c r="P108" s="25">
        <f t="shared" si="90"/>
        <v>231.58</v>
      </c>
      <c r="Q108" s="25">
        <f t="shared" si="90"/>
        <v>216.66</v>
      </c>
      <c r="R108" s="25">
        <f t="shared" si="90"/>
        <v>0</v>
      </c>
      <c r="S108" s="25">
        <f t="shared" si="90"/>
        <v>130</v>
      </c>
      <c r="T108" s="25">
        <f t="shared" si="90"/>
        <v>146</v>
      </c>
      <c r="U108" s="25">
        <f t="shared" si="90"/>
        <v>870</v>
      </c>
      <c r="V108" s="25">
        <f t="shared" si="90"/>
        <v>121.57</v>
      </c>
      <c r="W108" s="25">
        <f>W42</f>
        <v>0</v>
      </c>
      <c r="X108" s="25">
        <f t="shared" si="90"/>
        <v>5.3</v>
      </c>
      <c r="Y108" s="25">
        <f t="shared" si="90"/>
        <v>0</v>
      </c>
      <c r="Z108" s="25">
        <f t="shared" si="90"/>
        <v>239.76</v>
      </c>
      <c r="AA108" s="25">
        <f t="shared" si="90"/>
        <v>324.92</v>
      </c>
      <c r="AB108" s="25">
        <f t="shared" si="90"/>
        <v>273.52999999999997</v>
      </c>
      <c r="AC108" s="25">
        <f t="shared" si="90"/>
        <v>288.5</v>
      </c>
      <c r="AD108" s="25">
        <f t="shared" si="90"/>
        <v>95.22</v>
      </c>
      <c r="AE108" s="25">
        <f t="shared" si="90"/>
        <v>300</v>
      </c>
      <c r="AF108" s="25">
        <f t="shared" si="90"/>
        <v>149</v>
      </c>
      <c r="AG108" s="25">
        <f t="shared" si="90"/>
        <v>210.25</v>
      </c>
      <c r="AH108" s="25">
        <f t="shared" si="90"/>
        <v>55</v>
      </c>
      <c r="AI108" s="25">
        <f t="shared" si="90"/>
        <v>65.75</v>
      </c>
      <c r="AJ108" s="25">
        <f t="shared" si="90"/>
        <v>43.56</v>
      </c>
      <c r="AK108" s="25">
        <f t="shared" si="90"/>
        <v>190</v>
      </c>
      <c r="AL108" s="25">
        <f t="shared" si="90"/>
        <v>165</v>
      </c>
      <c r="AM108" s="25">
        <f t="shared" si="90"/>
        <v>0</v>
      </c>
      <c r="AN108" s="25">
        <f t="shared" si="90"/>
        <v>250</v>
      </c>
      <c r="AO108" s="25">
        <f t="shared" si="90"/>
        <v>0</v>
      </c>
      <c r="AP108" s="25">
        <f t="shared" si="90"/>
        <v>190</v>
      </c>
      <c r="AQ108" s="25">
        <f t="shared" si="90"/>
        <v>86.38</v>
      </c>
      <c r="AR108" s="25">
        <f t="shared" si="90"/>
        <v>70</v>
      </c>
      <c r="AS108" s="25">
        <f t="shared" si="90"/>
        <v>150</v>
      </c>
      <c r="AT108" s="25">
        <f t="shared" si="90"/>
        <v>70.739999999999995</v>
      </c>
      <c r="AU108" s="25">
        <f t="shared" si="90"/>
        <v>64.290000000000006</v>
      </c>
      <c r="AV108" s="25">
        <f t="shared" si="90"/>
        <v>62.5</v>
      </c>
      <c r="AW108" s="25">
        <f t="shared" si="90"/>
        <v>114.28</v>
      </c>
      <c r="AX108" s="25">
        <f t="shared" si="90"/>
        <v>84.44</v>
      </c>
      <c r="AY108" s="25">
        <f t="shared" si="90"/>
        <v>75</v>
      </c>
      <c r="AZ108" s="25">
        <f t="shared" si="90"/>
        <v>110</v>
      </c>
      <c r="BA108" s="25">
        <f t="shared" si="90"/>
        <v>225</v>
      </c>
      <c r="BB108" s="25">
        <f t="shared" si="90"/>
        <v>364</v>
      </c>
      <c r="BC108" s="25">
        <f t="shared" si="90"/>
        <v>550</v>
      </c>
      <c r="BD108" s="25">
        <f t="shared" si="90"/>
        <v>195.06</v>
      </c>
      <c r="BE108" s="25">
        <f t="shared" si="90"/>
        <v>330</v>
      </c>
      <c r="BF108" s="25">
        <f t="shared" si="90"/>
        <v>0</v>
      </c>
      <c r="BG108" s="25">
        <f t="shared" si="90"/>
        <v>29</v>
      </c>
      <c r="BH108" s="25">
        <f t="shared" si="90"/>
        <v>39</v>
      </c>
      <c r="BI108" s="25">
        <f t="shared" si="90"/>
        <v>49</v>
      </c>
      <c r="BJ108" s="25">
        <f t="shared" si="90"/>
        <v>19</v>
      </c>
      <c r="BK108" s="25">
        <f t="shared" si="90"/>
        <v>57.3</v>
      </c>
      <c r="BL108" s="25">
        <f t="shared" si="90"/>
        <v>276.20999999999998</v>
      </c>
      <c r="BM108" s="25">
        <f t="shared" si="90"/>
        <v>154.44</v>
      </c>
      <c r="BN108" s="25">
        <f t="shared" si="90"/>
        <v>14.89</v>
      </c>
      <c r="BO108" s="25">
        <f t="shared" ref="BO108" si="91">BO42</f>
        <v>6</v>
      </c>
    </row>
    <row r="109" spans="1:69" ht="17.25" x14ac:dyDescent="0.3">
      <c r="B109" s="16" t="s">
        <v>30</v>
      </c>
      <c r="C109" s="17" t="s">
        <v>29</v>
      </c>
      <c r="D109" s="18">
        <f>D108/1000</f>
        <v>6.7269999999999996E-2</v>
      </c>
      <c r="E109" s="18">
        <f t="shared" ref="E109:BN109" si="92">E108/1000</f>
        <v>6.6000000000000003E-2</v>
      </c>
      <c r="F109" s="18">
        <f t="shared" si="92"/>
        <v>9.7360000000000002E-2</v>
      </c>
      <c r="G109" s="18">
        <f t="shared" si="92"/>
        <v>0.59994000000000003</v>
      </c>
      <c r="H109" s="18">
        <f t="shared" si="92"/>
        <v>0.92589999999999995</v>
      </c>
      <c r="I109" s="18">
        <f t="shared" si="92"/>
        <v>0.59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0.35499999999999998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0.23158000000000001</v>
      </c>
      <c r="Q109" s="18">
        <f t="shared" si="92"/>
        <v>0.21665999999999999</v>
      </c>
      <c r="R109" s="18">
        <f t="shared" si="92"/>
        <v>0</v>
      </c>
      <c r="S109" s="18">
        <f t="shared" si="92"/>
        <v>0.13</v>
      </c>
      <c r="T109" s="18">
        <f t="shared" si="92"/>
        <v>0.14599999999999999</v>
      </c>
      <c r="U109" s="18">
        <f t="shared" si="92"/>
        <v>0.87</v>
      </c>
      <c r="V109" s="18">
        <f t="shared" si="92"/>
        <v>0.12157</v>
      </c>
      <c r="W109" s="18">
        <f>W108/1000</f>
        <v>0</v>
      </c>
      <c r="X109" s="18">
        <f t="shared" si="92"/>
        <v>5.3E-3</v>
      </c>
      <c r="Y109" s="18">
        <f t="shared" si="92"/>
        <v>0</v>
      </c>
      <c r="Z109" s="18">
        <f t="shared" si="92"/>
        <v>0.23976</v>
      </c>
      <c r="AA109" s="18">
        <f t="shared" si="92"/>
        <v>0.32492000000000004</v>
      </c>
      <c r="AB109" s="18">
        <f t="shared" si="92"/>
        <v>0.27353</v>
      </c>
      <c r="AC109" s="18">
        <f t="shared" si="92"/>
        <v>0.28849999999999998</v>
      </c>
      <c r="AD109" s="18">
        <f t="shared" si="92"/>
        <v>9.5219999999999999E-2</v>
      </c>
      <c r="AE109" s="18">
        <f t="shared" si="92"/>
        <v>0.3</v>
      </c>
      <c r="AF109" s="18">
        <f t="shared" si="92"/>
        <v>0.14899999999999999</v>
      </c>
      <c r="AG109" s="18">
        <f t="shared" si="92"/>
        <v>0.21024999999999999</v>
      </c>
      <c r="AH109" s="18">
        <f t="shared" si="92"/>
        <v>5.5E-2</v>
      </c>
      <c r="AI109" s="18">
        <f t="shared" si="92"/>
        <v>6.5750000000000003E-2</v>
      </c>
      <c r="AJ109" s="18">
        <f t="shared" si="92"/>
        <v>4.3560000000000001E-2</v>
      </c>
      <c r="AK109" s="18">
        <f t="shared" si="92"/>
        <v>0.19</v>
      </c>
      <c r="AL109" s="18">
        <f t="shared" si="92"/>
        <v>0.16500000000000001</v>
      </c>
      <c r="AM109" s="18">
        <f t="shared" si="92"/>
        <v>0</v>
      </c>
      <c r="AN109" s="18">
        <f t="shared" si="92"/>
        <v>0.25</v>
      </c>
      <c r="AO109" s="18">
        <f t="shared" si="92"/>
        <v>0</v>
      </c>
      <c r="AP109" s="18">
        <f t="shared" si="92"/>
        <v>0.19</v>
      </c>
      <c r="AQ109" s="18">
        <f t="shared" si="92"/>
        <v>8.6379999999999998E-2</v>
      </c>
      <c r="AR109" s="18">
        <f t="shared" si="92"/>
        <v>7.0000000000000007E-2</v>
      </c>
      <c r="AS109" s="18">
        <f t="shared" si="92"/>
        <v>0.15</v>
      </c>
      <c r="AT109" s="18">
        <f t="shared" si="92"/>
        <v>7.0739999999999997E-2</v>
      </c>
      <c r="AU109" s="18">
        <f t="shared" si="92"/>
        <v>6.429E-2</v>
      </c>
      <c r="AV109" s="18">
        <f t="shared" si="92"/>
        <v>6.25E-2</v>
      </c>
      <c r="AW109" s="18">
        <f t="shared" si="92"/>
        <v>0.11428000000000001</v>
      </c>
      <c r="AX109" s="18">
        <f t="shared" si="92"/>
        <v>8.4440000000000001E-2</v>
      </c>
      <c r="AY109" s="18">
        <f t="shared" si="92"/>
        <v>7.4999999999999997E-2</v>
      </c>
      <c r="AZ109" s="18">
        <f t="shared" si="92"/>
        <v>0.11</v>
      </c>
      <c r="BA109" s="18">
        <f t="shared" si="92"/>
        <v>0.22500000000000001</v>
      </c>
      <c r="BB109" s="18">
        <f t="shared" si="92"/>
        <v>0.36399999999999999</v>
      </c>
      <c r="BC109" s="18">
        <f t="shared" si="92"/>
        <v>0.55000000000000004</v>
      </c>
      <c r="BD109" s="18">
        <f t="shared" si="92"/>
        <v>0.19506000000000001</v>
      </c>
      <c r="BE109" s="18">
        <f t="shared" si="92"/>
        <v>0.33</v>
      </c>
      <c r="BF109" s="18">
        <f t="shared" si="92"/>
        <v>0</v>
      </c>
      <c r="BG109" s="18">
        <f t="shared" si="92"/>
        <v>2.9000000000000001E-2</v>
      </c>
      <c r="BH109" s="18">
        <f t="shared" si="92"/>
        <v>3.9E-2</v>
      </c>
      <c r="BI109" s="18">
        <f t="shared" si="92"/>
        <v>4.9000000000000002E-2</v>
      </c>
      <c r="BJ109" s="18">
        <f t="shared" si="92"/>
        <v>1.9E-2</v>
      </c>
      <c r="BK109" s="18">
        <f t="shared" si="92"/>
        <v>5.7299999999999997E-2</v>
      </c>
      <c r="BL109" s="18">
        <f t="shared" si="92"/>
        <v>0.27620999999999996</v>
      </c>
      <c r="BM109" s="18">
        <f t="shared" si="92"/>
        <v>0.15443999999999999</v>
      </c>
      <c r="BN109" s="18">
        <f t="shared" si="92"/>
        <v>1.489E-2</v>
      </c>
      <c r="BO109" s="18">
        <f t="shared" ref="BO109" si="93">BO108/1000</f>
        <v>6.0000000000000001E-3</v>
      </c>
    </row>
    <row r="110" spans="1:69" ht="17.25" x14ac:dyDescent="0.3">
      <c r="A110" s="26"/>
      <c r="B110" s="27" t="s">
        <v>31</v>
      </c>
      <c r="C110" s="89"/>
      <c r="D110" s="28">
        <f>D106*D108</f>
        <v>6.7270000000000003</v>
      </c>
      <c r="E110" s="28">
        <f t="shared" ref="E110:BN110" si="94">E106*E108</f>
        <v>0</v>
      </c>
      <c r="F110" s="28">
        <f t="shared" si="94"/>
        <v>4.5272399999999999</v>
      </c>
      <c r="G110" s="28">
        <f t="shared" si="94"/>
        <v>0.89990999999999999</v>
      </c>
      <c r="H110" s="28">
        <f t="shared" si="94"/>
        <v>0</v>
      </c>
      <c r="I110" s="28">
        <f t="shared" si="94"/>
        <v>0</v>
      </c>
      <c r="J110" s="28">
        <f t="shared" si="94"/>
        <v>46.396999999999998</v>
      </c>
      <c r="K110" s="28">
        <f t="shared" si="94"/>
        <v>1.6561000000000001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5.0663999999999998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3.7225000000000001E-2</v>
      </c>
      <c r="BO110" s="28">
        <f t="shared" ref="BO110" si="95">BO106*BO108</f>
        <v>0</v>
      </c>
      <c r="BP110" s="29">
        <f>SUM(D110:BN110)</f>
        <v>65.31087500000001</v>
      </c>
      <c r="BQ110" s="30">
        <f>BP110/$C$7</f>
        <v>13.062175000000002</v>
      </c>
    </row>
    <row r="111" spans="1:69" ht="17.25" x14ac:dyDescent="0.3">
      <c r="A111" s="26"/>
      <c r="B111" s="27" t="s">
        <v>32</v>
      </c>
      <c r="C111" s="89"/>
      <c r="D111" s="28">
        <f>D106*D108</f>
        <v>6.7270000000000003</v>
      </c>
      <c r="E111" s="28">
        <f t="shared" ref="E111:BN111" si="96">E106*E108</f>
        <v>0</v>
      </c>
      <c r="F111" s="28">
        <f t="shared" si="96"/>
        <v>4.5272399999999999</v>
      </c>
      <c r="G111" s="28">
        <f t="shared" si="96"/>
        <v>0.89990999999999999</v>
      </c>
      <c r="H111" s="28">
        <f t="shared" si="96"/>
        <v>0</v>
      </c>
      <c r="I111" s="28">
        <f t="shared" si="96"/>
        <v>0</v>
      </c>
      <c r="J111" s="28">
        <f t="shared" si="96"/>
        <v>46.396999999999998</v>
      </c>
      <c r="K111" s="28">
        <f t="shared" si="96"/>
        <v>1.6561000000000001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5.0663999999999998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3.7225000000000001E-2</v>
      </c>
      <c r="BO111" s="28">
        <f t="shared" ref="BO111" si="97">BO106*BO108</f>
        <v>0</v>
      </c>
      <c r="BP111" s="29">
        <f>SUM(D111:BN111)</f>
        <v>65.31087500000001</v>
      </c>
      <c r="BQ111" s="30">
        <f>BP111/$C$7</f>
        <v>13.062175000000002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5" zoomScaleNormal="75" workbookViewId="0">
      <selection activeCell="K30" sqref="K3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42</v>
      </c>
      <c r="G4" t="s">
        <v>59</v>
      </c>
      <c r="K4" s="64">
        <v>44858</v>
      </c>
      <c r="L4" s="37"/>
      <c r="Q4" s="37"/>
      <c r="X4" s="37"/>
    </row>
    <row r="5" spans="1:69" s="37" customFormat="1" ht="15" customHeight="1" x14ac:dyDescent="0.25">
      <c r="A5" s="107"/>
      <c r="B5" s="38" t="s">
        <v>3</v>
      </c>
      <c r="C5" s="105" t="s">
        <v>4</v>
      </c>
      <c r="D5" s="105" t="str">
        <f>[1]Цены!A1</f>
        <v>Хлеб пшеничный</v>
      </c>
      <c r="E5" s="105" t="str">
        <f>[1]Цены!B1</f>
        <v>Хлеб ржано-пшеничный</v>
      </c>
      <c r="F5" s="105" t="str">
        <f>[1]Цены!C1</f>
        <v>Сахар</v>
      </c>
      <c r="G5" s="105" t="str">
        <f>[1]Цены!D1</f>
        <v>Чай</v>
      </c>
      <c r="H5" s="105" t="str">
        <f>[1]Цены!E1</f>
        <v>Какао</v>
      </c>
      <c r="I5" s="105" t="str">
        <f>[1]Цены!F1</f>
        <v>Кофейный напиток</v>
      </c>
      <c r="J5" s="105" t="str">
        <f>[1]Цены!G1</f>
        <v>Молоко 2,5%</v>
      </c>
      <c r="K5" s="105" t="str">
        <f>[1]Цены!H1</f>
        <v>Масло сливочное</v>
      </c>
      <c r="L5" s="105" t="str">
        <f>[1]Цены!I1</f>
        <v>Сметана 15%</v>
      </c>
      <c r="M5" s="105" t="str">
        <f>[1]Цены!J1</f>
        <v>Молоко сухое</v>
      </c>
      <c r="N5" s="105" t="str">
        <f>[1]Цены!K1</f>
        <v>Снежок 2,5 %</v>
      </c>
      <c r="O5" s="105" t="str">
        <f>[1]Цены!L1</f>
        <v>Творог 5%</v>
      </c>
      <c r="P5" s="105" t="str">
        <f>[1]Цены!M1</f>
        <v>Молоко сгущенное</v>
      </c>
      <c r="Q5" s="105" t="str">
        <f>[1]Цены!N1</f>
        <v xml:space="preserve">Джем Сава </v>
      </c>
      <c r="R5" s="105" t="str">
        <f>[1]Цены!O1</f>
        <v>Сыр</v>
      </c>
      <c r="S5" s="105" t="str">
        <f>[1]Цены!P1</f>
        <v>Зеленый горошек</v>
      </c>
      <c r="T5" s="105" t="str">
        <f>[1]Цены!Q1</f>
        <v>Кукуруза консервирован.</v>
      </c>
      <c r="U5" s="105" t="str">
        <f>[1]Цены!R1</f>
        <v>Консервы рыбные</v>
      </c>
      <c r="V5" s="105" t="str">
        <f>[1]Цены!S1</f>
        <v>Огурцы консервирован.</v>
      </c>
      <c r="W5" s="105" t="str">
        <f>[1]Цены!T1</f>
        <v>Огурцы свежие</v>
      </c>
      <c r="X5" s="105" t="str">
        <f>[1]Цены!U1</f>
        <v>Яйцо</v>
      </c>
      <c r="Y5" s="105" t="str">
        <f>[1]Цены!V1</f>
        <v>Икра кабачковая</v>
      </c>
      <c r="Z5" s="105" t="str">
        <f>[1]Цены!W1</f>
        <v>Изюм</v>
      </c>
      <c r="AA5" s="105" t="str">
        <f>[1]Цены!X1</f>
        <v>Курага</v>
      </c>
      <c r="AB5" s="105" t="str">
        <f>[1]Цены!Y1</f>
        <v>Чернослив</v>
      </c>
      <c r="AC5" s="105" t="str">
        <f>[1]Цены!Z1</f>
        <v>Шиповник</v>
      </c>
      <c r="AD5" s="105" t="str">
        <f>[1]Цены!AA1</f>
        <v>Сухофрукты</v>
      </c>
      <c r="AE5" s="105" t="str">
        <f>[1]Цены!AB1</f>
        <v>Ягода свежемороженная</v>
      </c>
      <c r="AF5" s="105" t="str">
        <f>[1]Цены!AC1</f>
        <v>Лимон</v>
      </c>
      <c r="AG5" s="105" t="str">
        <f>[1]Цены!AD1</f>
        <v>Кисель</v>
      </c>
      <c r="AH5" s="105" t="str">
        <f>[1]Цены!AE1</f>
        <v xml:space="preserve">Сок </v>
      </c>
      <c r="AI5" s="105" t="str">
        <f>[1]Цены!AF1</f>
        <v>Макаронные изделия</v>
      </c>
      <c r="AJ5" s="105" t="str">
        <f>[1]Цены!AG1</f>
        <v>Мука</v>
      </c>
      <c r="AK5" s="105" t="str">
        <f>[1]Цены!AH1</f>
        <v>Дрожжи</v>
      </c>
      <c r="AL5" s="105" t="str">
        <f>[1]Цены!AI1</f>
        <v>Печенье</v>
      </c>
      <c r="AM5" s="105" t="str">
        <f>[1]Цены!AJ1</f>
        <v>Пряники</v>
      </c>
      <c r="AN5" s="105" t="str">
        <f>[1]Цены!AK1</f>
        <v>Вафли</v>
      </c>
      <c r="AO5" s="105" t="str">
        <f>[1]Цены!AL1</f>
        <v>Конфеты</v>
      </c>
      <c r="AP5" s="105" t="str">
        <f>[1]Цены!AM1</f>
        <v>Повидло Сава</v>
      </c>
      <c r="AQ5" s="105" t="str">
        <f>[1]Цены!AN1</f>
        <v>Крупа геркулес</v>
      </c>
      <c r="AR5" s="105" t="str">
        <f>[1]Цены!AO1</f>
        <v>Крупа горох</v>
      </c>
      <c r="AS5" s="105" t="str">
        <f>[1]Цены!AP1</f>
        <v>Крупа гречневая</v>
      </c>
      <c r="AT5" s="105" t="str">
        <f>[1]Цены!AQ1</f>
        <v>Крупа кукурузная</v>
      </c>
      <c r="AU5" s="105" t="str">
        <f>[1]Цены!AR1</f>
        <v>Крупа манная</v>
      </c>
      <c r="AV5" s="105" t="str">
        <f>[1]Цены!AS1</f>
        <v>Крупа перловая</v>
      </c>
      <c r="AW5" s="105" t="str">
        <f>[1]Цены!AT1</f>
        <v>Крупа пшеничная</v>
      </c>
      <c r="AX5" s="105" t="str">
        <f>[1]Цены!AU1</f>
        <v>Крупа пшено</v>
      </c>
      <c r="AY5" s="105" t="str">
        <f>[1]Цены!AV1</f>
        <v>Крупа ячневая</v>
      </c>
      <c r="AZ5" s="105" t="str">
        <f>[1]Цены!AW1</f>
        <v>Рис</v>
      </c>
      <c r="BA5" s="105" t="str">
        <f>[1]Цены!AX1</f>
        <v>Цыпленок бройлер</v>
      </c>
      <c r="BB5" s="105" t="str">
        <f>[1]Цены!AY1</f>
        <v>Филе куриное</v>
      </c>
      <c r="BC5" s="105" t="str">
        <f>[1]Цены!AZ1</f>
        <v>Фарш говяжий</v>
      </c>
      <c r="BD5" s="105" t="str">
        <f>[1]Цены!BA1</f>
        <v>Печень куриная</v>
      </c>
      <c r="BE5" s="105" t="str">
        <f>[1]Цены!BB1</f>
        <v>Филе минтая</v>
      </c>
      <c r="BF5" s="105" t="str">
        <f>[1]Цены!BC1</f>
        <v>Филе сельди слабосол.</v>
      </c>
      <c r="BG5" s="105" t="str">
        <f>[1]Цены!BD1</f>
        <v>Картофель</v>
      </c>
      <c r="BH5" s="105" t="str">
        <f>[1]Цены!BE1</f>
        <v>Морковь</v>
      </c>
      <c r="BI5" s="105" t="str">
        <f>[1]Цены!BF1</f>
        <v>Лук</v>
      </c>
      <c r="BJ5" s="105" t="str">
        <f>[1]Цены!BG1</f>
        <v>Капуста</v>
      </c>
      <c r="BK5" s="105" t="str">
        <f>[1]Цены!BH1</f>
        <v>Свекла</v>
      </c>
      <c r="BL5" s="105" t="str">
        <f>[1]Цены!BI1</f>
        <v>Томатная паста</v>
      </c>
      <c r="BM5" s="105" t="str">
        <f>[1]Цены!BJ1</f>
        <v>Масло растительное</v>
      </c>
      <c r="BN5" s="105" t="str">
        <f>[1]Цены!BK1</f>
        <v>Соль</v>
      </c>
      <c r="BO5" s="86" t="s">
        <v>71</v>
      </c>
      <c r="BP5" s="103" t="s">
        <v>5</v>
      </c>
      <c r="BQ5" s="103" t="s">
        <v>6</v>
      </c>
    </row>
    <row r="6" spans="1:69" s="37" customFormat="1" ht="29.25" customHeight="1" x14ac:dyDescent="0.25">
      <c r="A6" s="108"/>
      <c r="B6" s="4" t="s">
        <v>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87"/>
      <c r="BP6" s="104"/>
      <c r="BQ6" s="104"/>
    </row>
    <row r="7" spans="1:69" ht="15" customHeight="1" x14ac:dyDescent="0.25">
      <c r="A7" s="99" t="s">
        <v>8</v>
      </c>
      <c r="B7" s="5" t="s">
        <v>9</v>
      </c>
      <c r="C7" s="92">
        <f>F4</f>
        <v>42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0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0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0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0" t="s">
        <v>12</v>
      </c>
      <c r="B12" s="9" t="s">
        <v>13</v>
      </c>
      <c r="C12" s="93">
        <f>F4</f>
        <v>42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0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0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0"/>
      <c r="B15" s="10" t="s">
        <v>16</v>
      </c>
      <c r="C15" s="93"/>
      <c r="D15" s="5">
        <v>3.4520000000000002E-2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0"/>
      <c r="B16" s="10" t="s">
        <v>17</v>
      </c>
      <c r="C16" s="93"/>
      <c r="D16" s="5"/>
      <c r="E16" s="5">
        <v>4.2856999999999999E-2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0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1.9089999999999999E-2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1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99" t="s">
        <v>19</v>
      </c>
      <c r="B19" s="5" t="s">
        <v>20</v>
      </c>
      <c r="C19" s="92">
        <f>$F$4</f>
        <v>42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0.15476000000000001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0"/>
      <c r="B20" s="5" t="s">
        <v>21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0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99" t="s">
        <v>22</v>
      </c>
      <c r="B23" s="14" t="s">
        <v>23</v>
      </c>
      <c r="C23" s="92">
        <f>$F$4</f>
        <v>42</v>
      </c>
      <c r="D23" s="5"/>
      <c r="E23" s="5"/>
      <c r="F23" s="5">
        <v>2E-3</v>
      </c>
      <c r="G23" s="5"/>
      <c r="H23" s="5"/>
      <c r="I23" s="5"/>
      <c r="J23" s="5">
        <v>0.11561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0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0"/>
      <c r="B25" s="10" t="s">
        <v>24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0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8.4519999999999998E-2</v>
      </c>
      <c r="E28" s="42">
        <f t="shared" si="0"/>
        <v>4.2856999999999999E-2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0.34761000000000003</v>
      </c>
      <c r="K28" s="42">
        <f t="shared" si="0"/>
        <v>1.2E-2</v>
      </c>
      <c r="L28" s="42">
        <f t="shared" si="0"/>
        <v>5.0000000000000001E-3</v>
      </c>
      <c r="M28" s="42">
        <f t="shared" si="0"/>
        <v>0</v>
      </c>
      <c r="N28" s="42">
        <f t="shared" si="0"/>
        <v>0.15476000000000001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1.9089999999999999E-2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35</v>
      </c>
      <c r="C29" s="41"/>
      <c r="D29" s="43">
        <f t="shared" ref="D29:BN29" si="3">PRODUCT(D28,$F$4)</f>
        <v>3.5498400000000001</v>
      </c>
      <c r="E29" s="43">
        <f t="shared" si="3"/>
        <v>1.7999939999999999</v>
      </c>
      <c r="F29" s="43">
        <f t="shared" si="3"/>
        <v>2.1420000000000003</v>
      </c>
      <c r="G29" s="43">
        <f t="shared" si="3"/>
        <v>1.6800000000000002E-2</v>
      </c>
      <c r="H29" s="43">
        <f t="shared" si="3"/>
        <v>0</v>
      </c>
      <c r="I29" s="43">
        <f t="shared" si="3"/>
        <v>0.10079999999999999</v>
      </c>
      <c r="J29" s="43">
        <f t="shared" si="3"/>
        <v>14.599620000000002</v>
      </c>
      <c r="K29" s="43">
        <f t="shared" si="3"/>
        <v>0.504</v>
      </c>
      <c r="L29" s="43">
        <f t="shared" si="3"/>
        <v>0.21</v>
      </c>
      <c r="M29" s="43">
        <f t="shared" si="3"/>
        <v>0</v>
      </c>
      <c r="N29" s="43">
        <f t="shared" si="3"/>
        <v>6.4999200000000004</v>
      </c>
      <c r="O29" s="43">
        <f t="shared" ref="O29:W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v>9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0.80177999999999994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1.26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0.67200000000000004</v>
      </c>
      <c r="AY29" s="43">
        <f t="shared" si="3"/>
        <v>1.05</v>
      </c>
      <c r="AZ29" s="43">
        <f t="shared" si="3"/>
        <v>0.92399999999999993</v>
      </c>
      <c r="BA29" s="43">
        <f t="shared" si="3"/>
        <v>0</v>
      </c>
      <c r="BB29" s="43">
        <f t="shared" si="3"/>
        <v>0</v>
      </c>
      <c r="BC29" s="43">
        <f t="shared" si="3"/>
        <v>0.75599999999999989</v>
      </c>
      <c r="BD29" s="43">
        <f t="shared" si="3"/>
        <v>1.4700000000000002</v>
      </c>
      <c r="BE29" s="43">
        <f t="shared" si="3"/>
        <v>0</v>
      </c>
      <c r="BF29" s="43">
        <f t="shared" si="3"/>
        <v>0</v>
      </c>
      <c r="BG29" s="43">
        <f t="shared" si="3"/>
        <v>8.82</v>
      </c>
      <c r="BH29" s="43">
        <f t="shared" si="3"/>
        <v>0.63</v>
      </c>
      <c r="BI29" s="43">
        <f t="shared" si="3"/>
        <v>1.722</v>
      </c>
      <c r="BJ29" s="43">
        <f t="shared" si="3"/>
        <v>1.1339999999999999</v>
      </c>
      <c r="BK29" s="43">
        <f t="shared" si="3"/>
        <v>1.89</v>
      </c>
      <c r="BL29" s="43">
        <f t="shared" si="3"/>
        <v>0</v>
      </c>
      <c r="BM29" s="43">
        <f t="shared" si="3"/>
        <v>0.252</v>
      </c>
      <c r="BN29" s="75">
        <f t="shared" si="3"/>
        <v>0.252</v>
      </c>
      <c r="BO29" s="43">
        <f t="shared" ref="BO29" si="5">PRODUCT(BO28,$F$4)</f>
        <v>0</v>
      </c>
      <c r="BP29" s="44">
        <f>SUM(D29:BN29)</f>
        <v>60.056754000000005</v>
      </c>
    </row>
    <row r="30" spans="1:68" ht="18.75" customHeight="1" x14ac:dyDescent="0.3">
      <c r="D30" s="45">
        <f>D29+'04.01.2021 1,5-3 года (день 6)'!D29</f>
        <v>3.8498399999999999</v>
      </c>
      <c r="E30" s="45">
        <f>E29+'04.01.2021 1,5-3 года (день 6)'!E29</f>
        <v>1.9999939999999998</v>
      </c>
      <c r="F30" s="45">
        <f>F29+'04.01.2021 1,5-3 года (день 6)'!F29</f>
        <v>2.3435000000000006</v>
      </c>
      <c r="G30" s="45">
        <f>G29+'04.01.2021 1,5-3 года (день 6)'!G29</f>
        <v>1.8300000000000004E-2</v>
      </c>
      <c r="H30" s="45">
        <f>H29+'04.01.2021 1,5-3 года (день 6)'!H29</f>
        <v>0</v>
      </c>
      <c r="I30" s="45">
        <f>I29+'04.01.2021 1,5-3 года (день 6)'!I29</f>
        <v>0.11079999999999998</v>
      </c>
      <c r="J30" s="45">
        <f>J29+'04.01.2021 1,5-3 года (день 6)'!J29</f>
        <v>16.199620000000003</v>
      </c>
      <c r="K30" s="45">
        <f>K29+'04.01.2021 1,5-3 года (день 6)'!K29</f>
        <v>0.5615</v>
      </c>
      <c r="L30" s="45">
        <f>L29+'04.01.2021 1,5-3 года (день 6)'!L29</f>
        <v>0.22999999999999998</v>
      </c>
      <c r="M30" s="45">
        <f>M29+'04.01.2021 1,5-3 года (день 6)'!M29</f>
        <v>0</v>
      </c>
      <c r="N30" s="45">
        <f>N29+'04.01.2021 1,5-3 года (день 6)'!N29</f>
        <v>7.1999200000000005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10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0.86927999999999994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1.36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0.73199999999999998</v>
      </c>
      <c r="AY30" s="45">
        <f>AY29+'04.01.2021 1,5-3 года (день 6)'!AY29</f>
        <v>1.145</v>
      </c>
      <c r="AZ30" s="45">
        <f>AZ29+'04.01.2021 1,5-3 года (день 6)'!AZ29</f>
        <v>1.014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0.82799999999999985</v>
      </c>
      <c r="BD30" s="45">
        <f>BD29+'04.01.2021 1,5-3 года (день 6)'!BD29</f>
        <v>1.62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9.8350000000000009</v>
      </c>
      <c r="BH30" s="45">
        <f>BH29+'04.01.2021 1,5-3 года (день 6)'!BH29</f>
        <v>0.68</v>
      </c>
      <c r="BI30" s="45">
        <f>BI29+'04.01.2021 1,5-3 года (день 6)'!BI29</f>
        <v>1.8919999999999999</v>
      </c>
      <c r="BJ30" s="45">
        <f>BJ29+'04.01.2021 1,5-3 года (день 6)'!BJ29</f>
        <v>1.214</v>
      </c>
      <c r="BK30" s="45">
        <f>BK29+'04.01.2021 1,5-3 года (день 6)'!BK29</f>
        <v>2.04</v>
      </c>
      <c r="BL30" s="45">
        <f>BL29+'04.01.2021 1,5-3 года (день 6)'!BL29</f>
        <v>0</v>
      </c>
      <c r="BM30" s="45">
        <f>BM29+'04.01.2021 1,5-3 года (день 6)'!BM29</f>
        <v>0.26700000000000002</v>
      </c>
      <c r="BN30" s="45">
        <f>BN29+'04.01.2021 1,5-3 года (день 6)'!BN29</f>
        <v>0.27200000000000002</v>
      </c>
      <c r="BO30" s="45">
        <f>BO29+'04.01.2021 1,5-3 года (день 6)'!BO29</f>
        <v>0</v>
      </c>
      <c r="BP30" s="44">
        <f>SUM(D30:BN30)</f>
        <v>66.281754000000021</v>
      </c>
    </row>
    <row r="31" spans="1:68" ht="27" customHeight="1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0"/>
      <c r="BQ34" s="21"/>
    </row>
    <row r="35" spans="1:69" x14ac:dyDescent="0.25">
      <c r="F35" t="s">
        <v>103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66</v>
      </c>
      <c r="F42" s="25">
        <v>97.36</v>
      </c>
      <c r="G42" s="25">
        <v>599.94000000000005</v>
      </c>
      <c r="H42" s="25">
        <v>925.9</v>
      </c>
      <c r="I42" s="25">
        <v>590</v>
      </c>
      <c r="J42" s="25">
        <v>71.38</v>
      </c>
      <c r="K42" s="25">
        <v>662.44</v>
      </c>
      <c r="L42" s="25">
        <v>200.83</v>
      </c>
      <c r="M42" s="25">
        <v>355</v>
      </c>
      <c r="N42" s="25">
        <v>99.49</v>
      </c>
      <c r="O42" s="25">
        <v>320.32</v>
      </c>
      <c r="P42" s="25">
        <v>231.58</v>
      </c>
      <c r="Q42" s="25">
        <v>216.66</v>
      </c>
      <c r="R42" s="25"/>
      <c r="S42" s="25">
        <v>130</v>
      </c>
      <c r="T42" s="25">
        <v>146</v>
      </c>
      <c r="U42" s="25">
        <v>870</v>
      </c>
      <c r="V42" s="25">
        <v>121.57</v>
      </c>
      <c r="W42" s="25"/>
      <c r="X42" s="25">
        <v>5.3</v>
      </c>
      <c r="Y42" s="25"/>
      <c r="Z42" s="25">
        <v>239.76</v>
      </c>
      <c r="AA42" s="25">
        <v>324.92</v>
      </c>
      <c r="AB42" s="25">
        <v>273.52999999999997</v>
      </c>
      <c r="AC42" s="25">
        <v>288.5</v>
      </c>
      <c r="AD42" s="25">
        <v>95.22</v>
      </c>
      <c r="AE42" s="25">
        <v>300</v>
      </c>
      <c r="AF42" s="25">
        <v>149</v>
      </c>
      <c r="AG42" s="25">
        <v>210.25</v>
      </c>
      <c r="AH42" s="25">
        <v>55</v>
      </c>
      <c r="AI42" s="25">
        <v>65.75</v>
      </c>
      <c r="AJ42" s="25">
        <v>43.56</v>
      </c>
      <c r="AK42" s="25">
        <v>190</v>
      </c>
      <c r="AL42" s="25">
        <v>165</v>
      </c>
      <c r="AM42" s="25"/>
      <c r="AN42" s="25">
        <v>250</v>
      </c>
      <c r="AO42" s="25"/>
      <c r="AP42" s="25">
        <v>190</v>
      </c>
      <c r="AQ42" s="25">
        <v>86.38</v>
      </c>
      <c r="AR42" s="25">
        <v>70</v>
      </c>
      <c r="AS42" s="25">
        <v>150</v>
      </c>
      <c r="AT42" s="25">
        <v>70.739999999999995</v>
      </c>
      <c r="AU42" s="25">
        <v>64.290000000000006</v>
      </c>
      <c r="AV42" s="25">
        <v>62.5</v>
      </c>
      <c r="AW42" s="25">
        <v>114.28</v>
      </c>
      <c r="AX42" s="25">
        <v>84.44</v>
      </c>
      <c r="AY42" s="25">
        <v>75</v>
      </c>
      <c r="AZ42" s="25">
        <v>110</v>
      </c>
      <c r="BA42" s="25">
        <v>225</v>
      </c>
      <c r="BB42" s="25">
        <v>364</v>
      </c>
      <c r="BC42" s="25">
        <v>550</v>
      </c>
      <c r="BD42" s="25">
        <v>195.06</v>
      </c>
      <c r="BE42" s="25">
        <v>330</v>
      </c>
      <c r="BF42" s="25"/>
      <c r="BG42" s="25">
        <v>29</v>
      </c>
      <c r="BH42" s="25">
        <v>39</v>
      </c>
      <c r="BI42" s="25">
        <v>49</v>
      </c>
      <c r="BJ42" s="25">
        <v>19</v>
      </c>
      <c r="BK42" s="25">
        <v>57.3</v>
      </c>
      <c r="BL42" s="25">
        <v>276.20999999999998</v>
      </c>
      <c r="BM42" s="25">
        <v>154.44</v>
      </c>
      <c r="BN42" s="25">
        <v>14.89</v>
      </c>
      <c r="BO42" s="25">
        <v>6</v>
      </c>
    </row>
    <row r="43" spans="1:69" ht="17.25" x14ac:dyDescent="0.3">
      <c r="B43" s="16" t="s">
        <v>30</v>
      </c>
      <c r="C43" s="17" t="s">
        <v>29</v>
      </c>
      <c r="D43" s="18">
        <f t="shared" ref="D43:BN43" si="6">D42/1000</f>
        <v>6.7269999999999996E-2</v>
      </c>
      <c r="E43" s="18">
        <f t="shared" si="6"/>
        <v>6.6000000000000003E-2</v>
      </c>
      <c r="F43" s="18">
        <f t="shared" si="6"/>
        <v>9.7360000000000002E-2</v>
      </c>
      <c r="G43" s="18">
        <f t="shared" si="6"/>
        <v>0.59994000000000003</v>
      </c>
      <c r="H43" s="18">
        <f t="shared" si="6"/>
        <v>0.92589999999999995</v>
      </c>
      <c r="I43" s="18">
        <f t="shared" si="6"/>
        <v>0.59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0.35499999999999998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0.23158000000000001</v>
      </c>
      <c r="Q43" s="18">
        <f t="shared" si="6"/>
        <v>0.21665999999999999</v>
      </c>
      <c r="R43" s="18">
        <f t="shared" si="6"/>
        <v>0</v>
      </c>
      <c r="S43" s="18">
        <f t="shared" si="6"/>
        <v>0.13</v>
      </c>
      <c r="T43" s="18">
        <f t="shared" si="6"/>
        <v>0.14599999999999999</v>
      </c>
      <c r="U43" s="18">
        <f t="shared" si="6"/>
        <v>0.87</v>
      </c>
      <c r="V43" s="18">
        <f t="shared" si="6"/>
        <v>0.12157</v>
      </c>
      <c r="W43" s="18">
        <f>W42/1000</f>
        <v>0</v>
      </c>
      <c r="X43" s="18">
        <f t="shared" si="6"/>
        <v>5.3E-3</v>
      </c>
      <c r="Y43" s="18">
        <f t="shared" si="6"/>
        <v>0</v>
      </c>
      <c r="Z43" s="18">
        <f t="shared" si="6"/>
        <v>0.23976</v>
      </c>
      <c r="AA43" s="18">
        <f t="shared" si="6"/>
        <v>0.32492000000000004</v>
      </c>
      <c r="AB43" s="18">
        <f t="shared" si="6"/>
        <v>0.27353</v>
      </c>
      <c r="AC43" s="18">
        <f t="shared" si="6"/>
        <v>0.28849999999999998</v>
      </c>
      <c r="AD43" s="18">
        <f t="shared" si="6"/>
        <v>9.5219999999999999E-2</v>
      </c>
      <c r="AE43" s="18">
        <f t="shared" si="6"/>
        <v>0.3</v>
      </c>
      <c r="AF43" s="18">
        <f t="shared" si="6"/>
        <v>0.14899999999999999</v>
      </c>
      <c r="AG43" s="18">
        <f t="shared" si="6"/>
        <v>0.21024999999999999</v>
      </c>
      <c r="AH43" s="18">
        <f t="shared" si="6"/>
        <v>5.5E-2</v>
      </c>
      <c r="AI43" s="18">
        <f t="shared" si="6"/>
        <v>6.5750000000000003E-2</v>
      </c>
      <c r="AJ43" s="18">
        <f t="shared" si="6"/>
        <v>4.3560000000000001E-2</v>
      </c>
      <c r="AK43" s="18">
        <f t="shared" si="6"/>
        <v>0.19</v>
      </c>
      <c r="AL43" s="18">
        <f t="shared" si="6"/>
        <v>0.16500000000000001</v>
      </c>
      <c r="AM43" s="18">
        <f t="shared" si="6"/>
        <v>0</v>
      </c>
      <c r="AN43" s="18">
        <f t="shared" si="6"/>
        <v>0.25</v>
      </c>
      <c r="AO43" s="18">
        <f t="shared" si="6"/>
        <v>0</v>
      </c>
      <c r="AP43" s="18">
        <f t="shared" si="6"/>
        <v>0.19</v>
      </c>
      <c r="AQ43" s="18">
        <f t="shared" si="6"/>
        <v>8.6379999999999998E-2</v>
      </c>
      <c r="AR43" s="18">
        <f t="shared" si="6"/>
        <v>7.0000000000000007E-2</v>
      </c>
      <c r="AS43" s="18">
        <f t="shared" si="6"/>
        <v>0.15</v>
      </c>
      <c r="AT43" s="18">
        <f t="shared" si="6"/>
        <v>7.0739999999999997E-2</v>
      </c>
      <c r="AU43" s="18">
        <f t="shared" si="6"/>
        <v>6.429E-2</v>
      </c>
      <c r="AV43" s="18">
        <f t="shared" si="6"/>
        <v>6.25E-2</v>
      </c>
      <c r="AW43" s="18">
        <f t="shared" si="6"/>
        <v>0.11428000000000001</v>
      </c>
      <c r="AX43" s="18">
        <f t="shared" si="6"/>
        <v>8.4440000000000001E-2</v>
      </c>
      <c r="AY43" s="18">
        <f t="shared" si="6"/>
        <v>7.4999999999999997E-2</v>
      </c>
      <c r="AZ43" s="18">
        <f t="shared" si="6"/>
        <v>0.11</v>
      </c>
      <c r="BA43" s="18">
        <f t="shared" si="6"/>
        <v>0.22500000000000001</v>
      </c>
      <c r="BB43" s="18">
        <f t="shared" si="6"/>
        <v>0.36399999999999999</v>
      </c>
      <c r="BC43" s="18">
        <f t="shared" si="6"/>
        <v>0.55000000000000004</v>
      </c>
      <c r="BD43" s="18">
        <f t="shared" si="6"/>
        <v>0.19506000000000001</v>
      </c>
      <c r="BE43" s="18">
        <f t="shared" si="6"/>
        <v>0.33</v>
      </c>
      <c r="BF43" s="18">
        <f t="shared" si="6"/>
        <v>0</v>
      </c>
      <c r="BG43" s="18">
        <f t="shared" si="6"/>
        <v>2.9000000000000001E-2</v>
      </c>
      <c r="BH43" s="18">
        <f t="shared" si="6"/>
        <v>3.9E-2</v>
      </c>
      <c r="BI43" s="18">
        <f t="shared" si="6"/>
        <v>4.9000000000000002E-2</v>
      </c>
      <c r="BJ43" s="18">
        <f t="shared" si="6"/>
        <v>1.9E-2</v>
      </c>
      <c r="BK43" s="18">
        <f t="shared" si="6"/>
        <v>5.7299999999999997E-2</v>
      </c>
      <c r="BL43" s="18">
        <f t="shared" si="6"/>
        <v>0.27620999999999996</v>
      </c>
      <c r="BM43" s="18">
        <f t="shared" si="6"/>
        <v>0.15443999999999999</v>
      </c>
      <c r="BN43" s="18">
        <f t="shared" si="6"/>
        <v>1.489E-2</v>
      </c>
      <c r="BO43" s="18">
        <f t="shared" ref="BO43" si="7">BO42/1000</f>
        <v>6.0000000000000001E-3</v>
      </c>
    </row>
    <row r="44" spans="1:69" ht="17.25" x14ac:dyDescent="0.3">
      <c r="A44" s="26"/>
      <c r="B44" s="27" t="s">
        <v>31</v>
      </c>
      <c r="C44" s="102"/>
      <c r="D44" s="28">
        <f t="shared" ref="D44:BN44" si="8">D29*D42</f>
        <v>238.7977368</v>
      </c>
      <c r="E44" s="28">
        <f t="shared" si="8"/>
        <v>118.79960399999999</v>
      </c>
      <c r="F44" s="28">
        <f t="shared" si="8"/>
        <v>208.54512000000003</v>
      </c>
      <c r="G44" s="28">
        <f t="shared" si="8"/>
        <v>10.078992000000003</v>
      </c>
      <c r="H44" s="28">
        <f t="shared" si="8"/>
        <v>0</v>
      </c>
      <c r="I44" s="28">
        <f t="shared" si="8"/>
        <v>59.471999999999994</v>
      </c>
      <c r="J44" s="28">
        <f t="shared" si="8"/>
        <v>1042.1208756000001</v>
      </c>
      <c r="K44" s="28">
        <f t="shared" si="8"/>
        <v>333.86976000000004</v>
      </c>
      <c r="L44" s="28">
        <f t="shared" si="8"/>
        <v>42.174300000000002</v>
      </c>
      <c r="M44" s="28">
        <f t="shared" si="8"/>
        <v>0</v>
      </c>
      <c r="N44" s="28">
        <f t="shared" si="8"/>
        <v>646.67704079999999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47.699999999999996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119.46521999999999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315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56.743680000000005</v>
      </c>
      <c r="AY44" s="28">
        <f t="shared" si="8"/>
        <v>78.75</v>
      </c>
      <c r="AZ44" s="28">
        <f t="shared" si="8"/>
        <v>101.63999999999999</v>
      </c>
      <c r="BA44" s="28">
        <f t="shared" si="8"/>
        <v>0</v>
      </c>
      <c r="BB44" s="28">
        <f t="shared" si="8"/>
        <v>0</v>
      </c>
      <c r="BC44" s="28">
        <f t="shared" si="8"/>
        <v>415.79999999999995</v>
      </c>
      <c r="BD44" s="28">
        <f t="shared" si="8"/>
        <v>286.73820000000006</v>
      </c>
      <c r="BE44" s="28">
        <f t="shared" si="8"/>
        <v>0</v>
      </c>
      <c r="BF44" s="28">
        <f t="shared" si="8"/>
        <v>0</v>
      </c>
      <c r="BG44" s="28">
        <f t="shared" si="8"/>
        <v>255.78</v>
      </c>
      <c r="BH44" s="28">
        <f t="shared" si="8"/>
        <v>24.57</v>
      </c>
      <c r="BI44" s="28">
        <f t="shared" si="8"/>
        <v>84.378</v>
      </c>
      <c r="BJ44" s="28">
        <f t="shared" si="8"/>
        <v>21.545999999999999</v>
      </c>
      <c r="BK44" s="28">
        <f t="shared" si="8"/>
        <v>108.29699999999998</v>
      </c>
      <c r="BL44" s="28">
        <f t="shared" si="8"/>
        <v>0</v>
      </c>
      <c r="BM44" s="28">
        <f t="shared" si="8"/>
        <v>38.918880000000001</v>
      </c>
      <c r="BN44" s="28">
        <f t="shared" si="8"/>
        <v>3.7522800000000003</v>
      </c>
      <c r="BO44" s="28">
        <f t="shared" ref="BO44" si="9">BO29*BO42</f>
        <v>0</v>
      </c>
      <c r="BP44" s="29">
        <f>SUM(D44:BN44)</f>
        <v>4659.6146891999988</v>
      </c>
      <c r="BQ44" s="30">
        <f>BP44/$C$7</f>
        <v>110.94320688571426</v>
      </c>
    </row>
    <row r="45" spans="1:69" ht="17.25" x14ac:dyDescent="0.3">
      <c r="A45" s="26"/>
      <c r="B45" s="27" t="s">
        <v>32</v>
      </c>
      <c r="C45" s="102"/>
      <c r="D45" s="28">
        <f t="shared" ref="D45:BN45" si="10">D29*D42</f>
        <v>238.7977368</v>
      </c>
      <c r="E45" s="28">
        <f t="shared" si="10"/>
        <v>118.79960399999999</v>
      </c>
      <c r="F45" s="28">
        <f t="shared" si="10"/>
        <v>208.54512000000003</v>
      </c>
      <c r="G45" s="28">
        <f t="shared" si="10"/>
        <v>10.078992000000003</v>
      </c>
      <c r="H45" s="28">
        <f t="shared" si="10"/>
        <v>0</v>
      </c>
      <c r="I45" s="28">
        <f t="shared" si="10"/>
        <v>59.471999999999994</v>
      </c>
      <c r="J45" s="28">
        <f t="shared" si="10"/>
        <v>1042.1208756000001</v>
      </c>
      <c r="K45" s="28">
        <f t="shared" si="10"/>
        <v>333.86976000000004</v>
      </c>
      <c r="L45" s="28">
        <f t="shared" si="10"/>
        <v>42.174300000000002</v>
      </c>
      <c r="M45" s="28">
        <f t="shared" si="10"/>
        <v>0</v>
      </c>
      <c r="N45" s="28">
        <f t="shared" si="10"/>
        <v>646.67704079999999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47.699999999999996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119.46521999999999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315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56.743680000000005</v>
      </c>
      <c r="AY45" s="28">
        <f t="shared" si="10"/>
        <v>78.75</v>
      </c>
      <c r="AZ45" s="28">
        <f t="shared" si="10"/>
        <v>101.63999999999999</v>
      </c>
      <c r="BA45" s="28">
        <f t="shared" si="10"/>
        <v>0</v>
      </c>
      <c r="BB45" s="28">
        <f t="shared" si="10"/>
        <v>0</v>
      </c>
      <c r="BC45" s="28">
        <f t="shared" si="10"/>
        <v>415.79999999999995</v>
      </c>
      <c r="BD45" s="28">
        <f t="shared" si="10"/>
        <v>286.73820000000006</v>
      </c>
      <c r="BE45" s="28">
        <f t="shared" si="10"/>
        <v>0</v>
      </c>
      <c r="BF45" s="28">
        <f t="shared" si="10"/>
        <v>0</v>
      </c>
      <c r="BG45" s="28">
        <f t="shared" si="10"/>
        <v>255.78</v>
      </c>
      <c r="BH45" s="28">
        <f t="shared" si="10"/>
        <v>24.57</v>
      </c>
      <c r="BI45" s="28">
        <f t="shared" si="10"/>
        <v>84.378</v>
      </c>
      <c r="BJ45" s="28">
        <f t="shared" si="10"/>
        <v>21.545999999999999</v>
      </c>
      <c r="BK45" s="28">
        <f t="shared" si="10"/>
        <v>108.29699999999998</v>
      </c>
      <c r="BL45" s="28">
        <f t="shared" si="10"/>
        <v>0</v>
      </c>
      <c r="BM45" s="28">
        <f t="shared" si="10"/>
        <v>38.918880000000001</v>
      </c>
      <c r="BN45" s="28">
        <f t="shared" si="10"/>
        <v>3.7522800000000003</v>
      </c>
      <c r="BO45" s="28">
        <f t="shared" ref="BO45" si="11">BO29*BO42</f>
        <v>0</v>
      </c>
      <c r="BP45" s="29">
        <f>SUM(D45:BN45)</f>
        <v>4659.6146891999988</v>
      </c>
      <c r="BQ45" s="30">
        <f>BP45/$C$7</f>
        <v>110.94320688571426</v>
      </c>
    </row>
    <row r="46" spans="1:69" x14ac:dyDescent="0.25">
      <c r="A46" s="31"/>
      <c r="B46" s="31" t="s">
        <v>33</v>
      </c>
      <c r="D46" s="32">
        <f t="shared" ref="D46:AI46" si="12">D63+D80+D96+D112</f>
        <v>238.7977368</v>
      </c>
      <c r="E46" s="32">
        <f t="shared" si="12"/>
        <v>118.79960399999999</v>
      </c>
      <c r="F46" s="32">
        <f t="shared" si="12"/>
        <v>208.54512</v>
      </c>
      <c r="G46" s="32">
        <f t="shared" si="12"/>
        <v>10.078992000000003</v>
      </c>
      <c r="H46" s="32">
        <f t="shared" si="12"/>
        <v>0</v>
      </c>
      <c r="I46" s="32">
        <f t="shared" si="12"/>
        <v>59.471999999999994</v>
      </c>
      <c r="J46" s="32">
        <f t="shared" si="12"/>
        <v>1042.1208755999999</v>
      </c>
      <c r="K46" s="32">
        <f t="shared" si="12"/>
        <v>333.86975999999999</v>
      </c>
      <c r="L46" s="32">
        <f t="shared" si="12"/>
        <v>42.174300000000002</v>
      </c>
      <c r="M46" s="32">
        <f t="shared" si="12"/>
        <v>0</v>
      </c>
      <c r="N46" s="32">
        <f t="shared" si="12"/>
        <v>646.67704079999999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55.65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119.46521999999999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315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56.743680000000005</v>
      </c>
      <c r="AY46" s="32">
        <f t="shared" si="13"/>
        <v>78.75</v>
      </c>
      <c r="AZ46" s="32">
        <f t="shared" si="13"/>
        <v>101.63999999999999</v>
      </c>
      <c r="BA46" s="32">
        <f t="shared" si="13"/>
        <v>0</v>
      </c>
      <c r="BB46" s="32">
        <f t="shared" si="13"/>
        <v>0</v>
      </c>
      <c r="BC46" s="32">
        <f t="shared" si="13"/>
        <v>415.79999999999995</v>
      </c>
      <c r="BD46" s="32">
        <f t="shared" si="13"/>
        <v>286.73820000000006</v>
      </c>
      <c r="BE46" s="32">
        <f t="shared" si="13"/>
        <v>0</v>
      </c>
      <c r="BF46" s="32">
        <f t="shared" si="13"/>
        <v>0</v>
      </c>
      <c r="BG46" s="32">
        <f t="shared" si="13"/>
        <v>255.78</v>
      </c>
      <c r="BH46" s="32">
        <f t="shared" si="13"/>
        <v>24.57</v>
      </c>
      <c r="BI46" s="32">
        <f t="shared" si="13"/>
        <v>84.378</v>
      </c>
      <c r="BJ46" s="32">
        <f t="shared" si="13"/>
        <v>21.545999999999999</v>
      </c>
      <c r="BK46" s="32">
        <f t="shared" si="13"/>
        <v>108.29699999999998</v>
      </c>
      <c r="BL46" s="32">
        <f t="shared" si="13"/>
        <v>0</v>
      </c>
      <c r="BM46" s="32">
        <f t="shared" si="13"/>
        <v>38.918880000000001</v>
      </c>
      <c r="BN46" s="32">
        <f t="shared" si="13"/>
        <v>3.7522799999999998</v>
      </c>
      <c r="BO46" s="32">
        <f t="shared" ref="BO46" si="14">BO63+BO80+BO96+BO112</f>
        <v>0</v>
      </c>
      <c r="BQ46" s="33">
        <f>BQ62+BQ79+BQ95+BQ111</f>
        <v>111.13249260000001</v>
      </c>
    </row>
    <row r="47" spans="1:69" x14ac:dyDescent="0.25">
      <c r="A47" s="31"/>
      <c r="B47" s="31" t="s">
        <v>34</v>
      </c>
    </row>
    <row r="49" spans="1:69" x14ac:dyDescent="0.25">
      <c r="K49" t="s">
        <v>2</v>
      </c>
      <c r="Y49" t="s">
        <v>36</v>
      </c>
    </row>
    <row r="50" spans="1:69" ht="15" customHeight="1" x14ac:dyDescent="0.25">
      <c r="A50" s="95"/>
      <c r="B50" s="3" t="s">
        <v>3</v>
      </c>
      <c r="C50" s="86" t="s">
        <v>4</v>
      </c>
      <c r="D50" s="86" t="str">
        <f>D5</f>
        <v>Хлеб пшеничный</v>
      </c>
      <c r="E50" s="86" t="str">
        <f>E5</f>
        <v>Хлеб ржано-пшеничный</v>
      </c>
      <c r="F50" s="86" t="str">
        <f>F5</f>
        <v>Сахар</v>
      </c>
      <c r="G50" s="86" t="str">
        <f>G5</f>
        <v>Чай</v>
      </c>
      <c r="H50" s="46"/>
      <c r="I50" s="86" t="str">
        <f>I5</f>
        <v>Кофейный напиток</v>
      </c>
      <c r="J50" s="86" t="str">
        <f>J5</f>
        <v>Молоко 2,5%</v>
      </c>
      <c r="K50" s="86" t="str">
        <f>K5</f>
        <v>Масло сливочное</v>
      </c>
      <c r="L50" s="86" t="str">
        <f>L5</f>
        <v>Сметана 15%</v>
      </c>
      <c r="M50" s="86" t="str">
        <f t="shared" ref="M50:W50" si="15">M5</f>
        <v>Молоко сухое</v>
      </c>
      <c r="N50" s="86" t="str">
        <f t="shared" si="15"/>
        <v>Снежок 2,5 %</v>
      </c>
      <c r="O50" s="86" t="str">
        <f t="shared" si="15"/>
        <v>Творог 5%</v>
      </c>
      <c r="P50" s="86" t="str">
        <f t="shared" si="15"/>
        <v>Молоко сгущенное</v>
      </c>
      <c r="Q50" s="86" t="str">
        <f t="shared" si="15"/>
        <v xml:space="preserve">Джем Сава </v>
      </c>
      <c r="R50" s="86" t="str">
        <f t="shared" si="15"/>
        <v>Сыр</v>
      </c>
      <c r="S50" s="86" t="str">
        <f t="shared" si="15"/>
        <v>Зеленый горошек</v>
      </c>
      <c r="T50" s="86" t="str">
        <f t="shared" si="15"/>
        <v>Кукуруза консервирован.</v>
      </c>
      <c r="U50" s="86" t="str">
        <f t="shared" si="15"/>
        <v>Консервы рыбные</v>
      </c>
      <c r="V50" s="86" t="str">
        <f t="shared" si="15"/>
        <v>Огурцы консервирован.</v>
      </c>
      <c r="W50" s="86" t="str">
        <f t="shared" si="15"/>
        <v>Огурцы свежие</v>
      </c>
      <c r="X50" s="86" t="str">
        <f>X5</f>
        <v>Яйцо</v>
      </c>
      <c r="Y50" s="86" t="str">
        <f>Y5</f>
        <v>Икра кабачковая</v>
      </c>
      <c r="Z50" s="46"/>
      <c r="AA50" s="46"/>
      <c r="AB50" s="46"/>
      <c r="AC50" s="86" t="str">
        <f>AC5</f>
        <v>Шиповник</v>
      </c>
      <c r="AD50" s="46"/>
      <c r="AE50" s="46"/>
      <c r="AF50" s="86" t="str">
        <f t="shared" ref="AF50:BN50" si="16">AF5</f>
        <v>Лимон</v>
      </c>
      <c r="AG50" s="86" t="str">
        <f t="shared" si="16"/>
        <v>Кисель</v>
      </c>
      <c r="AH50" s="86" t="str">
        <f t="shared" si="16"/>
        <v xml:space="preserve">Сок </v>
      </c>
      <c r="AI50" s="86" t="str">
        <f t="shared" si="16"/>
        <v>Макаронные изделия</v>
      </c>
      <c r="AJ50" s="86" t="str">
        <f t="shared" si="16"/>
        <v>Мука</v>
      </c>
      <c r="AK50" s="86" t="str">
        <f t="shared" si="16"/>
        <v>Дрожжи</v>
      </c>
      <c r="AL50" s="86" t="str">
        <f t="shared" si="16"/>
        <v>Печенье</v>
      </c>
      <c r="AM50" s="86" t="str">
        <f t="shared" si="16"/>
        <v>Пряники</v>
      </c>
      <c r="AN50" s="86" t="str">
        <f t="shared" si="16"/>
        <v>Вафли</v>
      </c>
      <c r="AO50" s="86" t="str">
        <f t="shared" si="16"/>
        <v>Конфеты</v>
      </c>
      <c r="AP50" s="86" t="str">
        <f t="shared" si="16"/>
        <v>Повидло Сава</v>
      </c>
      <c r="AQ50" s="86" t="str">
        <f t="shared" si="16"/>
        <v>Крупа геркулес</v>
      </c>
      <c r="AR50" s="86" t="str">
        <f t="shared" si="16"/>
        <v>Крупа горох</v>
      </c>
      <c r="AS50" s="86" t="str">
        <f t="shared" si="16"/>
        <v>Крупа гречневая</v>
      </c>
      <c r="AT50" s="86" t="str">
        <f t="shared" si="16"/>
        <v>Крупа кукурузная</v>
      </c>
      <c r="AU50" s="86" t="str">
        <f t="shared" si="16"/>
        <v>Крупа манная</v>
      </c>
      <c r="AV50" s="86" t="str">
        <f t="shared" si="16"/>
        <v>Крупа перловая</v>
      </c>
      <c r="AW50" s="86" t="str">
        <f t="shared" si="16"/>
        <v>Крупа пшеничная</v>
      </c>
      <c r="AX50" s="86" t="str">
        <f t="shared" si="16"/>
        <v>Крупа пшено</v>
      </c>
      <c r="AY50" s="86" t="str">
        <f t="shared" si="16"/>
        <v>Крупа ячневая</v>
      </c>
      <c r="AZ50" s="86" t="str">
        <f t="shared" si="16"/>
        <v>Рис</v>
      </c>
      <c r="BA50" s="86" t="str">
        <f t="shared" si="16"/>
        <v>Цыпленок бройлер</v>
      </c>
      <c r="BB50" s="86" t="str">
        <f t="shared" si="16"/>
        <v>Филе куриное</v>
      </c>
      <c r="BC50" s="86" t="str">
        <f t="shared" si="16"/>
        <v>Фарш говяжий</v>
      </c>
      <c r="BD50" s="86" t="str">
        <f t="shared" si="16"/>
        <v>Печень куриная</v>
      </c>
      <c r="BE50" s="86" t="str">
        <f t="shared" si="16"/>
        <v>Филе минтая</v>
      </c>
      <c r="BF50" s="86" t="str">
        <f t="shared" si="16"/>
        <v>Филе сельди слабосол.</v>
      </c>
      <c r="BG50" s="86" t="str">
        <f t="shared" si="16"/>
        <v>Картофель</v>
      </c>
      <c r="BH50" s="86" t="str">
        <f t="shared" si="16"/>
        <v>Морковь</v>
      </c>
      <c r="BI50" s="86" t="str">
        <f t="shared" si="16"/>
        <v>Лук</v>
      </c>
      <c r="BJ50" s="86" t="str">
        <f t="shared" si="16"/>
        <v>Капуста</v>
      </c>
      <c r="BK50" s="86" t="str">
        <f t="shared" si="16"/>
        <v>Свекла</v>
      </c>
      <c r="BL50" s="86" t="str">
        <f t="shared" si="16"/>
        <v>Томатная паста</v>
      </c>
      <c r="BM50" s="86" t="str">
        <f t="shared" si="16"/>
        <v>Масло растительное</v>
      </c>
      <c r="BN50" s="86" t="str">
        <f t="shared" si="16"/>
        <v>Соль</v>
      </c>
      <c r="BO50" s="86" t="str">
        <f t="shared" ref="BO50" si="17">BO5</f>
        <v>Аскорбиновая кислота</v>
      </c>
      <c r="BP50" s="97" t="s">
        <v>5</v>
      </c>
      <c r="BQ50" s="97" t="s">
        <v>6</v>
      </c>
    </row>
    <row r="51" spans="1:69" ht="29.25" customHeight="1" x14ac:dyDescent="0.25">
      <c r="A51" s="96"/>
      <c r="B51" s="4" t="s">
        <v>7</v>
      </c>
      <c r="C51" s="87"/>
      <c r="D51" s="87"/>
      <c r="E51" s="87"/>
      <c r="F51" s="87"/>
      <c r="G51" s="87"/>
      <c r="H51" s="4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47"/>
      <c r="AA51" s="47"/>
      <c r="AB51" s="47"/>
      <c r="AC51" s="87"/>
      <c r="AD51" s="47"/>
      <c r="AE51" s="4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98"/>
      <c r="BQ51" s="98"/>
    </row>
    <row r="52" spans="1:69" ht="15" customHeight="1" x14ac:dyDescent="0.25">
      <c r="A52" s="99" t="s">
        <v>8</v>
      </c>
      <c r="B52" s="5" t="str">
        <f>B7</f>
        <v>Ячневая каша молочная</v>
      </c>
      <c r="C52" s="92">
        <f>$F$4</f>
        <v>42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0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0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0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1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1.26</v>
      </c>
      <c r="E58" s="19">
        <f t="shared" si="25"/>
        <v>0</v>
      </c>
      <c r="F58" s="19">
        <f t="shared" si="25"/>
        <v>0.58799999999999997</v>
      </c>
      <c r="G58" s="19">
        <f t="shared" si="25"/>
        <v>0</v>
      </c>
      <c r="H58" s="19">
        <f t="shared" si="25"/>
        <v>0</v>
      </c>
      <c r="I58" s="19">
        <f t="shared" si="25"/>
        <v>0.10079999999999999</v>
      </c>
      <c r="J58" s="19">
        <f t="shared" si="25"/>
        <v>8.82</v>
      </c>
      <c r="K58" s="19">
        <f t="shared" si="25"/>
        <v>0.21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1.05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2.1000000000000001E-2</v>
      </c>
      <c r="BO58" s="19">
        <f t="shared" ref="BO58" si="26">PRODUCT(BO57,$F$4)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 t="shared" ref="D60:BN60" si="27">D77</f>
        <v>67.27</v>
      </c>
      <c r="E60" s="25">
        <f t="shared" si="27"/>
        <v>66</v>
      </c>
      <c r="F60" s="25">
        <f t="shared" si="27"/>
        <v>97.36</v>
      </c>
      <c r="G60" s="25">
        <f t="shared" si="27"/>
        <v>599.94000000000005</v>
      </c>
      <c r="H60" s="25">
        <f t="shared" si="27"/>
        <v>925.9</v>
      </c>
      <c r="I60" s="25">
        <f t="shared" si="27"/>
        <v>590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355</v>
      </c>
      <c r="N60" s="25">
        <f t="shared" si="27"/>
        <v>99.49</v>
      </c>
      <c r="O60" s="25">
        <f t="shared" si="27"/>
        <v>320.32</v>
      </c>
      <c r="P60" s="25">
        <f t="shared" si="27"/>
        <v>231.58</v>
      </c>
      <c r="Q60" s="25">
        <f t="shared" si="27"/>
        <v>216.66</v>
      </c>
      <c r="R60" s="25">
        <f t="shared" si="27"/>
        <v>0</v>
      </c>
      <c r="S60" s="25">
        <f t="shared" si="27"/>
        <v>130</v>
      </c>
      <c r="T60" s="25">
        <f t="shared" si="27"/>
        <v>146</v>
      </c>
      <c r="U60" s="25">
        <f t="shared" si="27"/>
        <v>870</v>
      </c>
      <c r="V60" s="25">
        <f t="shared" si="27"/>
        <v>121.57</v>
      </c>
      <c r="W60" s="25">
        <f>W77</f>
        <v>0</v>
      </c>
      <c r="X60" s="25">
        <f t="shared" si="27"/>
        <v>5.3</v>
      </c>
      <c r="Y60" s="25">
        <f t="shared" si="27"/>
        <v>0</v>
      </c>
      <c r="Z60" s="25">
        <f t="shared" si="27"/>
        <v>239.76</v>
      </c>
      <c r="AA60" s="25">
        <f t="shared" si="27"/>
        <v>324.92</v>
      </c>
      <c r="AB60" s="25">
        <f t="shared" si="27"/>
        <v>273.52999999999997</v>
      </c>
      <c r="AC60" s="25">
        <f t="shared" si="27"/>
        <v>288.5</v>
      </c>
      <c r="AD60" s="25">
        <f t="shared" si="27"/>
        <v>95.22</v>
      </c>
      <c r="AE60" s="25">
        <f t="shared" si="27"/>
        <v>300</v>
      </c>
      <c r="AF60" s="25">
        <f t="shared" si="27"/>
        <v>149</v>
      </c>
      <c r="AG60" s="25">
        <f t="shared" si="27"/>
        <v>210.25</v>
      </c>
      <c r="AH60" s="25">
        <f t="shared" si="27"/>
        <v>55</v>
      </c>
      <c r="AI60" s="25">
        <f t="shared" si="27"/>
        <v>65.75</v>
      </c>
      <c r="AJ60" s="25">
        <f t="shared" si="27"/>
        <v>43.56</v>
      </c>
      <c r="AK60" s="25">
        <f t="shared" si="27"/>
        <v>190</v>
      </c>
      <c r="AL60" s="25">
        <f t="shared" si="27"/>
        <v>165</v>
      </c>
      <c r="AM60" s="25">
        <f t="shared" si="27"/>
        <v>0</v>
      </c>
      <c r="AN60" s="25">
        <f t="shared" si="27"/>
        <v>250</v>
      </c>
      <c r="AO60" s="25">
        <f t="shared" si="27"/>
        <v>0</v>
      </c>
      <c r="AP60" s="25">
        <f t="shared" si="27"/>
        <v>190</v>
      </c>
      <c r="AQ60" s="25">
        <f t="shared" si="27"/>
        <v>86.38</v>
      </c>
      <c r="AR60" s="25">
        <f t="shared" si="27"/>
        <v>70</v>
      </c>
      <c r="AS60" s="25">
        <f t="shared" si="27"/>
        <v>150</v>
      </c>
      <c r="AT60" s="25">
        <f t="shared" si="27"/>
        <v>70.739999999999995</v>
      </c>
      <c r="AU60" s="25">
        <f t="shared" si="27"/>
        <v>64.290000000000006</v>
      </c>
      <c r="AV60" s="25">
        <f t="shared" si="27"/>
        <v>62.5</v>
      </c>
      <c r="AW60" s="25">
        <f t="shared" si="27"/>
        <v>114.28</v>
      </c>
      <c r="AX60" s="25">
        <f t="shared" si="27"/>
        <v>84.44</v>
      </c>
      <c r="AY60" s="25">
        <f t="shared" si="27"/>
        <v>75</v>
      </c>
      <c r="AZ60" s="25">
        <f t="shared" si="27"/>
        <v>110</v>
      </c>
      <c r="BA60" s="25">
        <f t="shared" si="27"/>
        <v>225</v>
      </c>
      <c r="BB60" s="25">
        <f t="shared" si="27"/>
        <v>364</v>
      </c>
      <c r="BC60" s="25">
        <f t="shared" si="27"/>
        <v>550</v>
      </c>
      <c r="BD60" s="25">
        <f t="shared" si="27"/>
        <v>195.06</v>
      </c>
      <c r="BE60" s="25">
        <f t="shared" si="27"/>
        <v>330</v>
      </c>
      <c r="BF60" s="25">
        <f t="shared" si="27"/>
        <v>0</v>
      </c>
      <c r="BG60" s="25">
        <f t="shared" si="27"/>
        <v>29</v>
      </c>
      <c r="BH60" s="25">
        <f t="shared" si="27"/>
        <v>39</v>
      </c>
      <c r="BI60" s="25">
        <f t="shared" si="27"/>
        <v>49</v>
      </c>
      <c r="BJ60" s="25">
        <f t="shared" si="27"/>
        <v>19</v>
      </c>
      <c r="BK60" s="25">
        <f t="shared" si="27"/>
        <v>57.3</v>
      </c>
      <c r="BL60" s="25">
        <f t="shared" si="27"/>
        <v>276.20999999999998</v>
      </c>
      <c r="BM60" s="25">
        <f t="shared" si="27"/>
        <v>154.44</v>
      </c>
      <c r="BN60" s="25">
        <f t="shared" si="27"/>
        <v>14.89</v>
      </c>
      <c r="BO60" s="25">
        <f t="shared" ref="BO60" si="28">BO77</f>
        <v>6</v>
      </c>
    </row>
    <row r="61" spans="1:69" ht="17.25" x14ac:dyDescent="0.3">
      <c r="B61" s="16" t="s">
        <v>30</v>
      </c>
      <c r="C61" s="17" t="s">
        <v>29</v>
      </c>
      <c r="D61" s="18">
        <f t="shared" ref="D61:BN61" si="29">D60/1000</f>
        <v>6.7269999999999996E-2</v>
      </c>
      <c r="E61" s="18">
        <f t="shared" si="29"/>
        <v>6.6000000000000003E-2</v>
      </c>
      <c r="F61" s="18">
        <f t="shared" si="29"/>
        <v>9.7360000000000002E-2</v>
      </c>
      <c r="G61" s="18">
        <f t="shared" si="29"/>
        <v>0.59994000000000003</v>
      </c>
      <c r="H61" s="18">
        <f t="shared" si="29"/>
        <v>0.92589999999999995</v>
      </c>
      <c r="I61" s="18">
        <f t="shared" si="29"/>
        <v>0.59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0.35499999999999998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0.23158000000000001</v>
      </c>
      <c r="Q61" s="18">
        <f t="shared" si="29"/>
        <v>0.21665999999999999</v>
      </c>
      <c r="R61" s="18">
        <f t="shared" si="29"/>
        <v>0</v>
      </c>
      <c r="S61" s="18">
        <f t="shared" si="29"/>
        <v>0.13</v>
      </c>
      <c r="T61" s="18">
        <f t="shared" si="29"/>
        <v>0.14599999999999999</v>
      </c>
      <c r="U61" s="18">
        <f t="shared" si="29"/>
        <v>0.87</v>
      </c>
      <c r="V61" s="18">
        <f t="shared" si="29"/>
        <v>0.12157</v>
      </c>
      <c r="W61" s="18">
        <f>W60/1000</f>
        <v>0</v>
      </c>
      <c r="X61" s="18">
        <f t="shared" si="29"/>
        <v>5.3E-3</v>
      </c>
      <c r="Y61" s="18">
        <f t="shared" si="29"/>
        <v>0</v>
      </c>
      <c r="Z61" s="18">
        <f t="shared" si="29"/>
        <v>0.23976</v>
      </c>
      <c r="AA61" s="18">
        <f t="shared" si="29"/>
        <v>0.32492000000000004</v>
      </c>
      <c r="AB61" s="18">
        <f t="shared" si="29"/>
        <v>0.27353</v>
      </c>
      <c r="AC61" s="18">
        <f t="shared" si="29"/>
        <v>0.28849999999999998</v>
      </c>
      <c r="AD61" s="18">
        <f t="shared" si="29"/>
        <v>9.5219999999999999E-2</v>
      </c>
      <c r="AE61" s="18">
        <f t="shared" si="29"/>
        <v>0.3</v>
      </c>
      <c r="AF61" s="18">
        <f t="shared" si="29"/>
        <v>0.14899999999999999</v>
      </c>
      <c r="AG61" s="18">
        <f t="shared" si="29"/>
        <v>0.21024999999999999</v>
      </c>
      <c r="AH61" s="18">
        <f t="shared" si="29"/>
        <v>5.5E-2</v>
      </c>
      <c r="AI61" s="18">
        <f t="shared" si="29"/>
        <v>6.5750000000000003E-2</v>
      </c>
      <c r="AJ61" s="18">
        <f t="shared" si="29"/>
        <v>4.3560000000000001E-2</v>
      </c>
      <c r="AK61" s="18">
        <f t="shared" si="29"/>
        <v>0.19</v>
      </c>
      <c r="AL61" s="18">
        <f t="shared" si="29"/>
        <v>0.16500000000000001</v>
      </c>
      <c r="AM61" s="18">
        <f t="shared" si="29"/>
        <v>0</v>
      </c>
      <c r="AN61" s="18">
        <f t="shared" si="29"/>
        <v>0.25</v>
      </c>
      <c r="AO61" s="18">
        <f t="shared" si="29"/>
        <v>0</v>
      </c>
      <c r="AP61" s="18">
        <f t="shared" si="29"/>
        <v>0.19</v>
      </c>
      <c r="AQ61" s="18">
        <f t="shared" si="29"/>
        <v>8.6379999999999998E-2</v>
      </c>
      <c r="AR61" s="18">
        <f t="shared" si="29"/>
        <v>7.0000000000000007E-2</v>
      </c>
      <c r="AS61" s="18">
        <f t="shared" si="29"/>
        <v>0.15</v>
      </c>
      <c r="AT61" s="18">
        <f t="shared" si="29"/>
        <v>7.0739999999999997E-2</v>
      </c>
      <c r="AU61" s="18">
        <f t="shared" si="29"/>
        <v>6.429E-2</v>
      </c>
      <c r="AV61" s="18">
        <f t="shared" si="29"/>
        <v>6.25E-2</v>
      </c>
      <c r="AW61" s="18">
        <f t="shared" si="29"/>
        <v>0.11428000000000001</v>
      </c>
      <c r="AX61" s="18">
        <f t="shared" si="29"/>
        <v>8.4440000000000001E-2</v>
      </c>
      <c r="AY61" s="18">
        <f t="shared" si="29"/>
        <v>7.4999999999999997E-2</v>
      </c>
      <c r="AZ61" s="18">
        <f t="shared" si="29"/>
        <v>0.11</v>
      </c>
      <c r="BA61" s="18">
        <f t="shared" si="29"/>
        <v>0.22500000000000001</v>
      </c>
      <c r="BB61" s="18">
        <f t="shared" si="29"/>
        <v>0.36399999999999999</v>
      </c>
      <c r="BC61" s="18">
        <f t="shared" si="29"/>
        <v>0.55000000000000004</v>
      </c>
      <c r="BD61" s="18">
        <f t="shared" si="29"/>
        <v>0.19506000000000001</v>
      </c>
      <c r="BE61" s="18">
        <f t="shared" si="29"/>
        <v>0.33</v>
      </c>
      <c r="BF61" s="18">
        <f t="shared" si="29"/>
        <v>0</v>
      </c>
      <c r="BG61" s="18">
        <f t="shared" si="29"/>
        <v>2.9000000000000001E-2</v>
      </c>
      <c r="BH61" s="18">
        <f t="shared" si="29"/>
        <v>3.9E-2</v>
      </c>
      <c r="BI61" s="18">
        <f t="shared" si="29"/>
        <v>4.9000000000000002E-2</v>
      </c>
      <c r="BJ61" s="18">
        <f t="shared" si="29"/>
        <v>1.9E-2</v>
      </c>
      <c r="BK61" s="18">
        <f t="shared" si="29"/>
        <v>5.7299999999999997E-2</v>
      </c>
      <c r="BL61" s="18">
        <f t="shared" si="29"/>
        <v>0.27620999999999996</v>
      </c>
      <c r="BM61" s="18">
        <f t="shared" si="29"/>
        <v>0.15443999999999999</v>
      </c>
      <c r="BN61" s="18">
        <f t="shared" si="29"/>
        <v>1.489E-2</v>
      </c>
      <c r="BO61" s="18">
        <f t="shared" ref="BO61" si="30">BO60/1000</f>
        <v>6.0000000000000001E-3</v>
      </c>
    </row>
    <row r="62" spans="1:69" ht="17.25" x14ac:dyDescent="0.3">
      <c r="A62" s="26"/>
      <c r="B62" s="27" t="s">
        <v>31</v>
      </c>
      <c r="C62" s="102"/>
      <c r="D62" s="28">
        <f t="shared" ref="D62:BN62" si="31">D58*D60</f>
        <v>84.760199999999998</v>
      </c>
      <c r="E62" s="28">
        <f t="shared" si="31"/>
        <v>0</v>
      </c>
      <c r="F62" s="28">
        <f t="shared" si="31"/>
        <v>57.247679999999995</v>
      </c>
      <c r="G62" s="28">
        <f t="shared" si="31"/>
        <v>0</v>
      </c>
      <c r="H62" s="28">
        <f t="shared" si="31"/>
        <v>0</v>
      </c>
      <c r="I62" s="28">
        <f t="shared" si="31"/>
        <v>59.471999999999994</v>
      </c>
      <c r="J62" s="28">
        <f t="shared" si="31"/>
        <v>629.57159999999999</v>
      </c>
      <c r="K62" s="28">
        <f t="shared" si="31"/>
        <v>139.11240000000001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78.75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0.31269000000000002</v>
      </c>
      <c r="BO62" s="28">
        <f t="shared" ref="BO62" si="32">BO58*BO60</f>
        <v>0</v>
      </c>
      <c r="BP62" s="29">
        <f>SUM(D62:BN62)</f>
        <v>1049.22657</v>
      </c>
      <c r="BQ62" s="30">
        <f>BP62/$C$7</f>
        <v>24.981585000000003</v>
      </c>
    </row>
    <row r="63" spans="1:69" ht="17.25" x14ac:dyDescent="0.3">
      <c r="A63" s="26"/>
      <c r="B63" s="27" t="s">
        <v>32</v>
      </c>
      <c r="C63" s="102"/>
      <c r="D63" s="28">
        <f t="shared" ref="D63:BN63" si="33">D58*D60</f>
        <v>84.760199999999998</v>
      </c>
      <c r="E63" s="28">
        <f t="shared" si="33"/>
        <v>0</v>
      </c>
      <c r="F63" s="28">
        <f t="shared" si="33"/>
        <v>57.247679999999995</v>
      </c>
      <c r="G63" s="28">
        <f t="shared" si="33"/>
        <v>0</v>
      </c>
      <c r="H63" s="28">
        <f t="shared" si="33"/>
        <v>0</v>
      </c>
      <c r="I63" s="28">
        <f t="shared" si="33"/>
        <v>59.471999999999994</v>
      </c>
      <c r="J63" s="28">
        <f t="shared" si="33"/>
        <v>629.57159999999999</v>
      </c>
      <c r="K63" s="28">
        <f t="shared" si="33"/>
        <v>139.11240000000001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78.75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0.31269000000000002</v>
      </c>
      <c r="BO63" s="28">
        <f t="shared" ref="BO63" si="34">BO58*BO60</f>
        <v>0</v>
      </c>
      <c r="BP63" s="29">
        <f>SUM(D63:BN63)</f>
        <v>1049.22657</v>
      </c>
      <c r="BQ63" s="30">
        <f>BP63/$C$7</f>
        <v>24.981585000000003</v>
      </c>
    </row>
    <row r="65" spans="1:69" x14ac:dyDescent="0.25">
      <c r="K65" t="s">
        <v>2</v>
      </c>
      <c r="Y65" t="s">
        <v>36</v>
      </c>
    </row>
    <row r="66" spans="1:69" ht="15" customHeight="1" x14ac:dyDescent="0.25">
      <c r="A66" s="95"/>
      <c r="B66" s="3" t="s">
        <v>3</v>
      </c>
      <c r="C66" s="86" t="s">
        <v>4</v>
      </c>
      <c r="D66" s="86" t="str">
        <f>D50</f>
        <v>Хлеб пшеничный</v>
      </c>
      <c r="E66" s="86" t="str">
        <f>E50</f>
        <v>Хлеб ржано-пшеничный</v>
      </c>
      <c r="F66" s="86" t="str">
        <f>F50</f>
        <v>Сахар</v>
      </c>
      <c r="G66" s="86" t="str">
        <f>G50</f>
        <v>Чай</v>
      </c>
      <c r="H66" s="46"/>
      <c r="I66" s="86" t="str">
        <f>I50</f>
        <v>Кофейный напиток</v>
      </c>
      <c r="J66" s="86" t="str">
        <f>J50</f>
        <v>Молоко 2,5%</v>
      </c>
      <c r="K66" s="86" t="str">
        <f>K50</f>
        <v>Масло сливочное</v>
      </c>
      <c r="L66" s="86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6" t="str">
        <f>X50</f>
        <v>Яйцо</v>
      </c>
      <c r="Y66" s="86" t="str">
        <f>Y50</f>
        <v>Икра кабачковая</v>
      </c>
      <c r="Z66" s="46"/>
      <c r="AA66" s="46"/>
      <c r="AB66" s="46"/>
      <c r="AC66" s="86" t="str">
        <f>AC50</f>
        <v>Шиповник</v>
      </c>
      <c r="AD66" s="46"/>
      <c r="AE66" s="46"/>
      <c r="AF66" s="86" t="str">
        <f>AF50</f>
        <v>Лимон</v>
      </c>
      <c r="AG66" s="46"/>
      <c r="AH66" s="46"/>
      <c r="AI66" s="46"/>
      <c r="AJ66" s="46"/>
      <c r="AK66" s="46"/>
      <c r="AL66" s="86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6" t="str">
        <f>AX50</f>
        <v>Крупа пшено</v>
      </c>
      <c r="AY66" s="86" t="str">
        <f>AY50</f>
        <v>Крупа ячневая</v>
      </c>
      <c r="AZ66" s="86" t="str">
        <f>AZ50</f>
        <v>Рис</v>
      </c>
      <c r="BA66" s="46"/>
      <c r="BB66" s="46"/>
      <c r="BC66" s="86" t="str">
        <f>BC50</f>
        <v>Фарш говяжий</v>
      </c>
      <c r="BD66" s="86" t="str">
        <f>BD50</f>
        <v>Печень куриная</v>
      </c>
      <c r="BE66" s="46"/>
      <c r="BF66" s="46"/>
      <c r="BG66" s="86" t="str">
        <f t="shared" ref="BG66:BN66" si="35">BG50</f>
        <v>Картофель</v>
      </c>
      <c r="BH66" s="86" t="str">
        <f t="shared" si="35"/>
        <v>Морковь</v>
      </c>
      <c r="BI66" s="86" t="str">
        <f t="shared" si="35"/>
        <v>Лук</v>
      </c>
      <c r="BJ66" s="86" t="str">
        <f t="shared" si="35"/>
        <v>Капуста</v>
      </c>
      <c r="BK66" s="86" t="str">
        <f t="shared" si="35"/>
        <v>Свекла</v>
      </c>
      <c r="BL66" s="86" t="str">
        <f t="shared" si="35"/>
        <v>Томатная паста</v>
      </c>
      <c r="BM66" s="86" t="str">
        <f t="shared" si="35"/>
        <v>Масло растительное</v>
      </c>
      <c r="BN66" s="86" t="str">
        <f t="shared" si="35"/>
        <v>Соль</v>
      </c>
      <c r="BO66" s="86" t="str">
        <f t="shared" ref="BO66" si="36">BO50</f>
        <v>Аскорбиновая кислота</v>
      </c>
      <c r="BP66" s="97" t="s">
        <v>5</v>
      </c>
      <c r="BQ66" s="97" t="s">
        <v>6</v>
      </c>
    </row>
    <row r="67" spans="1:69" ht="29.25" customHeight="1" x14ac:dyDescent="0.25">
      <c r="A67" s="96"/>
      <c r="B67" s="4" t="s">
        <v>7</v>
      </c>
      <c r="C67" s="87"/>
      <c r="D67" s="87"/>
      <c r="E67" s="87"/>
      <c r="F67" s="87"/>
      <c r="G67" s="87"/>
      <c r="H67" s="47"/>
      <c r="I67" s="87"/>
      <c r="J67" s="87"/>
      <c r="K67" s="87"/>
      <c r="L67" s="8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7"/>
      <c r="Y67" s="87"/>
      <c r="Z67" s="47"/>
      <c r="AA67" s="47"/>
      <c r="AB67" s="47"/>
      <c r="AC67" s="87"/>
      <c r="AD67" s="47"/>
      <c r="AE67" s="47"/>
      <c r="AF67" s="87"/>
      <c r="AG67" s="47"/>
      <c r="AH67" s="47"/>
      <c r="AI67" s="47"/>
      <c r="AJ67" s="47"/>
      <c r="AK67" s="47"/>
      <c r="AL67" s="8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7"/>
      <c r="AY67" s="87"/>
      <c r="AZ67" s="87"/>
      <c r="BA67" s="47"/>
      <c r="BB67" s="47"/>
      <c r="BC67" s="87"/>
      <c r="BD67" s="87"/>
      <c r="BE67" s="47"/>
      <c r="BF67" s="47"/>
      <c r="BG67" s="87"/>
      <c r="BH67" s="87"/>
      <c r="BI67" s="87"/>
      <c r="BJ67" s="87"/>
      <c r="BK67" s="87"/>
      <c r="BL67" s="87"/>
      <c r="BM67" s="87"/>
      <c r="BN67" s="87"/>
      <c r="BO67" s="87"/>
      <c r="BP67" s="98"/>
      <c r="BQ67" s="98"/>
    </row>
    <row r="68" spans="1:69" ht="15" customHeight="1" x14ac:dyDescent="0.25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3.0000000000000001E-3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3"/>
      <c r="D71" s="5">
        <f t="shared" si="38"/>
        <v>3.4520000000000002E-2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4.2856999999999999E-2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1.9089999999999999E-2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3.4520000000000002E-2</v>
      </c>
      <c r="E74" s="18">
        <f t="shared" si="47"/>
        <v>4.2856999999999999E-2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6.0000000000000001E-3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1.9089999999999999E-2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1.44984</v>
      </c>
      <c r="E75" s="19">
        <f t="shared" si="50"/>
        <v>1.7999939999999999</v>
      </c>
      <c r="F75" s="19">
        <f t="shared" si="50"/>
        <v>1.05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0.92399999999999993</v>
      </c>
      <c r="K75" s="19">
        <f t="shared" si="50"/>
        <v>0.252</v>
      </c>
      <c r="L75" s="19">
        <f t="shared" si="50"/>
        <v>0.21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10.5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0.80177999999999994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0.92399999999999993</v>
      </c>
      <c r="BA75" s="19">
        <f t="shared" si="50"/>
        <v>0</v>
      </c>
      <c r="BB75" s="19">
        <f t="shared" si="50"/>
        <v>0</v>
      </c>
      <c r="BC75" s="19">
        <f t="shared" si="50"/>
        <v>0.75599999999999989</v>
      </c>
      <c r="BD75" s="19">
        <f t="shared" si="50"/>
        <v>1.4700000000000002</v>
      </c>
      <c r="BE75" s="19">
        <f t="shared" si="50"/>
        <v>0</v>
      </c>
      <c r="BF75" s="19">
        <f t="shared" si="50"/>
        <v>0</v>
      </c>
      <c r="BG75" s="19">
        <f t="shared" si="50"/>
        <v>8.82</v>
      </c>
      <c r="BH75" s="19">
        <f t="shared" si="50"/>
        <v>0.63</v>
      </c>
      <c r="BI75" s="19">
        <f t="shared" si="50"/>
        <v>1.722</v>
      </c>
      <c r="BJ75" s="19">
        <f t="shared" si="50"/>
        <v>1.1339999999999999</v>
      </c>
      <c r="BK75" s="19">
        <f t="shared" si="50"/>
        <v>1.89</v>
      </c>
      <c r="BL75" s="19">
        <f t="shared" si="50"/>
        <v>0</v>
      </c>
      <c r="BM75" s="19">
        <f t="shared" si="50"/>
        <v>0.252</v>
      </c>
      <c r="BN75" s="19">
        <f t="shared" si="50"/>
        <v>0.21</v>
      </c>
      <c r="BO75" s="19">
        <f t="shared" ref="BO75" si="52">PRODUCT(BO74,$F$4)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 t="shared" ref="D77:BN77" si="53">D42</f>
        <v>67.27</v>
      </c>
      <c r="E77" s="25">
        <f t="shared" si="53"/>
        <v>66</v>
      </c>
      <c r="F77" s="25">
        <f t="shared" si="53"/>
        <v>97.36</v>
      </c>
      <c r="G77" s="25">
        <f t="shared" si="53"/>
        <v>599.94000000000005</v>
      </c>
      <c r="H77" s="25">
        <f t="shared" si="53"/>
        <v>925.9</v>
      </c>
      <c r="I77" s="25">
        <f t="shared" si="53"/>
        <v>590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355</v>
      </c>
      <c r="N77" s="25">
        <f t="shared" si="53"/>
        <v>99.49</v>
      </c>
      <c r="O77" s="25">
        <f t="shared" si="53"/>
        <v>320.32</v>
      </c>
      <c r="P77" s="25">
        <f t="shared" si="53"/>
        <v>231.58</v>
      </c>
      <c r="Q77" s="25">
        <f t="shared" si="53"/>
        <v>216.66</v>
      </c>
      <c r="R77" s="25">
        <f t="shared" si="53"/>
        <v>0</v>
      </c>
      <c r="S77" s="25">
        <f t="shared" si="53"/>
        <v>130</v>
      </c>
      <c r="T77" s="25">
        <f t="shared" si="53"/>
        <v>146</v>
      </c>
      <c r="U77" s="25">
        <f t="shared" si="53"/>
        <v>870</v>
      </c>
      <c r="V77" s="25">
        <f t="shared" si="53"/>
        <v>121.57</v>
      </c>
      <c r="W77" s="25">
        <f>W42</f>
        <v>0</v>
      </c>
      <c r="X77" s="25">
        <f t="shared" si="53"/>
        <v>5.3</v>
      </c>
      <c r="Y77" s="25">
        <f t="shared" si="53"/>
        <v>0</v>
      </c>
      <c r="Z77" s="25">
        <f t="shared" si="53"/>
        <v>239.76</v>
      </c>
      <c r="AA77" s="25">
        <f t="shared" si="53"/>
        <v>324.92</v>
      </c>
      <c r="AB77" s="25">
        <f t="shared" si="53"/>
        <v>273.52999999999997</v>
      </c>
      <c r="AC77" s="25">
        <f t="shared" si="53"/>
        <v>288.5</v>
      </c>
      <c r="AD77" s="25">
        <f t="shared" si="53"/>
        <v>95.22</v>
      </c>
      <c r="AE77" s="25">
        <f t="shared" si="53"/>
        <v>300</v>
      </c>
      <c r="AF77" s="25">
        <f t="shared" si="53"/>
        <v>149</v>
      </c>
      <c r="AG77" s="25">
        <f t="shared" si="53"/>
        <v>210.25</v>
      </c>
      <c r="AH77" s="25">
        <f t="shared" si="53"/>
        <v>55</v>
      </c>
      <c r="AI77" s="25">
        <f t="shared" si="53"/>
        <v>65.75</v>
      </c>
      <c r="AJ77" s="25">
        <f t="shared" si="53"/>
        <v>43.56</v>
      </c>
      <c r="AK77" s="25">
        <f t="shared" si="53"/>
        <v>190</v>
      </c>
      <c r="AL77" s="25">
        <f t="shared" si="53"/>
        <v>165</v>
      </c>
      <c r="AM77" s="25">
        <f t="shared" si="53"/>
        <v>0</v>
      </c>
      <c r="AN77" s="25">
        <f t="shared" si="53"/>
        <v>250</v>
      </c>
      <c r="AO77" s="25">
        <f t="shared" si="53"/>
        <v>0</v>
      </c>
      <c r="AP77" s="25">
        <f t="shared" si="53"/>
        <v>190</v>
      </c>
      <c r="AQ77" s="25">
        <f t="shared" si="53"/>
        <v>86.38</v>
      </c>
      <c r="AR77" s="25">
        <f t="shared" si="53"/>
        <v>70</v>
      </c>
      <c r="AS77" s="25">
        <f t="shared" si="53"/>
        <v>150</v>
      </c>
      <c r="AT77" s="25">
        <f t="shared" si="53"/>
        <v>70.739999999999995</v>
      </c>
      <c r="AU77" s="25">
        <f t="shared" si="53"/>
        <v>64.290000000000006</v>
      </c>
      <c r="AV77" s="25">
        <f t="shared" si="53"/>
        <v>62.5</v>
      </c>
      <c r="AW77" s="25">
        <f t="shared" si="53"/>
        <v>114.28</v>
      </c>
      <c r="AX77" s="25">
        <f t="shared" si="53"/>
        <v>84.44</v>
      </c>
      <c r="AY77" s="25">
        <f t="shared" si="53"/>
        <v>75</v>
      </c>
      <c r="AZ77" s="25">
        <f t="shared" si="53"/>
        <v>110</v>
      </c>
      <c r="BA77" s="25">
        <f t="shared" si="53"/>
        <v>225</v>
      </c>
      <c r="BB77" s="25">
        <f t="shared" si="53"/>
        <v>364</v>
      </c>
      <c r="BC77" s="25">
        <f t="shared" si="53"/>
        <v>550</v>
      </c>
      <c r="BD77" s="25">
        <f t="shared" si="53"/>
        <v>195.06</v>
      </c>
      <c r="BE77" s="25">
        <f t="shared" si="53"/>
        <v>330</v>
      </c>
      <c r="BF77" s="25">
        <f t="shared" si="53"/>
        <v>0</v>
      </c>
      <c r="BG77" s="25">
        <f t="shared" si="53"/>
        <v>29</v>
      </c>
      <c r="BH77" s="25">
        <f t="shared" si="53"/>
        <v>39</v>
      </c>
      <c r="BI77" s="25">
        <f t="shared" si="53"/>
        <v>49</v>
      </c>
      <c r="BJ77" s="25">
        <f t="shared" si="53"/>
        <v>19</v>
      </c>
      <c r="BK77" s="25">
        <f t="shared" si="53"/>
        <v>57.3</v>
      </c>
      <c r="BL77" s="25">
        <f t="shared" si="53"/>
        <v>276.20999999999998</v>
      </c>
      <c r="BM77" s="25">
        <f t="shared" si="53"/>
        <v>154.44</v>
      </c>
      <c r="BN77" s="25">
        <f t="shared" si="53"/>
        <v>14.89</v>
      </c>
      <c r="BO77" s="25">
        <f t="shared" ref="BO77" si="54">BO42</f>
        <v>6</v>
      </c>
    </row>
    <row r="78" spans="1:69" ht="17.25" x14ac:dyDescent="0.3">
      <c r="B78" s="16" t="s">
        <v>30</v>
      </c>
      <c r="C78" s="17" t="s">
        <v>29</v>
      </c>
      <c r="D78" s="18">
        <f t="shared" ref="D78:BN78" si="55">D77/1000</f>
        <v>6.7269999999999996E-2</v>
      </c>
      <c r="E78" s="18">
        <f t="shared" si="55"/>
        <v>6.6000000000000003E-2</v>
      </c>
      <c r="F78" s="18">
        <f t="shared" si="55"/>
        <v>9.7360000000000002E-2</v>
      </c>
      <c r="G78" s="18">
        <f t="shared" si="55"/>
        <v>0.59994000000000003</v>
      </c>
      <c r="H78" s="18">
        <f t="shared" si="55"/>
        <v>0.92589999999999995</v>
      </c>
      <c r="I78" s="18">
        <f t="shared" si="55"/>
        <v>0.59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0.35499999999999998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0.23158000000000001</v>
      </c>
      <c r="Q78" s="18">
        <f t="shared" si="55"/>
        <v>0.21665999999999999</v>
      </c>
      <c r="R78" s="18">
        <f t="shared" si="55"/>
        <v>0</v>
      </c>
      <c r="S78" s="18">
        <f t="shared" si="55"/>
        <v>0.13</v>
      </c>
      <c r="T78" s="18">
        <f t="shared" si="55"/>
        <v>0.14599999999999999</v>
      </c>
      <c r="U78" s="18">
        <f t="shared" si="55"/>
        <v>0.87</v>
      </c>
      <c r="V78" s="18">
        <f t="shared" si="55"/>
        <v>0.12157</v>
      </c>
      <c r="W78" s="18">
        <f>W77/1000</f>
        <v>0</v>
      </c>
      <c r="X78" s="18">
        <f t="shared" si="55"/>
        <v>5.3E-3</v>
      </c>
      <c r="Y78" s="18">
        <f t="shared" si="55"/>
        <v>0</v>
      </c>
      <c r="Z78" s="18">
        <f t="shared" si="55"/>
        <v>0.23976</v>
      </c>
      <c r="AA78" s="18">
        <f t="shared" si="55"/>
        <v>0.32492000000000004</v>
      </c>
      <c r="AB78" s="18">
        <f t="shared" si="55"/>
        <v>0.27353</v>
      </c>
      <c r="AC78" s="18">
        <f t="shared" si="55"/>
        <v>0.28849999999999998</v>
      </c>
      <c r="AD78" s="18">
        <f t="shared" si="55"/>
        <v>9.5219999999999999E-2</v>
      </c>
      <c r="AE78" s="18">
        <f t="shared" si="55"/>
        <v>0.3</v>
      </c>
      <c r="AF78" s="18">
        <f t="shared" si="55"/>
        <v>0.14899999999999999</v>
      </c>
      <c r="AG78" s="18">
        <f t="shared" si="55"/>
        <v>0.21024999999999999</v>
      </c>
      <c r="AH78" s="18">
        <f t="shared" si="55"/>
        <v>5.5E-2</v>
      </c>
      <c r="AI78" s="18">
        <f t="shared" si="55"/>
        <v>6.5750000000000003E-2</v>
      </c>
      <c r="AJ78" s="18">
        <f t="shared" si="55"/>
        <v>4.3560000000000001E-2</v>
      </c>
      <c r="AK78" s="18">
        <f t="shared" si="55"/>
        <v>0.19</v>
      </c>
      <c r="AL78" s="18">
        <f t="shared" si="55"/>
        <v>0.16500000000000001</v>
      </c>
      <c r="AM78" s="18">
        <f t="shared" si="55"/>
        <v>0</v>
      </c>
      <c r="AN78" s="18">
        <f t="shared" si="55"/>
        <v>0.25</v>
      </c>
      <c r="AO78" s="18">
        <f t="shared" si="55"/>
        <v>0</v>
      </c>
      <c r="AP78" s="18">
        <f t="shared" si="55"/>
        <v>0.19</v>
      </c>
      <c r="AQ78" s="18">
        <f t="shared" si="55"/>
        <v>8.6379999999999998E-2</v>
      </c>
      <c r="AR78" s="18">
        <f t="shared" si="55"/>
        <v>7.0000000000000007E-2</v>
      </c>
      <c r="AS78" s="18">
        <f t="shared" si="55"/>
        <v>0.15</v>
      </c>
      <c r="AT78" s="18">
        <f t="shared" si="55"/>
        <v>7.0739999999999997E-2</v>
      </c>
      <c r="AU78" s="18">
        <f t="shared" si="55"/>
        <v>6.429E-2</v>
      </c>
      <c r="AV78" s="18">
        <f t="shared" si="55"/>
        <v>6.25E-2</v>
      </c>
      <c r="AW78" s="18">
        <f t="shared" si="55"/>
        <v>0.11428000000000001</v>
      </c>
      <c r="AX78" s="18">
        <f t="shared" si="55"/>
        <v>8.4440000000000001E-2</v>
      </c>
      <c r="AY78" s="18">
        <f t="shared" si="55"/>
        <v>7.4999999999999997E-2</v>
      </c>
      <c r="AZ78" s="18">
        <f t="shared" si="55"/>
        <v>0.11</v>
      </c>
      <c r="BA78" s="18">
        <f t="shared" si="55"/>
        <v>0.22500000000000001</v>
      </c>
      <c r="BB78" s="18">
        <f t="shared" si="55"/>
        <v>0.36399999999999999</v>
      </c>
      <c r="BC78" s="18">
        <f t="shared" si="55"/>
        <v>0.55000000000000004</v>
      </c>
      <c r="BD78" s="18">
        <f t="shared" si="55"/>
        <v>0.19506000000000001</v>
      </c>
      <c r="BE78" s="18">
        <f t="shared" si="55"/>
        <v>0.33</v>
      </c>
      <c r="BF78" s="18">
        <f t="shared" si="55"/>
        <v>0</v>
      </c>
      <c r="BG78" s="18">
        <f t="shared" si="55"/>
        <v>2.9000000000000001E-2</v>
      </c>
      <c r="BH78" s="18">
        <f t="shared" si="55"/>
        <v>3.9E-2</v>
      </c>
      <c r="BI78" s="18">
        <f t="shared" si="55"/>
        <v>4.9000000000000002E-2</v>
      </c>
      <c r="BJ78" s="18">
        <f t="shared" si="55"/>
        <v>1.9E-2</v>
      </c>
      <c r="BK78" s="18">
        <f t="shared" si="55"/>
        <v>5.7299999999999997E-2</v>
      </c>
      <c r="BL78" s="18">
        <f t="shared" si="55"/>
        <v>0.27620999999999996</v>
      </c>
      <c r="BM78" s="18">
        <f t="shared" si="55"/>
        <v>0.15443999999999999</v>
      </c>
      <c r="BN78" s="18">
        <f t="shared" si="55"/>
        <v>1.489E-2</v>
      </c>
      <c r="BO78" s="18">
        <f t="shared" ref="BO78" si="56">BO77/1000</f>
        <v>6.0000000000000001E-3</v>
      </c>
    </row>
    <row r="79" spans="1:69" ht="17.25" x14ac:dyDescent="0.3">
      <c r="A79" s="26"/>
      <c r="B79" s="27" t="s">
        <v>31</v>
      </c>
      <c r="C79" s="102"/>
      <c r="D79" s="28">
        <f t="shared" ref="D79:BN79" si="57">D75*D77</f>
        <v>97.5307368</v>
      </c>
      <c r="E79" s="28">
        <f t="shared" si="57"/>
        <v>118.79960399999999</v>
      </c>
      <c r="F79" s="28">
        <f t="shared" si="57"/>
        <v>102.22800000000001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65.955119999999994</v>
      </c>
      <c r="K79" s="28">
        <f t="shared" si="57"/>
        <v>166.93488000000002</v>
      </c>
      <c r="L79" s="28">
        <f t="shared" si="57"/>
        <v>42.174300000000002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55.65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119.46521999999999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101.63999999999999</v>
      </c>
      <c r="BA79" s="28">
        <f t="shared" si="57"/>
        <v>0</v>
      </c>
      <c r="BB79" s="28">
        <f t="shared" si="57"/>
        <v>0</v>
      </c>
      <c r="BC79" s="28">
        <f t="shared" si="57"/>
        <v>415.79999999999995</v>
      </c>
      <c r="BD79" s="28">
        <f t="shared" si="57"/>
        <v>286.73820000000006</v>
      </c>
      <c r="BE79" s="28">
        <f t="shared" si="57"/>
        <v>0</v>
      </c>
      <c r="BF79" s="28">
        <f t="shared" si="57"/>
        <v>0</v>
      </c>
      <c r="BG79" s="28">
        <f t="shared" si="57"/>
        <v>255.78</v>
      </c>
      <c r="BH79" s="28">
        <f t="shared" si="57"/>
        <v>24.57</v>
      </c>
      <c r="BI79" s="28">
        <f t="shared" si="57"/>
        <v>84.378</v>
      </c>
      <c r="BJ79" s="28">
        <f t="shared" si="57"/>
        <v>21.545999999999999</v>
      </c>
      <c r="BK79" s="28">
        <f t="shared" si="57"/>
        <v>108.29699999999998</v>
      </c>
      <c r="BL79" s="28">
        <f t="shared" si="57"/>
        <v>0</v>
      </c>
      <c r="BM79" s="28">
        <f t="shared" si="57"/>
        <v>38.918880000000001</v>
      </c>
      <c r="BN79" s="28">
        <f t="shared" si="57"/>
        <v>3.1269</v>
      </c>
      <c r="BO79" s="28">
        <f t="shared" ref="BO79" si="58">BO75*BO77</f>
        <v>0</v>
      </c>
      <c r="BP79" s="29">
        <f>SUM(D79:BN79)</f>
        <v>2109.5328408</v>
      </c>
      <c r="BQ79" s="30">
        <f>BP79/$C$7</f>
        <v>50.226972400000001</v>
      </c>
    </row>
    <row r="80" spans="1:69" ht="17.25" x14ac:dyDescent="0.3">
      <c r="A80" s="26"/>
      <c r="B80" s="27" t="s">
        <v>32</v>
      </c>
      <c r="C80" s="102"/>
      <c r="D80" s="28">
        <f t="shared" ref="D80:BN80" si="59">D75*D77</f>
        <v>97.5307368</v>
      </c>
      <c r="E80" s="28">
        <f t="shared" si="59"/>
        <v>118.79960399999999</v>
      </c>
      <c r="F80" s="28">
        <f t="shared" si="59"/>
        <v>102.22800000000001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65.955119999999994</v>
      </c>
      <c r="K80" s="28">
        <f t="shared" si="59"/>
        <v>166.93488000000002</v>
      </c>
      <c r="L80" s="28">
        <f t="shared" si="59"/>
        <v>42.174300000000002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55.65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119.46521999999999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101.63999999999999</v>
      </c>
      <c r="BA80" s="28">
        <f t="shared" si="59"/>
        <v>0</v>
      </c>
      <c r="BB80" s="28">
        <f t="shared" si="59"/>
        <v>0</v>
      </c>
      <c r="BC80" s="28">
        <f t="shared" si="59"/>
        <v>415.79999999999995</v>
      </c>
      <c r="BD80" s="28">
        <f t="shared" si="59"/>
        <v>286.73820000000006</v>
      </c>
      <c r="BE80" s="28">
        <f t="shared" si="59"/>
        <v>0</v>
      </c>
      <c r="BF80" s="28">
        <f t="shared" si="59"/>
        <v>0</v>
      </c>
      <c r="BG80" s="28">
        <f t="shared" si="59"/>
        <v>255.78</v>
      </c>
      <c r="BH80" s="28">
        <f t="shared" si="59"/>
        <v>24.57</v>
      </c>
      <c r="BI80" s="28">
        <f t="shared" si="59"/>
        <v>84.378</v>
      </c>
      <c r="BJ80" s="28">
        <f t="shared" si="59"/>
        <v>21.545999999999999</v>
      </c>
      <c r="BK80" s="28">
        <f t="shared" si="59"/>
        <v>108.29699999999998</v>
      </c>
      <c r="BL80" s="28">
        <f t="shared" si="59"/>
        <v>0</v>
      </c>
      <c r="BM80" s="28">
        <f t="shared" si="59"/>
        <v>38.918880000000001</v>
      </c>
      <c r="BN80" s="28">
        <f t="shared" si="59"/>
        <v>3.1269</v>
      </c>
      <c r="BO80" s="28">
        <f t="shared" ref="BO80" si="60">BO75*BO77</f>
        <v>0</v>
      </c>
      <c r="BP80" s="29">
        <f>SUM(D80:BN80)</f>
        <v>2109.5328408</v>
      </c>
      <c r="BQ80" s="30">
        <f>BP80/$C$7</f>
        <v>50.226972400000001</v>
      </c>
    </row>
    <row r="82" spans="1:69" x14ac:dyDescent="0.25">
      <c r="K82" t="s">
        <v>2</v>
      </c>
      <c r="Y82" t="s">
        <v>36</v>
      </c>
    </row>
    <row r="83" spans="1:69" ht="15" customHeight="1" x14ac:dyDescent="0.25">
      <c r="A83" s="95"/>
      <c r="B83" s="3" t="s">
        <v>3</v>
      </c>
      <c r="C83" s="86" t="s">
        <v>4</v>
      </c>
      <c r="D83" s="86" t="str">
        <f>D66</f>
        <v>Хлеб пшеничный</v>
      </c>
      <c r="E83" s="86" t="str">
        <f>E66</f>
        <v>Хлеб ржано-пшеничный</v>
      </c>
      <c r="F83" s="86" t="str">
        <f>F66</f>
        <v>Сахар</v>
      </c>
      <c r="G83" s="86" t="str">
        <f>G66</f>
        <v>Чай</v>
      </c>
      <c r="H83" s="46"/>
      <c r="I83" s="86" t="str">
        <f>I66</f>
        <v>Кофейный напиток</v>
      </c>
      <c r="J83" s="86" t="str">
        <f>J66</f>
        <v>Молоко 2,5%</v>
      </c>
      <c r="K83" s="86" t="str">
        <f>K66</f>
        <v>Масло сливочное</v>
      </c>
      <c r="L83" s="86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6" t="str">
        <f>X66</f>
        <v>Яйцо</v>
      </c>
      <c r="Y83" s="86" t="str">
        <f>Y66</f>
        <v>Икра кабачковая</v>
      </c>
      <c r="Z83" s="46"/>
      <c r="AA83" s="46"/>
      <c r="AB83" s="46"/>
      <c r="AC83" s="86" t="str">
        <f>AC66</f>
        <v>Шиповник</v>
      </c>
      <c r="AD83" s="46"/>
      <c r="AE83" s="46"/>
      <c r="AF83" s="86" t="str">
        <f>AF66</f>
        <v>Лимон</v>
      </c>
      <c r="AG83" s="46"/>
      <c r="AH83" s="46"/>
      <c r="AI83" s="46"/>
      <c r="AJ83" s="46"/>
      <c r="AK83" s="46"/>
      <c r="AL83" s="86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6" t="str">
        <f>AX66</f>
        <v>Крупа пшено</v>
      </c>
      <c r="AY83" s="86" t="str">
        <f>AY66</f>
        <v>Крупа ячневая</v>
      </c>
      <c r="AZ83" s="86" t="str">
        <f>AZ66</f>
        <v>Рис</v>
      </c>
      <c r="BA83" s="46"/>
      <c r="BB83" s="46"/>
      <c r="BC83" s="86" t="str">
        <f>BC66</f>
        <v>Фарш говяжий</v>
      </c>
      <c r="BD83" s="86" t="str">
        <f>BD66</f>
        <v>Печень куриная</v>
      </c>
      <c r="BE83" s="46"/>
      <c r="BF83" s="46"/>
      <c r="BG83" s="86" t="str">
        <f t="shared" ref="BG83:BN83" si="61">BG66</f>
        <v>Картофель</v>
      </c>
      <c r="BH83" s="86" t="str">
        <f t="shared" si="61"/>
        <v>Морковь</v>
      </c>
      <c r="BI83" s="86" t="str">
        <f t="shared" si="61"/>
        <v>Лук</v>
      </c>
      <c r="BJ83" s="86" t="str">
        <f t="shared" si="61"/>
        <v>Капуста</v>
      </c>
      <c r="BK83" s="86" t="str">
        <f t="shared" si="61"/>
        <v>Свекла</v>
      </c>
      <c r="BL83" s="86" t="str">
        <f t="shared" si="61"/>
        <v>Томатная паста</v>
      </c>
      <c r="BM83" s="86" t="str">
        <f t="shared" si="61"/>
        <v>Масло растительное</v>
      </c>
      <c r="BN83" s="86" t="str">
        <f t="shared" si="61"/>
        <v>Соль</v>
      </c>
      <c r="BO83" s="86" t="str">
        <f t="shared" ref="BO83" si="62">BO66</f>
        <v>Аскорбиновая кислота</v>
      </c>
      <c r="BP83" s="97" t="s">
        <v>5</v>
      </c>
      <c r="BQ83" s="97" t="s">
        <v>6</v>
      </c>
    </row>
    <row r="84" spans="1:69" ht="29.25" customHeight="1" x14ac:dyDescent="0.25">
      <c r="A84" s="96"/>
      <c r="B84" s="4" t="s">
        <v>7</v>
      </c>
      <c r="C84" s="87"/>
      <c r="D84" s="87"/>
      <c r="E84" s="87"/>
      <c r="F84" s="87"/>
      <c r="G84" s="87"/>
      <c r="H84" s="47"/>
      <c r="I84" s="87"/>
      <c r="J84" s="87"/>
      <c r="K84" s="87"/>
      <c r="L84" s="8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7"/>
      <c r="Y84" s="87"/>
      <c r="Z84" s="47"/>
      <c r="AA84" s="47"/>
      <c r="AB84" s="47"/>
      <c r="AC84" s="87"/>
      <c r="AD84" s="47"/>
      <c r="AE84" s="47"/>
      <c r="AF84" s="87"/>
      <c r="AG84" s="47"/>
      <c r="AH84" s="47"/>
      <c r="AI84" s="47"/>
      <c r="AJ84" s="47"/>
      <c r="AK84" s="47"/>
      <c r="AL84" s="8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7"/>
      <c r="AY84" s="87"/>
      <c r="AZ84" s="87"/>
      <c r="BA84" s="47"/>
      <c r="BB84" s="47"/>
      <c r="BC84" s="87"/>
      <c r="BD84" s="87"/>
      <c r="BE84" s="47"/>
      <c r="BF84" s="47"/>
      <c r="BG84" s="87"/>
      <c r="BH84" s="87"/>
      <c r="BI84" s="87"/>
      <c r="BJ84" s="87"/>
      <c r="BK84" s="87"/>
      <c r="BL84" s="87"/>
      <c r="BM84" s="87"/>
      <c r="BN84" s="87"/>
      <c r="BO84" s="87"/>
      <c r="BP84" s="98"/>
      <c r="BQ84" s="98"/>
    </row>
    <row r="85" spans="1:69" ht="15" customHeight="1" x14ac:dyDescent="0.25">
      <c r="A85" s="99" t="s">
        <v>19</v>
      </c>
      <c r="B85" s="5" t="str">
        <f>B19</f>
        <v>Снежок</v>
      </c>
      <c r="C85" s="92">
        <f>$F$4</f>
        <v>42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0.15476000000000001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0"/>
      <c r="B86" s="5" t="str">
        <f>B20</f>
        <v>Вафли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0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0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1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0.15476000000000001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6.4999200000000004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</v>
      </c>
      <c r="AN91" s="19">
        <f t="shared" si="69"/>
        <v>1.26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28</v>
      </c>
      <c r="C93" s="24" t="s">
        <v>29</v>
      </c>
      <c r="D93" s="25">
        <f t="shared" ref="D93:BN93" si="71">D42</f>
        <v>67.27</v>
      </c>
      <c r="E93" s="25">
        <f t="shared" si="71"/>
        <v>66</v>
      </c>
      <c r="F93" s="25">
        <f t="shared" si="71"/>
        <v>97.36</v>
      </c>
      <c r="G93" s="25">
        <f t="shared" si="71"/>
        <v>599.94000000000005</v>
      </c>
      <c r="H93" s="25">
        <f t="shared" si="71"/>
        <v>925.9</v>
      </c>
      <c r="I93" s="25">
        <f t="shared" si="71"/>
        <v>590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355</v>
      </c>
      <c r="N93" s="25">
        <f t="shared" si="71"/>
        <v>99.49</v>
      </c>
      <c r="O93" s="25">
        <f t="shared" si="71"/>
        <v>320.32</v>
      </c>
      <c r="P93" s="25">
        <f t="shared" si="71"/>
        <v>231.58</v>
      </c>
      <c r="Q93" s="25">
        <f t="shared" si="71"/>
        <v>216.66</v>
      </c>
      <c r="R93" s="25">
        <f t="shared" si="71"/>
        <v>0</v>
      </c>
      <c r="S93" s="25">
        <f t="shared" si="71"/>
        <v>130</v>
      </c>
      <c r="T93" s="25">
        <f t="shared" si="71"/>
        <v>146</v>
      </c>
      <c r="U93" s="25">
        <f t="shared" si="71"/>
        <v>870</v>
      </c>
      <c r="V93" s="25">
        <f t="shared" si="71"/>
        <v>121.57</v>
      </c>
      <c r="W93" s="25">
        <f>W42</f>
        <v>0</v>
      </c>
      <c r="X93" s="25">
        <f t="shared" si="71"/>
        <v>5.3</v>
      </c>
      <c r="Y93" s="25">
        <f t="shared" si="71"/>
        <v>0</v>
      </c>
      <c r="Z93" s="25">
        <f t="shared" si="71"/>
        <v>239.76</v>
      </c>
      <c r="AA93" s="25">
        <f t="shared" si="71"/>
        <v>324.92</v>
      </c>
      <c r="AB93" s="25">
        <f t="shared" si="71"/>
        <v>273.52999999999997</v>
      </c>
      <c r="AC93" s="25">
        <f t="shared" si="71"/>
        <v>288.5</v>
      </c>
      <c r="AD93" s="25">
        <f t="shared" si="71"/>
        <v>95.22</v>
      </c>
      <c r="AE93" s="25">
        <f t="shared" si="71"/>
        <v>300</v>
      </c>
      <c r="AF93" s="25">
        <f t="shared" si="71"/>
        <v>149</v>
      </c>
      <c r="AG93" s="25">
        <f t="shared" si="71"/>
        <v>210.25</v>
      </c>
      <c r="AH93" s="25">
        <f t="shared" si="71"/>
        <v>55</v>
      </c>
      <c r="AI93" s="25">
        <f t="shared" si="71"/>
        <v>65.75</v>
      </c>
      <c r="AJ93" s="25">
        <f t="shared" si="71"/>
        <v>43.56</v>
      </c>
      <c r="AK93" s="25">
        <f t="shared" si="71"/>
        <v>190</v>
      </c>
      <c r="AL93" s="25">
        <f t="shared" si="71"/>
        <v>165</v>
      </c>
      <c r="AM93" s="25">
        <f t="shared" si="71"/>
        <v>0</v>
      </c>
      <c r="AN93" s="25">
        <f t="shared" si="71"/>
        <v>250</v>
      </c>
      <c r="AO93" s="25">
        <f t="shared" si="71"/>
        <v>0</v>
      </c>
      <c r="AP93" s="25">
        <f t="shared" si="71"/>
        <v>190</v>
      </c>
      <c r="AQ93" s="25">
        <f t="shared" si="71"/>
        <v>86.38</v>
      </c>
      <c r="AR93" s="25">
        <f t="shared" si="71"/>
        <v>70</v>
      </c>
      <c r="AS93" s="25">
        <f t="shared" si="71"/>
        <v>150</v>
      </c>
      <c r="AT93" s="25">
        <f t="shared" si="71"/>
        <v>70.739999999999995</v>
      </c>
      <c r="AU93" s="25">
        <f t="shared" si="71"/>
        <v>64.290000000000006</v>
      </c>
      <c r="AV93" s="25">
        <f t="shared" si="71"/>
        <v>62.5</v>
      </c>
      <c r="AW93" s="25">
        <f t="shared" si="71"/>
        <v>114.28</v>
      </c>
      <c r="AX93" s="25">
        <f t="shared" si="71"/>
        <v>84.44</v>
      </c>
      <c r="AY93" s="25">
        <f t="shared" si="71"/>
        <v>75</v>
      </c>
      <c r="AZ93" s="25">
        <f t="shared" si="71"/>
        <v>110</v>
      </c>
      <c r="BA93" s="25">
        <f t="shared" si="71"/>
        <v>225</v>
      </c>
      <c r="BB93" s="25">
        <f t="shared" si="71"/>
        <v>364</v>
      </c>
      <c r="BC93" s="25">
        <f t="shared" si="71"/>
        <v>550</v>
      </c>
      <c r="BD93" s="25">
        <f t="shared" si="71"/>
        <v>195.06</v>
      </c>
      <c r="BE93" s="25">
        <f t="shared" si="71"/>
        <v>330</v>
      </c>
      <c r="BF93" s="25">
        <f t="shared" si="71"/>
        <v>0</v>
      </c>
      <c r="BG93" s="25">
        <f t="shared" si="71"/>
        <v>29</v>
      </c>
      <c r="BH93" s="25">
        <f t="shared" si="71"/>
        <v>39</v>
      </c>
      <c r="BI93" s="25">
        <f t="shared" si="71"/>
        <v>49</v>
      </c>
      <c r="BJ93" s="25">
        <f t="shared" si="71"/>
        <v>19</v>
      </c>
      <c r="BK93" s="25">
        <f t="shared" si="71"/>
        <v>57.3</v>
      </c>
      <c r="BL93" s="25">
        <f t="shared" si="71"/>
        <v>276.20999999999998</v>
      </c>
      <c r="BM93" s="25">
        <f t="shared" si="71"/>
        <v>154.44</v>
      </c>
      <c r="BN93" s="25">
        <f t="shared" si="71"/>
        <v>14.89</v>
      </c>
      <c r="BO93" s="25">
        <f t="shared" ref="BO93" si="72">BO42</f>
        <v>6</v>
      </c>
    </row>
    <row r="94" spans="1:69" ht="17.25" x14ac:dyDescent="0.3">
      <c r="B94" s="16" t="s">
        <v>30</v>
      </c>
      <c r="C94" s="17" t="s">
        <v>29</v>
      </c>
      <c r="D94" s="18">
        <f t="shared" ref="D94:BN94" si="73">D93/1000</f>
        <v>6.7269999999999996E-2</v>
      </c>
      <c r="E94" s="18">
        <f t="shared" si="73"/>
        <v>6.6000000000000003E-2</v>
      </c>
      <c r="F94" s="18">
        <f t="shared" si="73"/>
        <v>9.7360000000000002E-2</v>
      </c>
      <c r="G94" s="18">
        <f t="shared" si="73"/>
        <v>0.59994000000000003</v>
      </c>
      <c r="H94" s="18">
        <f t="shared" si="73"/>
        <v>0.92589999999999995</v>
      </c>
      <c r="I94" s="18">
        <f t="shared" si="73"/>
        <v>0.59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0.35499999999999998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0.23158000000000001</v>
      </c>
      <c r="Q94" s="18">
        <f t="shared" si="73"/>
        <v>0.21665999999999999</v>
      </c>
      <c r="R94" s="18">
        <f t="shared" si="73"/>
        <v>0</v>
      </c>
      <c r="S94" s="18">
        <f t="shared" si="73"/>
        <v>0.13</v>
      </c>
      <c r="T94" s="18">
        <f t="shared" si="73"/>
        <v>0.14599999999999999</v>
      </c>
      <c r="U94" s="18">
        <f t="shared" si="73"/>
        <v>0.87</v>
      </c>
      <c r="V94" s="18">
        <f t="shared" si="73"/>
        <v>0.12157</v>
      </c>
      <c r="W94" s="18">
        <f>W93/1000</f>
        <v>0</v>
      </c>
      <c r="X94" s="18">
        <f t="shared" si="73"/>
        <v>5.3E-3</v>
      </c>
      <c r="Y94" s="18">
        <f t="shared" si="73"/>
        <v>0</v>
      </c>
      <c r="Z94" s="18">
        <f t="shared" si="73"/>
        <v>0.23976</v>
      </c>
      <c r="AA94" s="18">
        <f t="shared" si="73"/>
        <v>0.32492000000000004</v>
      </c>
      <c r="AB94" s="18">
        <f t="shared" si="73"/>
        <v>0.27353</v>
      </c>
      <c r="AC94" s="18">
        <f t="shared" si="73"/>
        <v>0.28849999999999998</v>
      </c>
      <c r="AD94" s="18">
        <f t="shared" si="73"/>
        <v>9.5219999999999999E-2</v>
      </c>
      <c r="AE94" s="18">
        <f t="shared" si="73"/>
        <v>0.3</v>
      </c>
      <c r="AF94" s="18">
        <f t="shared" si="73"/>
        <v>0.14899999999999999</v>
      </c>
      <c r="AG94" s="18">
        <f t="shared" si="73"/>
        <v>0.21024999999999999</v>
      </c>
      <c r="AH94" s="18">
        <f t="shared" si="73"/>
        <v>5.5E-2</v>
      </c>
      <c r="AI94" s="18">
        <f t="shared" si="73"/>
        <v>6.5750000000000003E-2</v>
      </c>
      <c r="AJ94" s="18">
        <f t="shared" si="73"/>
        <v>4.3560000000000001E-2</v>
      </c>
      <c r="AK94" s="18">
        <f t="shared" si="73"/>
        <v>0.19</v>
      </c>
      <c r="AL94" s="18">
        <f t="shared" si="73"/>
        <v>0.16500000000000001</v>
      </c>
      <c r="AM94" s="18">
        <f t="shared" si="73"/>
        <v>0</v>
      </c>
      <c r="AN94" s="18">
        <f t="shared" si="73"/>
        <v>0.25</v>
      </c>
      <c r="AO94" s="18">
        <f t="shared" si="73"/>
        <v>0</v>
      </c>
      <c r="AP94" s="18">
        <f t="shared" si="73"/>
        <v>0.19</v>
      </c>
      <c r="AQ94" s="18">
        <f t="shared" si="73"/>
        <v>8.6379999999999998E-2</v>
      </c>
      <c r="AR94" s="18">
        <f t="shared" si="73"/>
        <v>7.0000000000000007E-2</v>
      </c>
      <c r="AS94" s="18">
        <f t="shared" si="73"/>
        <v>0.15</v>
      </c>
      <c r="AT94" s="18">
        <f t="shared" si="73"/>
        <v>7.0739999999999997E-2</v>
      </c>
      <c r="AU94" s="18">
        <f t="shared" si="73"/>
        <v>6.429E-2</v>
      </c>
      <c r="AV94" s="18">
        <f t="shared" si="73"/>
        <v>6.25E-2</v>
      </c>
      <c r="AW94" s="18">
        <f t="shared" si="73"/>
        <v>0.11428000000000001</v>
      </c>
      <c r="AX94" s="18">
        <f t="shared" si="73"/>
        <v>8.4440000000000001E-2</v>
      </c>
      <c r="AY94" s="18">
        <f t="shared" si="73"/>
        <v>7.4999999999999997E-2</v>
      </c>
      <c r="AZ94" s="18">
        <f t="shared" si="73"/>
        <v>0.11</v>
      </c>
      <c r="BA94" s="18">
        <f t="shared" si="73"/>
        <v>0.22500000000000001</v>
      </c>
      <c r="BB94" s="18">
        <f t="shared" si="73"/>
        <v>0.36399999999999999</v>
      </c>
      <c r="BC94" s="18">
        <f t="shared" si="73"/>
        <v>0.55000000000000004</v>
      </c>
      <c r="BD94" s="18">
        <f t="shared" si="73"/>
        <v>0.19506000000000001</v>
      </c>
      <c r="BE94" s="18">
        <f t="shared" si="73"/>
        <v>0.33</v>
      </c>
      <c r="BF94" s="18">
        <f t="shared" si="73"/>
        <v>0</v>
      </c>
      <c r="BG94" s="18">
        <f t="shared" si="73"/>
        <v>2.9000000000000001E-2</v>
      </c>
      <c r="BH94" s="18">
        <f t="shared" si="73"/>
        <v>3.9E-2</v>
      </c>
      <c r="BI94" s="18">
        <f t="shared" si="73"/>
        <v>4.9000000000000002E-2</v>
      </c>
      <c r="BJ94" s="18">
        <f t="shared" si="73"/>
        <v>1.9E-2</v>
      </c>
      <c r="BK94" s="18">
        <f t="shared" si="73"/>
        <v>5.7299999999999997E-2</v>
      </c>
      <c r="BL94" s="18">
        <f t="shared" si="73"/>
        <v>0.27620999999999996</v>
      </c>
      <c r="BM94" s="18">
        <f t="shared" si="73"/>
        <v>0.15443999999999999</v>
      </c>
      <c r="BN94" s="18">
        <f t="shared" si="73"/>
        <v>1.489E-2</v>
      </c>
      <c r="BO94" s="18">
        <f t="shared" ref="BO94" si="74">BO93/1000</f>
        <v>6.0000000000000001E-3</v>
      </c>
    </row>
    <row r="95" spans="1:69" ht="17.25" x14ac:dyDescent="0.3">
      <c r="A95" s="26"/>
      <c r="B95" s="27" t="s">
        <v>31</v>
      </c>
      <c r="C95" s="102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646.67704079999999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315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961.67704079999999</v>
      </c>
      <c r="BQ95" s="30">
        <f>BP95/$C$7</f>
        <v>22.897072399999999</v>
      </c>
    </row>
    <row r="96" spans="1:69" ht="17.25" x14ac:dyDescent="0.3">
      <c r="A96" s="26"/>
      <c r="B96" s="27" t="s">
        <v>32</v>
      </c>
      <c r="C96" s="102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646.67704079999999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315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961.67704079999999</v>
      </c>
      <c r="BQ96" s="30">
        <f>BP96/$C$7</f>
        <v>22.897072399999999</v>
      </c>
    </row>
    <row r="98" spans="1:69" x14ac:dyDescent="0.25">
      <c r="K98" t="s">
        <v>2</v>
      </c>
      <c r="Y98" t="s">
        <v>36</v>
      </c>
    </row>
    <row r="99" spans="1:69" ht="15" customHeight="1" x14ac:dyDescent="0.25">
      <c r="A99" s="95"/>
      <c r="B99" s="3" t="s">
        <v>3</v>
      </c>
      <c r="C99" s="86" t="s">
        <v>4</v>
      </c>
      <c r="D99" s="86" t="str">
        <f>D83</f>
        <v>Хлеб пшеничный</v>
      </c>
      <c r="E99" s="86" t="str">
        <f>E83</f>
        <v>Хлеб ржано-пшеничный</v>
      </c>
      <c r="F99" s="86" t="str">
        <f>F83</f>
        <v>Сахар</v>
      </c>
      <c r="G99" s="86" t="str">
        <f>G83</f>
        <v>Чай</v>
      </c>
      <c r="H99" s="46"/>
      <c r="I99" s="86" t="str">
        <f>I83</f>
        <v>Кофейный напиток</v>
      </c>
      <c r="J99" s="86" t="str">
        <f>J83</f>
        <v>Молоко 2,5%</v>
      </c>
      <c r="K99" s="86" t="str">
        <f>K83</f>
        <v>Масло сливочное</v>
      </c>
      <c r="L99" s="86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6" t="str">
        <f>X83</f>
        <v>Яйцо</v>
      </c>
      <c r="Y99" s="86" t="str">
        <f>Y83</f>
        <v>Икра кабачковая</v>
      </c>
      <c r="Z99" s="46"/>
      <c r="AA99" s="46"/>
      <c r="AB99" s="46"/>
      <c r="AC99" s="86" t="str">
        <f>AC83</f>
        <v>Шиповник</v>
      </c>
      <c r="AD99" s="46"/>
      <c r="AE99" s="46"/>
      <c r="AF99" s="86" t="str">
        <f>AF83</f>
        <v>Лимон</v>
      </c>
      <c r="AG99" s="46"/>
      <c r="AH99" s="46"/>
      <c r="AI99" s="46"/>
      <c r="AJ99" s="46"/>
      <c r="AK99" s="46"/>
      <c r="AL99" s="86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6" t="str">
        <f>AX83</f>
        <v>Крупа пшено</v>
      </c>
      <c r="AY99" s="86" t="str">
        <f>AY83</f>
        <v>Крупа ячневая</v>
      </c>
      <c r="AZ99" s="86" t="str">
        <f>AZ83</f>
        <v>Рис</v>
      </c>
      <c r="BA99" s="46"/>
      <c r="BB99" s="46"/>
      <c r="BC99" s="86" t="str">
        <f>BC83</f>
        <v>Фарш говяжий</v>
      </c>
      <c r="BD99" s="86" t="str">
        <f>BD83</f>
        <v>Печень куриная</v>
      </c>
      <c r="BE99" s="46"/>
      <c r="BF99" s="46"/>
      <c r="BG99" s="86" t="str">
        <f t="shared" ref="BG99:BN99" si="79">BG83</f>
        <v>Картофель</v>
      </c>
      <c r="BH99" s="86" t="str">
        <f t="shared" si="79"/>
        <v>Морковь</v>
      </c>
      <c r="BI99" s="86" t="str">
        <f t="shared" si="79"/>
        <v>Лук</v>
      </c>
      <c r="BJ99" s="86" t="str">
        <f t="shared" si="79"/>
        <v>Капуста</v>
      </c>
      <c r="BK99" s="86" t="str">
        <f t="shared" si="79"/>
        <v>Свекла</v>
      </c>
      <c r="BL99" s="86" t="str">
        <f t="shared" si="79"/>
        <v>Томатная паста</v>
      </c>
      <c r="BM99" s="86" t="str">
        <f t="shared" si="79"/>
        <v>Масло растительное</v>
      </c>
      <c r="BN99" s="86" t="str">
        <f t="shared" si="79"/>
        <v>Соль</v>
      </c>
      <c r="BO99" s="86" t="str">
        <f t="shared" ref="BO99" si="80">BO83</f>
        <v>Аскорбиновая кислота</v>
      </c>
      <c r="BP99" s="97" t="s">
        <v>5</v>
      </c>
      <c r="BQ99" s="97" t="s">
        <v>6</v>
      </c>
    </row>
    <row r="100" spans="1:69" ht="29.25" customHeight="1" x14ac:dyDescent="0.25">
      <c r="A100" s="96"/>
      <c r="B100" s="4" t="s">
        <v>7</v>
      </c>
      <c r="C100" s="87"/>
      <c r="D100" s="87"/>
      <c r="E100" s="87"/>
      <c r="F100" s="87"/>
      <c r="G100" s="87"/>
      <c r="H100" s="47"/>
      <c r="I100" s="87"/>
      <c r="J100" s="87"/>
      <c r="K100" s="87"/>
      <c r="L100" s="8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7"/>
      <c r="Y100" s="87"/>
      <c r="Z100" s="47"/>
      <c r="AA100" s="47"/>
      <c r="AB100" s="47"/>
      <c r="AC100" s="87"/>
      <c r="AD100" s="47"/>
      <c r="AE100" s="47"/>
      <c r="AF100" s="87"/>
      <c r="AG100" s="47"/>
      <c r="AH100" s="47"/>
      <c r="AI100" s="47"/>
      <c r="AJ100" s="47"/>
      <c r="AK100" s="47"/>
      <c r="AL100" s="8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7"/>
      <c r="AY100" s="87"/>
      <c r="AZ100" s="87"/>
      <c r="BA100" s="47"/>
      <c r="BB100" s="47"/>
      <c r="BC100" s="87"/>
      <c r="BD100" s="87"/>
      <c r="BE100" s="47"/>
      <c r="BF100" s="47"/>
      <c r="BG100" s="87"/>
      <c r="BH100" s="87"/>
      <c r="BI100" s="87"/>
      <c r="BJ100" s="87"/>
      <c r="BK100" s="87"/>
      <c r="BL100" s="87"/>
      <c r="BM100" s="87"/>
      <c r="BN100" s="87"/>
      <c r="BO100" s="87"/>
      <c r="BP100" s="98"/>
      <c r="BQ100" s="98"/>
    </row>
    <row r="101" spans="1:69" ht="15" customHeight="1" x14ac:dyDescent="0.25">
      <c r="A101" s="99" t="s">
        <v>22</v>
      </c>
      <c r="B101" s="14" t="str">
        <f>B23</f>
        <v>Суп молочный с пшеном</v>
      </c>
      <c r="C101" s="92">
        <f>$F$4</f>
        <v>42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0.11561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0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0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0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1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0.11561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0.84</v>
      </c>
      <c r="E107" s="19">
        <f t="shared" si="87"/>
        <v>0</v>
      </c>
      <c r="F107" s="19">
        <f t="shared" si="87"/>
        <v>0.504</v>
      </c>
      <c r="G107" s="19">
        <f t="shared" si="87"/>
        <v>1.6800000000000002E-2</v>
      </c>
      <c r="H107" s="19">
        <f t="shared" si="87"/>
        <v>0</v>
      </c>
      <c r="I107" s="19">
        <f t="shared" si="87"/>
        <v>0</v>
      </c>
      <c r="J107" s="19">
        <f t="shared" si="87"/>
        <v>4.85562</v>
      </c>
      <c r="K107" s="19">
        <f t="shared" si="87"/>
        <v>4.2000000000000003E-2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0.67200000000000004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2.1000000000000001E-2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28</v>
      </c>
      <c r="C109" s="24" t="s">
        <v>29</v>
      </c>
      <c r="D109" s="25">
        <f t="shared" ref="D109:BN109" si="89">D42</f>
        <v>67.27</v>
      </c>
      <c r="E109" s="25">
        <f t="shared" si="89"/>
        <v>66</v>
      </c>
      <c r="F109" s="25">
        <f t="shared" si="89"/>
        <v>97.36</v>
      </c>
      <c r="G109" s="25">
        <f t="shared" si="89"/>
        <v>599.94000000000005</v>
      </c>
      <c r="H109" s="25">
        <f t="shared" si="89"/>
        <v>925.9</v>
      </c>
      <c r="I109" s="25">
        <f t="shared" si="89"/>
        <v>590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355</v>
      </c>
      <c r="N109" s="25">
        <f t="shared" si="89"/>
        <v>99.49</v>
      </c>
      <c r="O109" s="25">
        <f t="shared" si="89"/>
        <v>320.32</v>
      </c>
      <c r="P109" s="25">
        <f t="shared" si="89"/>
        <v>231.58</v>
      </c>
      <c r="Q109" s="25">
        <f t="shared" si="89"/>
        <v>216.66</v>
      </c>
      <c r="R109" s="25">
        <f t="shared" si="89"/>
        <v>0</v>
      </c>
      <c r="S109" s="25">
        <f t="shared" si="89"/>
        <v>130</v>
      </c>
      <c r="T109" s="25">
        <f t="shared" si="89"/>
        <v>146</v>
      </c>
      <c r="U109" s="25">
        <f t="shared" si="89"/>
        <v>870</v>
      </c>
      <c r="V109" s="25">
        <f t="shared" si="89"/>
        <v>121.57</v>
      </c>
      <c r="W109" s="25">
        <f>W42</f>
        <v>0</v>
      </c>
      <c r="X109" s="25">
        <f t="shared" si="89"/>
        <v>5.3</v>
      </c>
      <c r="Y109" s="25">
        <f t="shared" si="89"/>
        <v>0</v>
      </c>
      <c r="Z109" s="25">
        <f t="shared" si="89"/>
        <v>239.76</v>
      </c>
      <c r="AA109" s="25">
        <f t="shared" si="89"/>
        <v>324.92</v>
      </c>
      <c r="AB109" s="25">
        <f t="shared" si="89"/>
        <v>273.52999999999997</v>
      </c>
      <c r="AC109" s="25">
        <f t="shared" si="89"/>
        <v>288.5</v>
      </c>
      <c r="AD109" s="25">
        <f t="shared" si="89"/>
        <v>95.22</v>
      </c>
      <c r="AE109" s="25">
        <f t="shared" si="89"/>
        <v>300</v>
      </c>
      <c r="AF109" s="25">
        <f t="shared" si="89"/>
        <v>149</v>
      </c>
      <c r="AG109" s="25">
        <f t="shared" si="89"/>
        <v>210.25</v>
      </c>
      <c r="AH109" s="25">
        <f t="shared" si="89"/>
        <v>55</v>
      </c>
      <c r="AI109" s="25">
        <f t="shared" si="89"/>
        <v>65.75</v>
      </c>
      <c r="AJ109" s="25">
        <f t="shared" si="89"/>
        <v>43.56</v>
      </c>
      <c r="AK109" s="25">
        <f t="shared" si="89"/>
        <v>190</v>
      </c>
      <c r="AL109" s="25">
        <f t="shared" si="89"/>
        <v>165</v>
      </c>
      <c r="AM109" s="25">
        <f t="shared" si="89"/>
        <v>0</v>
      </c>
      <c r="AN109" s="25">
        <f t="shared" si="89"/>
        <v>250</v>
      </c>
      <c r="AO109" s="25">
        <f t="shared" si="89"/>
        <v>0</v>
      </c>
      <c r="AP109" s="25">
        <f t="shared" si="89"/>
        <v>190</v>
      </c>
      <c r="AQ109" s="25">
        <f t="shared" si="89"/>
        <v>86.38</v>
      </c>
      <c r="AR109" s="25">
        <f t="shared" si="89"/>
        <v>70</v>
      </c>
      <c r="AS109" s="25">
        <f t="shared" si="89"/>
        <v>150</v>
      </c>
      <c r="AT109" s="25">
        <f t="shared" si="89"/>
        <v>70.739999999999995</v>
      </c>
      <c r="AU109" s="25">
        <f t="shared" si="89"/>
        <v>64.290000000000006</v>
      </c>
      <c r="AV109" s="25">
        <f t="shared" si="89"/>
        <v>62.5</v>
      </c>
      <c r="AW109" s="25">
        <f t="shared" si="89"/>
        <v>114.28</v>
      </c>
      <c r="AX109" s="25">
        <f t="shared" si="89"/>
        <v>84.44</v>
      </c>
      <c r="AY109" s="25">
        <f t="shared" si="89"/>
        <v>75</v>
      </c>
      <c r="AZ109" s="25">
        <f t="shared" si="89"/>
        <v>110</v>
      </c>
      <c r="BA109" s="25">
        <f t="shared" si="89"/>
        <v>225</v>
      </c>
      <c r="BB109" s="25">
        <f t="shared" si="89"/>
        <v>364</v>
      </c>
      <c r="BC109" s="25">
        <f t="shared" si="89"/>
        <v>550</v>
      </c>
      <c r="BD109" s="25">
        <f t="shared" si="89"/>
        <v>195.06</v>
      </c>
      <c r="BE109" s="25">
        <f t="shared" si="89"/>
        <v>330</v>
      </c>
      <c r="BF109" s="25">
        <f t="shared" si="89"/>
        <v>0</v>
      </c>
      <c r="BG109" s="25">
        <f t="shared" si="89"/>
        <v>29</v>
      </c>
      <c r="BH109" s="25">
        <f t="shared" si="89"/>
        <v>39</v>
      </c>
      <c r="BI109" s="25">
        <f t="shared" si="89"/>
        <v>49</v>
      </c>
      <c r="BJ109" s="25">
        <f t="shared" si="89"/>
        <v>19</v>
      </c>
      <c r="BK109" s="25">
        <f t="shared" si="89"/>
        <v>57.3</v>
      </c>
      <c r="BL109" s="25">
        <f t="shared" si="89"/>
        <v>276.20999999999998</v>
      </c>
      <c r="BM109" s="25">
        <f t="shared" si="89"/>
        <v>154.44</v>
      </c>
      <c r="BN109" s="25">
        <f t="shared" si="89"/>
        <v>14.89</v>
      </c>
      <c r="BO109" s="25">
        <f t="shared" ref="BO109" si="90">BO42</f>
        <v>6</v>
      </c>
    </row>
    <row r="110" spans="1:69" ht="17.25" x14ac:dyDescent="0.3">
      <c r="B110" s="16" t="s">
        <v>30</v>
      </c>
      <c r="C110" s="17" t="s">
        <v>29</v>
      </c>
      <c r="D110" s="18">
        <f t="shared" ref="D110:BN110" si="91">D109/1000</f>
        <v>6.7269999999999996E-2</v>
      </c>
      <c r="E110" s="18">
        <f t="shared" si="91"/>
        <v>6.6000000000000003E-2</v>
      </c>
      <c r="F110" s="18">
        <f t="shared" si="91"/>
        <v>9.7360000000000002E-2</v>
      </c>
      <c r="G110" s="18">
        <f t="shared" si="91"/>
        <v>0.59994000000000003</v>
      </c>
      <c r="H110" s="18">
        <f t="shared" si="91"/>
        <v>0.92589999999999995</v>
      </c>
      <c r="I110" s="18">
        <f t="shared" si="91"/>
        <v>0.59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0.35499999999999998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0.23158000000000001</v>
      </c>
      <c r="Q110" s="18">
        <f t="shared" si="91"/>
        <v>0.21665999999999999</v>
      </c>
      <c r="R110" s="18">
        <f t="shared" si="91"/>
        <v>0</v>
      </c>
      <c r="S110" s="18">
        <f t="shared" si="91"/>
        <v>0.13</v>
      </c>
      <c r="T110" s="18">
        <f t="shared" si="91"/>
        <v>0.14599999999999999</v>
      </c>
      <c r="U110" s="18">
        <f t="shared" si="91"/>
        <v>0.87</v>
      </c>
      <c r="V110" s="18">
        <f t="shared" si="91"/>
        <v>0.12157</v>
      </c>
      <c r="W110" s="18">
        <f>W109/1000</f>
        <v>0</v>
      </c>
      <c r="X110" s="18">
        <f t="shared" si="91"/>
        <v>5.3E-3</v>
      </c>
      <c r="Y110" s="18">
        <f t="shared" si="91"/>
        <v>0</v>
      </c>
      <c r="Z110" s="18">
        <f t="shared" si="91"/>
        <v>0.23976</v>
      </c>
      <c r="AA110" s="18">
        <f t="shared" si="91"/>
        <v>0.32492000000000004</v>
      </c>
      <c r="AB110" s="18">
        <f t="shared" si="91"/>
        <v>0.27353</v>
      </c>
      <c r="AC110" s="18">
        <f t="shared" si="91"/>
        <v>0.28849999999999998</v>
      </c>
      <c r="AD110" s="18">
        <f t="shared" si="91"/>
        <v>9.5219999999999999E-2</v>
      </c>
      <c r="AE110" s="18">
        <f t="shared" si="91"/>
        <v>0.3</v>
      </c>
      <c r="AF110" s="18">
        <f t="shared" si="91"/>
        <v>0.14899999999999999</v>
      </c>
      <c r="AG110" s="18">
        <f t="shared" si="91"/>
        <v>0.21024999999999999</v>
      </c>
      <c r="AH110" s="18">
        <f t="shared" si="91"/>
        <v>5.5E-2</v>
      </c>
      <c r="AI110" s="18">
        <f t="shared" si="91"/>
        <v>6.5750000000000003E-2</v>
      </c>
      <c r="AJ110" s="18">
        <f t="shared" si="91"/>
        <v>4.3560000000000001E-2</v>
      </c>
      <c r="AK110" s="18">
        <f t="shared" si="91"/>
        <v>0.19</v>
      </c>
      <c r="AL110" s="18">
        <f t="shared" si="91"/>
        <v>0.16500000000000001</v>
      </c>
      <c r="AM110" s="18">
        <f t="shared" si="91"/>
        <v>0</v>
      </c>
      <c r="AN110" s="18">
        <f t="shared" si="91"/>
        <v>0.25</v>
      </c>
      <c r="AO110" s="18">
        <f t="shared" si="91"/>
        <v>0</v>
      </c>
      <c r="AP110" s="18">
        <f t="shared" si="91"/>
        <v>0.19</v>
      </c>
      <c r="AQ110" s="18">
        <f t="shared" si="91"/>
        <v>8.6379999999999998E-2</v>
      </c>
      <c r="AR110" s="18">
        <f t="shared" si="91"/>
        <v>7.0000000000000007E-2</v>
      </c>
      <c r="AS110" s="18">
        <f t="shared" si="91"/>
        <v>0.15</v>
      </c>
      <c r="AT110" s="18">
        <f t="shared" si="91"/>
        <v>7.0739999999999997E-2</v>
      </c>
      <c r="AU110" s="18">
        <f t="shared" si="91"/>
        <v>6.429E-2</v>
      </c>
      <c r="AV110" s="18">
        <f t="shared" si="91"/>
        <v>6.25E-2</v>
      </c>
      <c r="AW110" s="18">
        <f t="shared" si="91"/>
        <v>0.11428000000000001</v>
      </c>
      <c r="AX110" s="18">
        <f t="shared" si="91"/>
        <v>8.4440000000000001E-2</v>
      </c>
      <c r="AY110" s="18">
        <f t="shared" si="91"/>
        <v>7.4999999999999997E-2</v>
      </c>
      <c r="AZ110" s="18">
        <f t="shared" si="91"/>
        <v>0.11</v>
      </c>
      <c r="BA110" s="18">
        <f t="shared" si="91"/>
        <v>0.22500000000000001</v>
      </c>
      <c r="BB110" s="18">
        <f t="shared" si="91"/>
        <v>0.36399999999999999</v>
      </c>
      <c r="BC110" s="18">
        <f t="shared" si="91"/>
        <v>0.55000000000000004</v>
      </c>
      <c r="BD110" s="18">
        <f t="shared" si="91"/>
        <v>0.19506000000000001</v>
      </c>
      <c r="BE110" s="18">
        <f t="shared" si="91"/>
        <v>0.33</v>
      </c>
      <c r="BF110" s="18">
        <f t="shared" si="91"/>
        <v>0</v>
      </c>
      <c r="BG110" s="18">
        <f t="shared" si="91"/>
        <v>2.9000000000000001E-2</v>
      </c>
      <c r="BH110" s="18">
        <f t="shared" si="91"/>
        <v>3.9E-2</v>
      </c>
      <c r="BI110" s="18">
        <f t="shared" si="91"/>
        <v>4.9000000000000002E-2</v>
      </c>
      <c r="BJ110" s="18">
        <f t="shared" si="91"/>
        <v>1.9E-2</v>
      </c>
      <c r="BK110" s="18">
        <f t="shared" si="91"/>
        <v>5.7299999999999997E-2</v>
      </c>
      <c r="BL110" s="18">
        <f t="shared" si="91"/>
        <v>0.27620999999999996</v>
      </c>
      <c r="BM110" s="18">
        <f t="shared" si="91"/>
        <v>0.15443999999999999</v>
      </c>
      <c r="BN110" s="18">
        <f t="shared" si="91"/>
        <v>1.489E-2</v>
      </c>
      <c r="BO110" s="18">
        <f t="shared" ref="BO110" si="92">BO109/1000</f>
        <v>6.0000000000000001E-3</v>
      </c>
    </row>
    <row r="111" spans="1:69" ht="17.25" x14ac:dyDescent="0.3">
      <c r="A111" s="26"/>
      <c r="B111" s="27" t="s">
        <v>31</v>
      </c>
      <c r="C111" s="102"/>
      <c r="D111" s="28">
        <f t="shared" ref="D111:BN111" si="93">D107*D109</f>
        <v>56.506799999999991</v>
      </c>
      <c r="E111" s="28">
        <f t="shared" si="93"/>
        <v>0</v>
      </c>
      <c r="F111" s="28">
        <f t="shared" si="93"/>
        <v>49.06944</v>
      </c>
      <c r="G111" s="28">
        <f t="shared" si="93"/>
        <v>10.078992000000003</v>
      </c>
      <c r="H111" s="28">
        <f t="shared" si="93"/>
        <v>0</v>
      </c>
      <c r="I111" s="28">
        <f t="shared" si="93"/>
        <v>0</v>
      </c>
      <c r="J111" s="28">
        <f t="shared" si="93"/>
        <v>346.59415559999997</v>
      </c>
      <c r="K111" s="28">
        <f t="shared" si="93"/>
        <v>27.822480000000002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56.743680000000005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0.31269000000000002</v>
      </c>
      <c r="BO111" s="28">
        <f t="shared" ref="BO111" si="94">BO107*BO109</f>
        <v>0</v>
      </c>
      <c r="BP111" s="29">
        <f>SUM(D111:BN111)</f>
        <v>547.12823759999992</v>
      </c>
      <c r="BQ111" s="30">
        <f>BP111/$C$7</f>
        <v>13.026862799999998</v>
      </c>
    </row>
    <row r="112" spans="1:69" ht="17.25" x14ac:dyDescent="0.3">
      <c r="A112" s="26"/>
      <c r="B112" s="27" t="s">
        <v>32</v>
      </c>
      <c r="C112" s="102"/>
      <c r="D112" s="28">
        <f t="shared" ref="D112:BN112" si="95">D107*D109</f>
        <v>56.506799999999991</v>
      </c>
      <c r="E112" s="28">
        <f t="shared" si="95"/>
        <v>0</v>
      </c>
      <c r="F112" s="28">
        <f t="shared" si="95"/>
        <v>49.06944</v>
      </c>
      <c r="G112" s="28">
        <f t="shared" si="95"/>
        <v>10.078992000000003</v>
      </c>
      <c r="H112" s="28">
        <f t="shared" si="95"/>
        <v>0</v>
      </c>
      <c r="I112" s="28">
        <f t="shared" si="95"/>
        <v>0</v>
      </c>
      <c r="J112" s="28">
        <f t="shared" si="95"/>
        <v>346.59415559999997</v>
      </c>
      <c r="K112" s="28">
        <f t="shared" si="95"/>
        <v>27.822480000000002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56.743680000000005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0.31269000000000002</v>
      </c>
      <c r="BO112" s="28">
        <f t="shared" ref="BO112" si="96">BO107*BO109</f>
        <v>0</v>
      </c>
      <c r="BP112" s="29">
        <f>SUM(D112:BN112)</f>
        <v>547.12823759999992</v>
      </c>
      <c r="BQ112" s="30">
        <f>BP112/$C$7</f>
        <v>13.026862799999998</v>
      </c>
    </row>
  </sheetData>
  <mergeCells count="243"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9" sqref="A29:M29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72</v>
      </c>
      <c r="K1" s="112"/>
      <c r="L1" s="112"/>
      <c r="M1" s="112"/>
    </row>
    <row r="2" spans="1:13" x14ac:dyDescent="0.25">
      <c r="J2" s="112" t="s">
        <v>73</v>
      </c>
      <c r="K2" s="112"/>
      <c r="L2" s="112"/>
      <c r="M2" s="112"/>
    </row>
    <row r="3" spans="1:13" x14ac:dyDescent="0.25">
      <c r="J3" s="112" t="s">
        <v>74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75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76</v>
      </c>
      <c r="F5" s="114"/>
      <c r="G5" s="114">
        <f>'04.01.2021 3-7 лет (день 6) '!K4</f>
        <v>44858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77</v>
      </c>
      <c r="B6" s="78" t="s">
        <v>78</v>
      </c>
      <c r="C6" s="78" t="s">
        <v>79</v>
      </c>
      <c r="D6" s="78" t="s">
        <v>80</v>
      </c>
      <c r="E6" s="78" t="s">
        <v>81</v>
      </c>
      <c r="F6" s="78" t="s">
        <v>82</v>
      </c>
      <c r="G6" s="78" t="s">
        <v>83</v>
      </c>
      <c r="H6" s="78" t="s">
        <v>84</v>
      </c>
      <c r="I6" s="78" t="s">
        <v>85</v>
      </c>
      <c r="J6" s="78" t="s">
        <v>86</v>
      </c>
      <c r="K6" s="78" t="s">
        <v>87</v>
      </c>
      <c r="L6" s="78" t="s">
        <v>88</v>
      </c>
      <c r="M6" s="78" t="s">
        <v>89</v>
      </c>
    </row>
    <row r="7" spans="1:13" ht="20.25" x14ac:dyDescent="0.25">
      <c r="A7" s="79" t="s">
        <v>90</v>
      </c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97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Вафли</v>
      </c>
      <c r="C21" s="82">
        <v>7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92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93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94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2" t="s">
        <v>102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Q23" sqref="Q23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72</v>
      </c>
      <c r="K1" s="112"/>
      <c r="L1" s="112"/>
      <c r="M1" s="112"/>
    </row>
    <row r="2" spans="1:13" x14ac:dyDescent="0.25">
      <c r="J2" s="112" t="s">
        <v>73</v>
      </c>
      <c r="K2" s="112"/>
      <c r="L2" s="112"/>
      <c r="M2" s="112"/>
    </row>
    <row r="3" spans="1:13" x14ac:dyDescent="0.25">
      <c r="J3" s="112" t="s">
        <v>74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75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76</v>
      </c>
      <c r="F5" s="114"/>
      <c r="G5" s="114">
        <f>'04.01.2021 3-7 лет (день 6) '!K4</f>
        <v>44858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77</v>
      </c>
      <c r="B6" s="78" t="s">
        <v>78</v>
      </c>
      <c r="C6" s="78" t="s">
        <v>79</v>
      </c>
      <c r="D6" s="78" t="s">
        <v>80</v>
      </c>
      <c r="E6" s="78" t="s">
        <v>81</v>
      </c>
      <c r="F6" s="78" t="s">
        <v>82</v>
      </c>
      <c r="G6" s="78" t="s">
        <v>83</v>
      </c>
      <c r="H6" s="78" t="s">
        <v>84</v>
      </c>
      <c r="I6" s="78" t="s">
        <v>85</v>
      </c>
      <c r="J6" s="78" t="s">
        <v>86</v>
      </c>
      <c r="K6" s="78" t="s">
        <v>87</v>
      </c>
      <c r="L6" s="78" t="s">
        <v>88</v>
      </c>
      <c r="M6" s="78" t="s">
        <v>89</v>
      </c>
    </row>
    <row r="7" spans="1:13" ht="20.25" x14ac:dyDescent="0.25">
      <c r="A7" s="79" t="s">
        <v>90</v>
      </c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98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Вафли</v>
      </c>
      <c r="C21" s="82">
        <v>20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96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93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94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2" t="s">
        <v>102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9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9"/>
      <c r="C1" s="129"/>
      <c r="D1" s="145" t="s">
        <v>61</v>
      </c>
      <c r="E1" s="146"/>
      <c r="F1" s="146"/>
      <c r="G1" s="147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9"/>
      <c r="J1" s="129"/>
      <c r="K1" s="50"/>
      <c r="L1" s="148"/>
      <c r="M1" s="148"/>
      <c r="N1" s="148"/>
      <c r="O1" s="148"/>
      <c r="P1" s="136"/>
      <c r="Q1" s="136"/>
      <c r="R1" s="136"/>
      <c r="S1" s="136"/>
      <c r="T1" s="137"/>
      <c r="U1" s="137"/>
      <c r="V1" s="21"/>
    </row>
    <row r="2" spans="1:22" ht="21.95" customHeight="1" x14ac:dyDescent="0.3">
      <c r="A2" s="132" t="s">
        <v>37</v>
      </c>
      <c r="B2" s="132"/>
      <c r="C2" s="133"/>
      <c r="D2" s="134" t="s">
        <v>38</v>
      </c>
      <c r="E2" s="132"/>
      <c r="F2" s="132"/>
      <c r="G2" s="133"/>
      <c r="H2" s="132" t="s">
        <v>39</v>
      </c>
      <c r="I2" s="132"/>
      <c r="J2" s="133"/>
      <c r="K2" s="50"/>
      <c r="L2" s="138" t="s">
        <v>8</v>
      </c>
      <c r="M2" s="139"/>
      <c r="N2" s="138" t="s">
        <v>12</v>
      </c>
      <c r="O2" s="139"/>
      <c r="P2" s="140" t="s">
        <v>19</v>
      </c>
      <c r="Q2" s="141"/>
      <c r="R2" s="140" t="s">
        <v>22</v>
      </c>
      <c r="S2" s="142"/>
      <c r="T2" s="143" t="s">
        <v>40</v>
      </c>
      <c r="U2" s="144"/>
      <c r="V2" s="21"/>
    </row>
    <row r="3" spans="1:22" ht="30.75" customHeight="1" x14ac:dyDescent="0.25">
      <c r="A3" s="51"/>
      <c r="B3" s="65">
        <f>E3</f>
        <v>44858</v>
      </c>
      <c r="C3" s="52" t="s">
        <v>41</v>
      </c>
      <c r="D3" s="51"/>
      <c r="E3" s="65">
        <f>'04.01.2021 3-7 лет (день 6) '!K4</f>
        <v>44858</v>
      </c>
      <c r="F3" s="52" t="s">
        <v>41</v>
      </c>
      <c r="G3" s="52" t="s">
        <v>42</v>
      </c>
      <c r="H3" s="51"/>
      <c r="I3" s="65">
        <f>E3</f>
        <v>44858</v>
      </c>
      <c r="J3" s="52" t="s">
        <v>42</v>
      </c>
      <c r="K3" s="21"/>
      <c r="L3" s="53">
        <f>F4</f>
        <v>20.475605000000002</v>
      </c>
      <c r="M3" s="53">
        <f>G4</f>
        <v>24.981585000000003</v>
      </c>
      <c r="N3" s="53">
        <f>F9</f>
        <v>41.435450000000003</v>
      </c>
      <c r="O3" s="53">
        <f>G9</f>
        <v>50.226972400000001</v>
      </c>
      <c r="P3" s="53">
        <f>F17</f>
        <v>18.928599999999999</v>
      </c>
      <c r="Q3" s="53">
        <f>G17</f>
        <v>22.897072399999999</v>
      </c>
      <c r="R3" s="5">
        <f>F22</f>
        <v>13.062175000000002</v>
      </c>
      <c r="S3" s="5">
        <f>G22</f>
        <v>13.026862799999998</v>
      </c>
      <c r="T3" s="54">
        <f>L3+N3+P3+R3</f>
        <v>93.901830000000004</v>
      </c>
      <c r="U3" s="54">
        <f>M3+O3+Q3+S3</f>
        <v>111.13249260000001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23">
        <f>F4</f>
        <v>20.475605000000002</v>
      </c>
      <c r="D4" s="91" t="s">
        <v>8</v>
      </c>
      <c r="E4" s="5" t="str">
        <f>'04.01.2021 1,5-3 года (день 6)'!B7</f>
        <v>Ячневая каша молочная</v>
      </c>
      <c r="F4" s="123">
        <f>'04.01.2021 1,5-3 года (день 6)'!BQ63</f>
        <v>20.475605000000002</v>
      </c>
      <c r="G4" s="123">
        <f>'04.01.2021 3-7 лет (день 6) '!BQ63</f>
        <v>24.981585000000003</v>
      </c>
      <c r="H4" s="91" t="s">
        <v>8</v>
      </c>
      <c r="I4" s="5" t="str">
        <f>E4</f>
        <v>Ячневая каша молочная</v>
      </c>
      <c r="J4" s="123">
        <f>G4</f>
        <v>24.981585000000003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24"/>
      <c r="D5" s="91"/>
      <c r="E5" s="5" t="str">
        <f>'04.01.2021 1,5-3 года (день 6)'!B8</f>
        <v xml:space="preserve">Бутерброд с маслом </v>
      </c>
      <c r="F5" s="124"/>
      <c r="G5" s="124"/>
      <c r="H5" s="91"/>
      <c r="I5" s="5" t="str">
        <f>E5</f>
        <v xml:space="preserve">Бутерброд с маслом </v>
      </c>
      <c r="J5" s="124"/>
    </row>
    <row r="6" spans="1:22" ht="15" customHeight="1" x14ac:dyDescent="0.25">
      <c r="A6" s="91"/>
      <c r="B6" s="8" t="str">
        <f>E6</f>
        <v>Кофейный напиток с молоком</v>
      </c>
      <c r="C6" s="124"/>
      <c r="D6" s="91"/>
      <c r="E6" s="5" t="str">
        <f>'04.01.2021 1,5-3 года (день 6)'!B9</f>
        <v>Кофейный напиток с молоком</v>
      </c>
      <c r="F6" s="124"/>
      <c r="G6" s="124"/>
      <c r="H6" s="91"/>
      <c r="I6" s="5" t="str">
        <f>E6</f>
        <v>Кофейный напиток с молоком</v>
      </c>
      <c r="J6" s="124"/>
    </row>
    <row r="7" spans="1:22" ht="15" customHeight="1" x14ac:dyDescent="0.25">
      <c r="A7" s="91"/>
      <c r="B7" s="5"/>
      <c r="C7" s="124"/>
      <c r="D7" s="91"/>
      <c r="E7" s="5"/>
      <c r="F7" s="124"/>
      <c r="G7" s="124"/>
      <c r="H7" s="91"/>
      <c r="I7" s="5"/>
      <c r="J7" s="124"/>
    </row>
    <row r="8" spans="1:22" ht="15" customHeight="1" x14ac:dyDescent="0.25">
      <c r="A8" s="91"/>
      <c r="B8" s="5"/>
      <c r="C8" s="125"/>
      <c r="D8" s="91"/>
      <c r="E8" s="5"/>
      <c r="F8" s="125"/>
      <c r="G8" s="125"/>
      <c r="H8" s="91"/>
      <c r="I8" s="5"/>
      <c r="J8" s="125"/>
    </row>
    <row r="9" spans="1:22" ht="15" customHeight="1" x14ac:dyDescent="0.25">
      <c r="A9" s="91" t="s">
        <v>12</v>
      </c>
      <c r="B9" s="5" t="str">
        <f>E9</f>
        <v>Борщ</v>
      </c>
      <c r="C9" s="126">
        <f>F9</f>
        <v>41.435450000000003</v>
      </c>
      <c r="D9" s="91" t="s">
        <v>12</v>
      </c>
      <c r="E9" s="5" t="str">
        <f>'04.01.2021 3-7 лет (день 6) '!B12</f>
        <v>Борщ</v>
      </c>
      <c r="F9" s="126">
        <f>'04.01.2021 1,5-3 года (день 6)'!BQ80</f>
        <v>41.435450000000003</v>
      </c>
      <c r="G9" s="126">
        <f>'04.01.2021 3-7 лет (день 6) '!BQ80</f>
        <v>50.226972400000001</v>
      </c>
      <c r="H9" s="91" t="s">
        <v>12</v>
      </c>
      <c r="I9" s="5" t="str">
        <f t="shared" ref="I9:I15" si="0">E9</f>
        <v>Борщ</v>
      </c>
      <c r="J9" s="126">
        <f>G9</f>
        <v>50.226972400000001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27"/>
      <c r="D10" s="91"/>
      <c r="E10" s="5" t="str">
        <f>'04.01.2021 3-7 лет (день 6) '!B13</f>
        <v>Запеканка из печени с рисом</v>
      </c>
      <c r="F10" s="127"/>
      <c r="G10" s="127"/>
      <c r="H10" s="91"/>
      <c r="I10" s="5" t="str">
        <f t="shared" si="0"/>
        <v>Запеканка из печени с рисом</v>
      </c>
      <c r="J10" s="127"/>
    </row>
    <row r="11" spans="1:22" ht="15" customHeight="1" x14ac:dyDescent="0.25">
      <c r="A11" s="91"/>
      <c r="B11" s="5" t="str">
        <f t="shared" si="1"/>
        <v>Картофельное пюре</v>
      </c>
      <c r="C11" s="127"/>
      <c r="D11" s="91"/>
      <c r="E11" s="5" t="str">
        <f>'04.01.2021 3-7 лет (день 6) '!B14</f>
        <v>Картофельное пюре</v>
      </c>
      <c r="F11" s="127"/>
      <c r="G11" s="127"/>
      <c r="H11" s="91"/>
      <c r="I11" s="5" t="str">
        <f t="shared" si="0"/>
        <v>Картофельное пюре</v>
      </c>
      <c r="J11" s="127"/>
    </row>
    <row r="12" spans="1:22" ht="15" customHeight="1" x14ac:dyDescent="0.25">
      <c r="A12" s="91"/>
      <c r="B12" s="5" t="str">
        <f t="shared" si="1"/>
        <v>Хлеб пшеничный</v>
      </c>
      <c r="C12" s="127"/>
      <c r="D12" s="91"/>
      <c r="E12" s="5" t="str">
        <f>'04.01.2021 3-7 лет (день 6) '!B15</f>
        <v>Хлеб пшеничный</v>
      </c>
      <c r="F12" s="127"/>
      <c r="G12" s="127"/>
      <c r="H12" s="91"/>
      <c r="I12" s="5" t="str">
        <f t="shared" si="0"/>
        <v>Хлеб пшеничный</v>
      </c>
      <c r="J12" s="127"/>
    </row>
    <row r="13" spans="1:22" ht="15" customHeight="1" x14ac:dyDescent="0.25">
      <c r="A13" s="91"/>
      <c r="B13" s="5" t="str">
        <f t="shared" si="1"/>
        <v>Хлеб ржаной</v>
      </c>
      <c r="C13" s="127"/>
      <c r="D13" s="91"/>
      <c r="E13" s="5" t="str">
        <f>'04.01.2021 3-7 лет (день 6) '!B16</f>
        <v>Хлеб ржаной</v>
      </c>
      <c r="F13" s="127"/>
      <c r="G13" s="127"/>
      <c r="H13" s="91"/>
      <c r="I13" s="5" t="str">
        <f t="shared" si="0"/>
        <v>Хлеб ржаной</v>
      </c>
      <c r="J13" s="127"/>
    </row>
    <row r="14" spans="1:22" ht="15" customHeight="1" x14ac:dyDescent="0.25">
      <c r="A14" s="91"/>
      <c r="B14" s="5" t="str">
        <f t="shared" si="1"/>
        <v>Напиток лимонный</v>
      </c>
      <c r="C14" s="127"/>
      <c r="D14" s="91"/>
      <c r="E14" s="5" t="str">
        <f>'04.01.2021 3-7 лет (день 6) '!B17</f>
        <v>Напиток лимонный</v>
      </c>
      <c r="F14" s="127"/>
      <c r="G14" s="127"/>
      <c r="H14" s="91"/>
      <c r="I14" s="5" t="str">
        <f t="shared" si="0"/>
        <v>Напиток лимонный</v>
      </c>
      <c r="J14" s="127"/>
    </row>
    <row r="15" spans="1:22" ht="15" customHeight="1" x14ac:dyDescent="0.25">
      <c r="A15" s="91"/>
      <c r="B15" s="10">
        <f t="shared" si="1"/>
        <v>0</v>
      </c>
      <c r="C15" s="127"/>
      <c r="D15" s="91"/>
      <c r="E15" s="5"/>
      <c r="F15" s="127"/>
      <c r="G15" s="127"/>
      <c r="H15" s="91"/>
      <c r="I15" s="10">
        <f t="shared" si="0"/>
        <v>0</v>
      </c>
      <c r="J15" s="127"/>
    </row>
    <row r="16" spans="1:22" ht="15" customHeight="1" x14ac:dyDescent="0.25">
      <c r="A16" s="91"/>
      <c r="B16" s="10"/>
      <c r="C16" s="128"/>
      <c r="D16" s="91"/>
      <c r="E16" s="10"/>
      <c r="F16" s="128"/>
      <c r="G16" s="128"/>
      <c r="H16" s="91"/>
      <c r="I16" s="10"/>
      <c r="J16" s="128"/>
    </row>
    <row r="17" spans="1:15" ht="15" customHeight="1" x14ac:dyDescent="0.25">
      <c r="A17" s="91" t="s">
        <v>19</v>
      </c>
      <c r="B17" s="5" t="str">
        <f>E17</f>
        <v>Снежок</v>
      </c>
      <c r="C17" s="123">
        <f>F17</f>
        <v>18.928599999999999</v>
      </c>
      <c r="D17" s="91" t="s">
        <v>19</v>
      </c>
      <c r="E17" s="5" t="str">
        <f>'04.01.2021 3-7 лет (день 6) '!B19</f>
        <v>Снежок</v>
      </c>
      <c r="F17" s="123">
        <f>'04.01.2021 1,5-3 года (день 6)'!BQ95</f>
        <v>18.928599999999999</v>
      </c>
      <c r="G17" s="123">
        <f>'04.01.2021 3-7 лет (день 6) '!BQ96</f>
        <v>22.897072399999999</v>
      </c>
      <c r="H17" s="91" t="s">
        <v>19</v>
      </c>
      <c r="I17" s="5" t="str">
        <f>E17</f>
        <v>Снежок</v>
      </c>
      <c r="J17" s="123">
        <f>G17</f>
        <v>22.897072399999999</v>
      </c>
    </row>
    <row r="18" spans="1:15" ht="15" customHeight="1" x14ac:dyDescent="0.25">
      <c r="A18" s="91"/>
      <c r="B18" s="5" t="str">
        <f>E18</f>
        <v>Вафли</v>
      </c>
      <c r="C18" s="124"/>
      <c r="D18" s="91"/>
      <c r="E18" s="5" t="str">
        <f>'04.01.2021 3-7 лет (день 6) '!B20</f>
        <v>Вафли</v>
      </c>
      <c r="F18" s="124"/>
      <c r="G18" s="124"/>
      <c r="H18" s="91"/>
      <c r="I18" s="5" t="str">
        <f>E18</f>
        <v>Вафли</v>
      </c>
      <c r="J18" s="124"/>
    </row>
    <row r="19" spans="1:15" ht="15" customHeight="1" x14ac:dyDescent="0.25">
      <c r="A19" s="91"/>
      <c r="B19" s="5"/>
      <c r="C19" s="124"/>
      <c r="D19" s="91"/>
      <c r="E19" s="5"/>
      <c r="F19" s="124"/>
      <c r="G19" s="124"/>
      <c r="H19" s="91"/>
      <c r="I19" s="5"/>
      <c r="J19" s="124"/>
    </row>
    <row r="20" spans="1:15" ht="15" customHeight="1" x14ac:dyDescent="0.25">
      <c r="A20" s="91"/>
      <c r="B20" s="5"/>
      <c r="C20" s="124"/>
      <c r="D20" s="91"/>
      <c r="E20" s="5"/>
      <c r="F20" s="124"/>
      <c r="G20" s="124"/>
      <c r="H20" s="91"/>
      <c r="I20" s="5"/>
      <c r="J20" s="124"/>
    </row>
    <row r="21" spans="1:15" ht="15" customHeight="1" x14ac:dyDescent="0.25">
      <c r="A21" s="91"/>
      <c r="B21" s="5"/>
      <c r="C21" s="125"/>
      <c r="D21" s="91"/>
      <c r="E21" s="5"/>
      <c r="F21" s="125"/>
      <c r="G21" s="125"/>
      <c r="H21" s="91"/>
      <c r="I21" s="5"/>
      <c r="J21" s="12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23">
        <f>F22</f>
        <v>13.062175000000002</v>
      </c>
      <c r="D22" s="91" t="s">
        <v>22</v>
      </c>
      <c r="E22" s="14" t="str">
        <f>'04.01.2021 3-7 лет (день 6) '!B23</f>
        <v>Суп молочный с пшеном</v>
      </c>
      <c r="F22" s="123">
        <f>'04.01.2021 1,5-3 года (день 6)'!BQ111</f>
        <v>13.062175000000002</v>
      </c>
      <c r="G22" s="123">
        <f>'04.01.2021 3-7 лет (день 6) '!BQ112</f>
        <v>13.026862799999998</v>
      </c>
      <c r="H22" s="91" t="s">
        <v>22</v>
      </c>
      <c r="I22" s="14" t="str">
        <f>E22</f>
        <v>Суп молочный с пшеном</v>
      </c>
      <c r="J22" s="123">
        <f>G22</f>
        <v>13.026862799999998</v>
      </c>
    </row>
    <row r="23" spans="1:15" ht="15" customHeight="1" x14ac:dyDescent="0.25">
      <c r="A23" s="91"/>
      <c r="B23" s="14" t="str">
        <f>E23</f>
        <v>Хлеб пшеничный</v>
      </c>
      <c r="C23" s="124"/>
      <c r="D23" s="91"/>
      <c r="E23" s="14" t="str">
        <f>'04.01.2021 3-7 лет (день 6) '!B24</f>
        <v>Хлеб пшеничный</v>
      </c>
      <c r="F23" s="124"/>
      <c r="G23" s="124"/>
      <c r="H23" s="91"/>
      <c r="I23" s="14" t="str">
        <f>E23</f>
        <v>Хлеб пшеничный</v>
      </c>
      <c r="J23" s="124"/>
    </row>
    <row r="24" spans="1:15" ht="15" customHeight="1" x14ac:dyDescent="0.25">
      <c r="A24" s="91"/>
      <c r="B24" s="14" t="str">
        <f>E24</f>
        <v>Чай с сахаром</v>
      </c>
      <c r="C24" s="124"/>
      <c r="D24" s="91"/>
      <c r="E24" s="14" t="str">
        <f>'04.01.2021 3-7 лет (день 6) '!B25</f>
        <v>Чай с сахаром</v>
      </c>
      <c r="F24" s="124"/>
      <c r="G24" s="124"/>
      <c r="H24" s="91"/>
      <c r="I24" s="14" t="str">
        <f>E24</f>
        <v>Чай с сахаром</v>
      </c>
      <c r="J24" s="124"/>
    </row>
    <row r="25" spans="1:15" ht="15" customHeight="1" x14ac:dyDescent="0.25">
      <c r="A25" s="91"/>
      <c r="B25" s="10"/>
      <c r="C25" s="124"/>
      <c r="D25" s="91"/>
      <c r="E25" s="10"/>
      <c r="F25" s="124"/>
      <c r="G25" s="124"/>
      <c r="H25" s="91"/>
      <c r="I25" s="10"/>
      <c r="J25" s="124"/>
    </row>
    <row r="26" spans="1:15" ht="15" customHeight="1" x14ac:dyDescent="0.25">
      <c r="A26" s="91"/>
      <c r="B26" s="5"/>
      <c r="C26" s="125"/>
      <c r="D26" s="91"/>
      <c r="E26" s="5"/>
      <c r="F26" s="125"/>
      <c r="G26" s="125"/>
      <c r="H26" s="91"/>
      <c r="I26" s="5"/>
      <c r="J26" s="125"/>
    </row>
    <row r="27" spans="1:15" ht="17.25" x14ac:dyDescent="0.3">
      <c r="A27" s="115" t="s">
        <v>40</v>
      </c>
      <c r="B27" s="116"/>
      <c r="C27" s="55">
        <f>C4+C9+C17+C22</f>
        <v>93.901830000000004</v>
      </c>
      <c r="D27" s="56"/>
      <c r="E27" s="57"/>
      <c r="F27" s="55">
        <f>F4+F9+F17+F22</f>
        <v>93.901830000000004</v>
      </c>
      <c r="G27" s="55">
        <f>G4+G9+G17+G22</f>
        <v>111.13249260000001</v>
      </c>
      <c r="H27" s="115" t="s">
        <v>40</v>
      </c>
      <c r="I27" s="116"/>
      <c r="J27" s="55">
        <f>J4+J9+J17+J22</f>
        <v>111.13249260000001</v>
      </c>
    </row>
    <row r="29" spans="1:15" ht="59.25" customHeight="1" x14ac:dyDescent="0.25">
      <c r="A29" s="129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9"/>
      <c r="C29" s="130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9"/>
      <c r="F29" s="129"/>
      <c r="G29" s="130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9"/>
      <c r="J29" s="130"/>
      <c r="K29" s="50"/>
      <c r="L29" s="50"/>
      <c r="M29" s="135"/>
      <c r="N29" s="135"/>
      <c r="O29" s="135"/>
    </row>
    <row r="30" spans="1:15" ht="21.95" customHeight="1" x14ac:dyDescent="0.25">
      <c r="A30" s="132" t="s">
        <v>43</v>
      </c>
      <c r="B30" s="132"/>
      <c r="C30" s="133"/>
      <c r="D30" s="134" t="s">
        <v>44</v>
      </c>
      <c r="E30" s="132"/>
      <c r="F30" s="132"/>
      <c r="G30" s="133"/>
      <c r="H30" s="134" t="s">
        <v>45</v>
      </c>
      <c r="I30" s="132"/>
      <c r="J30" s="133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44858</v>
      </c>
      <c r="C31" s="52" t="s">
        <v>42</v>
      </c>
      <c r="D31" s="51"/>
      <c r="E31" s="66">
        <f>E3</f>
        <v>44858</v>
      </c>
      <c r="F31" s="52" t="s">
        <v>41</v>
      </c>
      <c r="G31" s="52" t="s">
        <v>42</v>
      </c>
      <c r="H31" s="51"/>
      <c r="I31" s="68">
        <f>E3</f>
        <v>44858</v>
      </c>
      <c r="J31" s="59" t="s">
        <v>42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23">
        <f>G4</f>
        <v>24.981585000000003</v>
      </c>
      <c r="D32" s="91" t="s">
        <v>8</v>
      </c>
      <c r="E32" s="5" t="str">
        <f>E4</f>
        <v>Ячневая каша молочная</v>
      </c>
      <c r="F32" s="117">
        <f>F4</f>
        <v>20.475605000000002</v>
      </c>
      <c r="G32" s="117">
        <f>G4</f>
        <v>24.981585000000003</v>
      </c>
      <c r="H32" s="91" t="s">
        <v>8</v>
      </c>
      <c r="I32" s="5" t="str">
        <f>I4</f>
        <v>Ячневая каша молочная</v>
      </c>
      <c r="J32" s="123">
        <f>F32</f>
        <v>20.475605000000002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24"/>
      <c r="D33" s="91"/>
      <c r="E33" s="5" t="str">
        <f>E5</f>
        <v xml:space="preserve">Бутерброд с маслом </v>
      </c>
      <c r="F33" s="118"/>
      <c r="G33" s="118"/>
      <c r="H33" s="91"/>
      <c r="I33" s="5" t="str">
        <f>I5</f>
        <v xml:space="preserve">Бутерброд с маслом </v>
      </c>
      <c r="J33" s="124"/>
    </row>
    <row r="34" spans="1:10" ht="15" customHeight="1" x14ac:dyDescent="0.25">
      <c r="A34" s="91"/>
      <c r="B34" s="5" t="str">
        <f>E6</f>
        <v>Кофейный напиток с молоком</v>
      </c>
      <c r="C34" s="124"/>
      <c r="D34" s="91"/>
      <c r="E34" s="5" t="str">
        <f>E6</f>
        <v>Кофейный напиток с молоком</v>
      </c>
      <c r="F34" s="118"/>
      <c r="G34" s="118"/>
      <c r="H34" s="91"/>
      <c r="I34" s="5" t="str">
        <f>I6</f>
        <v>Кофейный напиток с молоком</v>
      </c>
      <c r="J34" s="124"/>
    </row>
    <row r="35" spans="1:10" ht="15" customHeight="1" x14ac:dyDescent="0.25">
      <c r="A35" s="91"/>
      <c r="B35" s="5"/>
      <c r="C35" s="124"/>
      <c r="D35" s="91"/>
      <c r="E35" s="5"/>
      <c r="F35" s="118"/>
      <c r="G35" s="118"/>
      <c r="H35" s="91"/>
      <c r="I35" s="5"/>
      <c r="J35" s="124"/>
    </row>
    <row r="36" spans="1:10" ht="15" customHeight="1" x14ac:dyDescent="0.25">
      <c r="A36" s="91"/>
      <c r="B36" s="5"/>
      <c r="C36" s="125"/>
      <c r="D36" s="91"/>
      <c r="E36" s="5"/>
      <c r="F36" s="119"/>
      <c r="G36" s="119"/>
      <c r="H36" s="91"/>
      <c r="I36" s="5"/>
      <c r="J36" s="12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26">
        <f>G9</f>
        <v>50.226972400000001</v>
      </c>
      <c r="D37" s="91" t="s">
        <v>12</v>
      </c>
      <c r="E37" s="5" t="str">
        <f>E9</f>
        <v>Борщ</v>
      </c>
      <c r="F37" s="120">
        <f>F9</f>
        <v>41.435450000000003</v>
      </c>
      <c r="G37" s="120">
        <f>G9</f>
        <v>50.226972400000001</v>
      </c>
      <c r="H37" s="91" t="s">
        <v>12</v>
      </c>
      <c r="I37" s="5" t="str">
        <f t="shared" ref="I37:I42" si="3">I9</f>
        <v>Борщ</v>
      </c>
      <c r="J37" s="126">
        <f>F37</f>
        <v>41.435450000000003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27"/>
      <c r="D38" s="91"/>
      <c r="E38" s="5" t="str">
        <f t="shared" ref="E38:E43" si="4">E10</f>
        <v>Запеканка из печени с рисом</v>
      </c>
      <c r="F38" s="121"/>
      <c r="G38" s="121"/>
      <c r="H38" s="91"/>
      <c r="I38" s="5" t="str">
        <f t="shared" si="3"/>
        <v>Запеканка из печени с рисом</v>
      </c>
      <c r="J38" s="127"/>
    </row>
    <row r="39" spans="1:10" ht="15" customHeight="1" x14ac:dyDescent="0.25">
      <c r="A39" s="91"/>
      <c r="B39" s="5" t="str">
        <f t="shared" si="2"/>
        <v>Картофельное пюре</v>
      </c>
      <c r="C39" s="127"/>
      <c r="D39" s="91"/>
      <c r="E39" s="5" t="str">
        <f t="shared" si="4"/>
        <v>Картофельное пюре</v>
      </c>
      <c r="F39" s="121"/>
      <c r="G39" s="121"/>
      <c r="H39" s="91"/>
      <c r="I39" s="5" t="str">
        <f t="shared" si="3"/>
        <v>Картофельное пюре</v>
      </c>
      <c r="J39" s="127"/>
    </row>
    <row r="40" spans="1:10" ht="15" customHeight="1" x14ac:dyDescent="0.25">
      <c r="A40" s="91"/>
      <c r="B40" s="5" t="str">
        <f t="shared" si="2"/>
        <v>Хлеб пшеничный</v>
      </c>
      <c r="C40" s="127"/>
      <c r="D40" s="91"/>
      <c r="E40" s="5" t="str">
        <f t="shared" si="4"/>
        <v>Хлеб пшеничный</v>
      </c>
      <c r="F40" s="121"/>
      <c r="G40" s="121"/>
      <c r="H40" s="91"/>
      <c r="I40" s="5" t="str">
        <f t="shared" si="3"/>
        <v>Хлеб пшеничный</v>
      </c>
      <c r="J40" s="127"/>
    </row>
    <row r="41" spans="1:10" ht="15" customHeight="1" x14ac:dyDescent="0.25">
      <c r="A41" s="91"/>
      <c r="B41" s="5" t="str">
        <f t="shared" si="2"/>
        <v>Хлеб ржаной</v>
      </c>
      <c r="C41" s="127"/>
      <c r="D41" s="91"/>
      <c r="E41" s="5" t="str">
        <f t="shared" si="4"/>
        <v>Хлеб ржаной</v>
      </c>
      <c r="F41" s="121"/>
      <c r="G41" s="121"/>
      <c r="H41" s="91"/>
      <c r="I41" s="5" t="str">
        <f t="shared" si="3"/>
        <v>Хлеб ржаной</v>
      </c>
      <c r="J41" s="127"/>
    </row>
    <row r="42" spans="1:10" ht="15" customHeight="1" x14ac:dyDescent="0.25">
      <c r="A42" s="91"/>
      <c r="B42" s="5" t="str">
        <f t="shared" si="2"/>
        <v>Напиток лимонный</v>
      </c>
      <c r="C42" s="127"/>
      <c r="D42" s="91"/>
      <c r="E42" s="5" t="str">
        <f t="shared" si="4"/>
        <v>Напиток лимонный</v>
      </c>
      <c r="F42" s="121"/>
      <c r="G42" s="121"/>
      <c r="H42" s="91"/>
      <c r="I42" s="5" t="str">
        <f t="shared" si="3"/>
        <v>Напиток лимонный</v>
      </c>
      <c r="J42" s="127"/>
    </row>
    <row r="43" spans="1:10" ht="15" customHeight="1" x14ac:dyDescent="0.25">
      <c r="A43" s="91"/>
      <c r="B43" s="10">
        <f t="shared" si="2"/>
        <v>0</v>
      </c>
      <c r="C43" s="127"/>
      <c r="D43" s="91"/>
      <c r="E43" s="10">
        <f t="shared" si="4"/>
        <v>0</v>
      </c>
      <c r="F43" s="121"/>
      <c r="G43" s="121"/>
      <c r="H43" s="91"/>
      <c r="I43" s="10">
        <f>E15</f>
        <v>0</v>
      </c>
      <c r="J43" s="127"/>
    </row>
    <row r="44" spans="1:10" ht="15" customHeight="1" x14ac:dyDescent="0.25">
      <c r="A44" s="91"/>
      <c r="B44" s="10"/>
      <c r="C44" s="128"/>
      <c r="D44" s="91"/>
      <c r="E44" s="10"/>
      <c r="F44" s="122"/>
      <c r="G44" s="122"/>
      <c r="H44" s="91"/>
      <c r="I44" s="10"/>
      <c r="J44" s="128"/>
    </row>
    <row r="45" spans="1:10" ht="15" customHeight="1" x14ac:dyDescent="0.25">
      <c r="A45" s="91" t="s">
        <v>19</v>
      </c>
      <c r="B45" s="5" t="str">
        <f>E17</f>
        <v>Снежок</v>
      </c>
      <c r="C45" s="123">
        <f>G17</f>
        <v>22.897072399999999</v>
      </c>
      <c r="D45" s="91" t="s">
        <v>19</v>
      </c>
      <c r="E45" s="5" t="str">
        <f>E17</f>
        <v>Снежок</v>
      </c>
      <c r="F45" s="117">
        <f>F17</f>
        <v>18.928599999999999</v>
      </c>
      <c r="G45" s="117">
        <f>G17</f>
        <v>22.897072399999999</v>
      </c>
      <c r="H45" s="91" t="s">
        <v>19</v>
      </c>
      <c r="I45" s="5" t="str">
        <f>I17</f>
        <v>Снежок</v>
      </c>
      <c r="J45" s="123">
        <f>F45</f>
        <v>18.928599999999999</v>
      </c>
    </row>
    <row r="46" spans="1:10" ht="15" customHeight="1" x14ac:dyDescent="0.25">
      <c r="A46" s="91"/>
      <c r="B46" s="5" t="str">
        <f>E18</f>
        <v>Вафли</v>
      </c>
      <c r="C46" s="124"/>
      <c r="D46" s="91"/>
      <c r="E46" s="5" t="str">
        <f>E18</f>
        <v>Вафли</v>
      </c>
      <c r="F46" s="118"/>
      <c r="G46" s="118"/>
      <c r="H46" s="91"/>
      <c r="I46" s="5" t="str">
        <f>I18</f>
        <v>Вафли</v>
      </c>
      <c r="J46" s="124"/>
    </row>
    <row r="47" spans="1:10" ht="15" customHeight="1" x14ac:dyDescent="0.25">
      <c r="A47" s="91"/>
      <c r="B47" s="5"/>
      <c r="C47" s="124"/>
      <c r="D47" s="91"/>
      <c r="E47" s="5"/>
      <c r="F47" s="118"/>
      <c r="G47" s="118"/>
      <c r="H47" s="91"/>
      <c r="I47" s="5"/>
      <c r="J47" s="124"/>
    </row>
    <row r="48" spans="1:10" ht="15" customHeight="1" x14ac:dyDescent="0.25">
      <c r="A48" s="91"/>
      <c r="B48" s="5"/>
      <c r="C48" s="124"/>
      <c r="D48" s="91"/>
      <c r="E48" s="5"/>
      <c r="F48" s="118"/>
      <c r="G48" s="118"/>
      <c r="H48" s="91"/>
      <c r="I48" s="5"/>
      <c r="J48" s="124"/>
    </row>
    <row r="49" spans="1:10" ht="15" customHeight="1" x14ac:dyDescent="0.25">
      <c r="A49" s="91"/>
      <c r="B49" s="5"/>
      <c r="C49" s="125"/>
      <c r="D49" s="91"/>
      <c r="E49" s="5"/>
      <c r="F49" s="119"/>
      <c r="G49" s="119"/>
      <c r="H49" s="91"/>
      <c r="I49" s="5"/>
      <c r="J49" s="12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23">
        <f>G22</f>
        <v>13.026862799999998</v>
      </c>
      <c r="D50" s="91" t="s">
        <v>22</v>
      </c>
      <c r="E50" s="14" t="str">
        <f>E22</f>
        <v>Суп молочный с пшеном</v>
      </c>
      <c r="F50" s="117">
        <f>F22</f>
        <v>13.062175000000002</v>
      </c>
      <c r="G50" s="117">
        <f>G22</f>
        <v>13.026862799999998</v>
      </c>
      <c r="H50" s="91" t="s">
        <v>22</v>
      </c>
      <c r="I50" s="14" t="str">
        <f>I22</f>
        <v>Суп молочный с пшеном</v>
      </c>
      <c r="J50" s="123">
        <f>F50</f>
        <v>13.062175000000002</v>
      </c>
    </row>
    <row r="51" spans="1:10" ht="15" customHeight="1" x14ac:dyDescent="0.25">
      <c r="A51" s="91"/>
      <c r="B51" s="14" t="str">
        <f>E23</f>
        <v>Хлеб пшеничный</v>
      </c>
      <c r="C51" s="124"/>
      <c r="D51" s="91"/>
      <c r="E51" s="14" t="str">
        <f>E23</f>
        <v>Хлеб пшеничный</v>
      </c>
      <c r="F51" s="118"/>
      <c r="G51" s="118"/>
      <c r="H51" s="91"/>
      <c r="I51" s="14" t="str">
        <f>I23</f>
        <v>Хлеб пшеничный</v>
      </c>
      <c r="J51" s="124"/>
    </row>
    <row r="52" spans="1:10" ht="15" customHeight="1" x14ac:dyDescent="0.25">
      <c r="A52" s="91"/>
      <c r="B52" s="14" t="str">
        <f>E24</f>
        <v>Чай с сахаром</v>
      </c>
      <c r="C52" s="124"/>
      <c r="D52" s="91"/>
      <c r="E52" s="14" t="str">
        <f>E24</f>
        <v>Чай с сахаром</v>
      </c>
      <c r="F52" s="118"/>
      <c r="G52" s="118"/>
      <c r="H52" s="91"/>
      <c r="I52" s="14" t="str">
        <f>I24</f>
        <v>Чай с сахаром</v>
      </c>
      <c r="J52" s="124"/>
    </row>
    <row r="53" spans="1:10" ht="15" customHeight="1" x14ac:dyDescent="0.25">
      <c r="A53" s="91"/>
      <c r="B53" s="10"/>
      <c r="C53" s="124"/>
      <c r="D53" s="91"/>
      <c r="E53" s="10"/>
      <c r="F53" s="118"/>
      <c r="G53" s="118"/>
      <c r="H53" s="91"/>
      <c r="I53" s="10"/>
      <c r="J53" s="124"/>
    </row>
    <row r="54" spans="1:10" ht="15" customHeight="1" x14ac:dyDescent="0.25">
      <c r="A54" s="91"/>
      <c r="B54" s="5"/>
      <c r="C54" s="125"/>
      <c r="D54" s="91"/>
      <c r="E54" s="5"/>
      <c r="F54" s="119"/>
      <c r="G54" s="119"/>
      <c r="H54" s="91"/>
      <c r="I54" s="5"/>
      <c r="J54" s="125"/>
    </row>
    <row r="55" spans="1:10" ht="17.25" x14ac:dyDescent="0.3">
      <c r="A55" s="115" t="s">
        <v>40</v>
      </c>
      <c r="B55" s="116"/>
      <c r="C55" s="60">
        <f>C32+C37+C45+C50</f>
        <v>111.13249260000001</v>
      </c>
      <c r="D55" s="39"/>
      <c r="E55" s="61" t="s">
        <v>40</v>
      </c>
      <c r="F55" s="69">
        <f>F32+F37+F45+F50</f>
        <v>93.901830000000004</v>
      </c>
      <c r="G55" s="69">
        <f>G32+G37+G45+G50</f>
        <v>111.13249260000001</v>
      </c>
      <c r="H55" s="115" t="s">
        <v>40</v>
      </c>
      <c r="I55" s="116"/>
      <c r="J55" s="55">
        <f>J32+J37+J45+J50</f>
        <v>93.901830000000004</v>
      </c>
    </row>
  </sheetData>
  <mergeCells count="83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3">
        <f>'04.01.2021 3-7 лет (день 6) '!K4</f>
        <v>44858</v>
      </c>
      <c r="B1" s="154"/>
      <c r="C1" s="154"/>
      <c r="D1" s="154"/>
      <c r="E1" s="154"/>
      <c r="F1" s="154"/>
      <c r="G1" s="154"/>
    </row>
    <row r="2" spans="1:7" ht="60" customHeight="1" x14ac:dyDescent="0.25">
      <c r="A2" s="155" t="s">
        <v>46</v>
      </c>
      <c r="B2" s="155" t="s">
        <v>47</v>
      </c>
      <c r="C2" s="155" t="s">
        <v>48</v>
      </c>
      <c r="D2" s="155" t="s">
        <v>49</v>
      </c>
      <c r="E2" s="155" t="s">
        <v>50</v>
      </c>
      <c r="F2" s="155" t="s">
        <v>51</v>
      </c>
      <c r="G2" s="157" t="s">
        <v>52</v>
      </c>
    </row>
    <row r="3" spans="1:7" x14ac:dyDescent="0.25">
      <c r="A3" s="156"/>
      <c r="B3" s="156"/>
      <c r="C3" s="156"/>
      <c r="D3" s="156"/>
      <c r="E3" s="156"/>
      <c r="F3" s="156"/>
      <c r="G3" s="158"/>
    </row>
    <row r="4" spans="1:7" ht="33" customHeight="1" x14ac:dyDescent="0.25">
      <c r="A4" s="156"/>
      <c r="B4" s="156"/>
      <c r="C4" s="156"/>
      <c r="D4" s="156"/>
      <c r="E4" s="156"/>
      <c r="F4" s="156"/>
      <c r="G4" s="158"/>
    </row>
    <row r="5" spans="1:7" ht="20.100000000000001" customHeight="1" x14ac:dyDescent="0.25">
      <c r="A5" s="152" t="s">
        <v>53</v>
      </c>
      <c r="B5" s="150">
        <v>0.3611111111111111</v>
      </c>
      <c r="C5" s="5" t="str">
        <f>'04.01.2021 3-7 лет (день 6) '!B7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25">
      <c r="A6" s="152"/>
      <c r="B6" s="150"/>
      <c r="C6" s="5" t="str">
        <f>'04.01.2021 3-7 лет (день 6) '!B8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25">
      <c r="A7" s="152"/>
      <c r="B7" s="150"/>
      <c r="C7" s="5" t="str">
        <f>'04.01.2021 3-7 лет (день 6) '!B9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25">
      <c r="A8" s="149" t="s">
        <v>56</v>
      </c>
      <c r="B8" s="150">
        <v>0.4861111111111111</v>
      </c>
      <c r="C8" s="5" t="str">
        <f>'04.01.2021 3-7 лет (день 6) '!B12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25">
      <c r="A9" s="149"/>
      <c r="B9" s="150"/>
      <c r="C9" s="5" t="str">
        <f>'04.01.2021 3-7 лет (день 6) '!B13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25">
      <c r="A10" s="149"/>
      <c r="B10" s="150"/>
      <c r="C10" s="5" t="str">
        <f>'04.01.2021 3-7 лет (день 6) '!B14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25">
      <c r="A11" s="149"/>
      <c r="B11" s="150"/>
      <c r="C11" s="5" t="str">
        <f>'04.01.2021 3-7 лет (день 6) '!B15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25">
      <c r="A12" s="149"/>
      <c r="B12" s="150"/>
      <c r="C12" s="5" t="str">
        <f>'04.01.2021 3-7 лет (день 6) '!B16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25">
      <c r="A13" s="149"/>
      <c r="B13" s="150"/>
      <c r="C13" s="5" t="str">
        <f>'04.01.2021 3-7 лет (день 6) '!B17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25">
      <c r="A14" s="149"/>
      <c r="B14" s="150"/>
      <c r="C14" s="5"/>
      <c r="D14" s="62"/>
      <c r="E14" s="62"/>
      <c r="F14" s="5"/>
      <c r="G14" s="5"/>
    </row>
    <row r="15" spans="1:7" ht="20.100000000000001" customHeight="1" x14ac:dyDescent="0.25">
      <c r="A15" s="149"/>
      <c r="B15" s="150"/>
      <c r="C15" s="10"/>
      <c r="D15" s="62"/>
      <c r="E15" s="62"/>
      <c r="F15" s="5"/>
      <c r="G15" s="5"/>
    </row>
    <row r="16" spans="1:7" ht="20.100000000000001" customHeight="1" x14ac:dyDescent="0.25">
      <c r="A16" s="149" t="s">
        <v>57</v>
      </c>
      <c r="B16" s="150">
        <v>0.63888888888888895</v>
      </c>
      <c r="C16" s="5" t="str">
        <f>'04.01.2021 3-7 лет (день 6) '!B19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25">
      <c r="A17" s="149"/>
      <c r="B17" s="151"/>
      <c r="C17" s="5" t="str">
        <f>'04.01.2021 3-7 лет (день 6) '!B20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25">
      <c r="A18" s="149" t="s">
        <v>58</v>
      </c>
      <c r="B18" s="150">
        <v>0.69444444444444453</v>
      </c>
      <c r="C18" s="14" t="str">
        <f>'04.01.2021 3-7 лет (день 6) '!B23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25">
      <c r="A19" s="149"/>
      <c r="B19" s="151"/>
      <c r="C19" s="14" t="str">
        <f>'04.01.2021 3-7 лет (день 6) '!B24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25">
      <c r="A20" s="149"/>
      <c r="B20" s="151"/>
      <c r="C20" s="14" t="str">
        <f>'04.01.2021 3-7 лет (день 6) '!B25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25">
      <c r="A21" s="149"/>
      <c r="B21" s="151"/>
      <c r="C21" s="5"/>
      <c r="D21" s="62"/>
      <c r="E21" s="62" t="s">
        <v>55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99" t="s">
        <v>8</v>
      </c>
      <c r="C2" s="5" t="s">
        <v>9</v>
      </c>
      <c r="D2" t="s">
        <v>64</v>
      </c>
    </row>
    <row r="3" spans="2:4" x14ac:dyDescent="0.25">
      <c r="B3" s="100"/>
      <c r="C3" s="70" t="s">
        <v>10</v>
      </c>
      <c r="D3" t="s">
        <v>65</v>
      </c>
    </row>
    <row r="4" spans="2:4" x14ac:dyDescent="0.25">
      <c r="B4" s="100"/>
      <c r="C4" s="5" t="s">
        <v>11</v>
      </c>
      <c r="D4" t="s">
        <v>66</v>
      </c>
    </row>
    <row r="5" spans="2:4" x14ac:dyDescent="0.25">
      <c r="B5" s="100"/>
      <c r="C5" s="5"/>
    </row>
    <row r="6" spans="2:4" x14ac:dyDescent="0.25">
      <c r="B6" s="101"/>
      <c r="C6" s="5"/>
    </row>
    <row r="7" spans="2:4" ht="60" x14ac:dyDescent="0.25">
      <c r="B7" s="100" t="s">
        <v>12</v>
      </c>
      <c r="C7" s="9" t="s">
        <v>13</v>
      </c>
      <c r="D7" s="63" t="s">
        <v>67</v>
      </c>
    </row>
    <row r="8" spans="2:4" x14ac:dyDescent="0.25">
      <c r="B8" s="100"/>
      <c r="C8" s="5" t="s">
        <v>14</v>
      </c>
      <c r="D8" t="s">
        <v>68</v>
      </c>
    </row>
    <row r="9" spans="2:4" x14ac:dyDescent="0.25">
      <c r="B9" s="100"/>
      <c r="C9" s="5" t="s">
        <v>15</v>
      </c>
      <c r="D9" t="s">
        <v>69</v>
      </c>
    </row>
    <row r="10" spans="2:4" x14ac:dyDescent="0.25">
      <c r="B10" s="100"/>
      <c r="C10" s="10" t="s">
        <v>16</v>
      </c>
    </row>
    <row r="11" spans="2:4" x14ac:dyDescent="0.25">
      <c r="B11" s="100"/>
      <c r="C11" s="10" t="s">
        <v>17</v>
      </c>
    </row>
    <row r="12" spans="2:4" x14ac:dyDescent="0.25">
      <c r="B12" s="100"/>
      <c r="C12" s="10" t="s">
        <v>18</v>
      </c>
    </row>
    <row r="13" spans="2:4" x14ac:dyDescent="0.25">
      <c r="B13" s="101"/>
      <c r="C13" s="10"/>
    </row>
    <row r="14" spans="2:4" x14ac:dyDescent="0.25">
      <c r="B14" s="99" t="s">
        <v>19</v>
      </c>
      <c r="C14" s="5" t="s">
        <v>63</v>
      </c>
    </row>
    <row r="15" spans="2:4" x14ac:dyDescent="0.25">
      <c r="B15" s="100"/>
      <c r="C15" s="5" t="s">
        <v>21</v>
      </c>
    </row>
    <row r="16" spans="2:4" x14ac:dyDescent="0.25">
      <c r="B16" s="100"/>
      <c r="C16" s="5"/>
    </row>
    <row r="17" spans="2:4" x14ac:dyDescent="0.25">
      <c r="B17" s="101"/>
      <c r="C17" s="5"/>
    </row>
    <row r="18" spans="2:4" x14ac:dyDescent="0.25">
      <c r="B18" s="99" t="s">
        <v>22</v>
      </c>
      <c r="C18" s="71" t="s">
        <v>23</v>
      </c>
      <c r="D18" t="s">
        <v>70</v>
      </c>
    </row>
    <row r="19" spans="2:4" x14ac:dyDescent="0.25">
      <c r="B19" s="100"/>
      <c r="C19" t="s">
        <v>16</v>
      </c>
    </row>
    <row r="20" spans="2:4" x14ac:dyDescent="0.25">
      <c r="B20" s="100"/>
      <c r="C20" s="10" t="s">
        <v>24</v>
      </c>
    </row>
    <row r="21" spans="2:4" x14ac:dyDescent="0.25">
      <c r="B21" s="100"/>
      <c r="C21" s="15"/>
    </row>
    <row r="22" spans="2:4" x14ac:dyDescent="0.25">
      <c r="B22" s="101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2022-10-24T05:09:04Z</dcterms:modified>
</cp:coreProperties>
</file>