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6" i="5" s="1"/>
  <c r="BO77" i="5" s="1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G6" i="9"/>
  <c r="G6" i="10"/>
  <c r="BO58" i="5" l="1"/>
  <c r="BO59" i="5" s="1"/>
  <c r="BO108" i="5"/>
  <c r="BO109" i="5" s="1"/>
  <c r="BO92" i="4"/>
  <c r="BO93" i="4" s="1"/>
  <c r="BO98" i="4" s="1"/>
  <c r="BO64" i="5"/>
  <c r="BO92" i="5"/>
  <c r="BO93" i="5" s="1"/>
  <c r="BO85" i="4"/>
  <c r="BO76" i="4"/>
  <c r="BO77" i="4" s="1"/>
  <c r="BO82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81" i="4"/>
  <c r="BO97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95" i="5" l="1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8" i="5" s="1"/>
  <c r="BK109" i="5" s="1"/>
  <c r="BJ103" i="5"/>
  <c r="BI103" i="5"/>
  <c r="BH103" i="5"/>
  <c r="BG103" i="5"/>
  <c r="BG108" i="5" s="1"/>
  <c r="BG109" i="5" s="1"/>
  <c r="BF103" i="5"/>
  <c r="BE103" i="5"/>
  <c r="BD103" i="5"/>
  <c r="BC103" i="5"/>
  <c r="BC108" i="5" s="1"/>
  <c r="BC109" i="5" s="1"/>
  <c r="BB103" i="5"/>
  <c r="BA103" i="5"/>
  <c r="AZ103" i="5"/>
  <c r="AY103" i="5"/>
  <c r="AY108" i="5" s="1"/>
  <c r="AY109" i="5" s="1"/>
  <c r="AX103" i="5"/>
  <c r="AW103" i="5"/>
  <c r="AV103" i="5"/>
  <c r="AU103" i="5"/>
  <c r="AU108" i="5" s="1"/>
  <c r="AU109" i="5" s="1"/>
  <c r="AT103" i="5"/>
  <c r="AS103" i="5"/>
  <c r="AR103" i="5"/>
  <c r="AQ103" i="5"/>
  <c r="AQ108" i="5" s="1"/>
  <c r="AQ109" i="5" s="1"/>
  <c r="AP103" i="5"/>
  <c r="AO103" i="5"/>
  <c r="AN103" i="5"/>
  <c r="AM103" i="5"/>
  <c r="AM108" i="5" s="1"/>
  <c r="AM109" i="5" s="1"/>
  <c r="AL103" i="5"/>
  <c r="AK103" i="5"/>
  <c r="AJ103" i="5"/>
  <c r="AI103" i="5"/>
  <c r="AI108" i="5" s="1"/>
  <c r="AI109" i="5" s="1"/>
  <c r="AH103" i="5"/>
  <c r="AG103" i="5"/>
  <c r="AF103" i="5"/>
  <c r="AE103" i="5"/>
  <c r="AE108" i="5" s="1"/>
  <c r="AE109" i="5" s="1"/>
  <c r="AD103" i="5"/>
  <c r="AC103" i="5"/>
  <c r="AB103" i="5"/>
  <c r="AA103" i="5"/>
  <c r="AA108" i="5" s="1"/>
  <c r="AA109" i="5" s="1"/>
  <c r="Z103" i="5"/>
  <c r="Y103" i="5"/>
  <c r="X103" i="5"/>
  <c r="W103" i="5"/>
  <c r="W108" i="5" s="1"/>
  <c r="W109" i="5" s="1"/>
  <c r="V103" i="5"/>
  <c r="U103" i="5"/>
  <c r="T103" i="5"/>
  <c r="S103" i="5"/>
  <c r="S108" i="5" s="1"/>
  <c r="S109" i="5" s="1"/>
  <c r="R103" i="5"/>
  <c r="Q103" i="5"/>
  <c r="P103" i="5"/>
  <c r="O103" i="5"/>
  <c r="O108" i="5" s="1"/>
  <c r="O109" i="5" s="1"/>
  <c r="N103" i="5"/>
  <c r="M103" i="5"/>
  <c r="L103" i="5"/>
  <c r="K103" i="5"/>
  <c r="K108" i="5" s="1"/>
  <c r="K109" i="5" s="1"/>
  <c r="J103" i="5"/>
  <c r="I103" i="5"/>
  <c r="H103" i="5"/>
  <c r="G103" i="5"/>
  <c r="G108" i="5" s="1"/>
  <c r="G109" i="5" s="1"/>
  <c r="F103" i="5"/>
  <c r="E103" i="5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E30" i="4"/>
  <c r="E45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H108" i="5" l="1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G92" i="5"/>
  <c r="G93" i="5" s="1"/>
  <c r="O92" i="5"/>
  <c r="O93" i="5" s="1"/>
  <c r="W92" i="5"/>
  <c r="W93" i="5" s="1"/>
  <c r="AE92" i="5"/>
  <c r="AE93" i="5" s="1"/>
  <c r="AM92" i="5"/>
  <c r="AM93" i="5" s="1"/>
  <c r="AU92" i="5"/>
  <c r="AU93" i="5" s="1"/>
  <c r="BC92" i="5"/>
  <c r="BC93" i="5" s="1"/>
  <c r="BK92" i="5"/>
  <c r="BK93" i="5" s="1"/>
  <c r="E108" i="5"/>
  <c r="E109" i="5" s="1"/>
  <c r="I108" i="5"/>
  <c r="I109" i="5" s="1"/>
  <c r="M108" i="5"/>
  <c r="M109" i="5" s="1"/>
  <c r="Q108" i="5"/>
  <c r="Q109" i="5" s="1"/>
  <c r="U108" i="5"/>
  <c r="U109" i="5" s="1"/>
  <c r="Y108" i="5"/>
  <c r="Y109" i="5" s="1"/>
  <c r="AC108" i="5"/>
  <c r="AC109" i="5" s="1"/>
  <c r="AG108" i="5"/>
  <c r="AG109" i="5" s="1"/>
  <c r="AK108" i="5"/>
  <c r="AK109" i="5" s="1"/>
  <c r="AO108" i="5"/>
  <c r="AO109" i="5" s="1"/>
  <c r="AS108" i="5"/>
  <c r="AS109" i="5" s="1"/>
  <c r="AW108" i="5"/>
  <c r="AW109" i="5" s="1"/>
  <c r="BA108" i="5"/>
  <c r="BA109" i="5" s="1"/>
  <c r="BE108" i="5"/>
  <c r="BE109" i="5" s="1"/>
  <c r="BI108" i="5"/>
  <c r="BI109" i="5" s="1"/>
  <c r="BM108" i="5"/>
  <c r="BM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H82" i="5"/>
  <c r="P82" i="5"/>
  <c r="AV81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V113" i="4"/>
  <c r="Z113" i="4"/>
  <c r="AB114" i="4"/>
  <c r="AD113" i="4"/>
  <c r="AH114" i="4"/>
  <c r="AL113" i="4"/>
  <c r="AN113" i="4"/>
  <c r="AT113" i="4"/>
  <c r="BJ113" i="4"/>
  <c r="BN113" i="4"/>
  <c r="AC114" i="4"/>
  <c r="AZ113" i="4" l="1"/>
  <c r="D113" i="4"/>
  <c r="BH82" i="5"/>
  <c r="AR114" i="4"/>
  <c r="T114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R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<sst xmlns="http://schemas.openxmlformats.org/spreadsheetml/2006/main" count="412" uniqueCount="152">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</sst>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zoomScale="80" zoomScaleNormal="80" workbookViewId="0">
      <selection activeCell="P34" sqref="P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1</v>
      </c>
      <c r="F4" t="s">
        <v>103</v>
      </c>
      <c r="K4" s="68">
        <f>' 3-7 лет (день 4) '!K4</f>
        <v>44868</v>
      </c>
    </row>
    <row r="5" spans="1:69" ht="15" customHeight="1" x14ac:dyDescent="0.25">
      <c r="A5" s="93"/>
      <c r="B5" s="2" t="s">
        <v>2</v>
      </c>
      <c r="C5" s="91" t="s">
        <v>3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145</v>
      </c>
      <c r="BP5" s="104" t="s">
        <v>4</v>
      </c>
      <c r="BQ5" s="102" t="s">
        <v>5</v>
      </c>
    </row>
    <row r="6" spans="1:69" ht="36.75" customHeight="1" x14ac:dyDescent="0.25">
      <c r="A6" s="94"/>
      <c r="B6" s="3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05"/>
      <c r="BQ6" s="103"/>
    </row>
    <row r="7" spans="1:69" ht="15" customHeight="1" x14ac:dyDescent="0.25">
      <c r="A7" s="95" t="s">
        <v>7</v>
      </c>
      <c r="B7" s="4" t="str">
        <f>' 3-7 лет (день 4) '!B7</f>
        <v>Омлет натуральный с маслом</v>
      </c>
      <c r="C7" s="98">
        <f>$E$4</f>
        <v>1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6"/>
      <c r="B8" s="4" t="str">
        <f>' 3-7 лет (день 4) '!B8</f>
        <v>Бутерброд с маслом</v>
      </c>
      <c r="C8" s="99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6"/>
      <c r="B9" s="4" t="str">
        <f>' 3-7 лет (день 4) '!B9</f>
        <v>Кофейный напиток с молоком</v>
      </c>
      <c r="C9" s="99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6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7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5" t="s">
        <v>11</v>
      </c>
      <c r="B12" s="4" t="str">
        <f>' 3-7 лет (день 4) '!B12</f>
        <v>Суп гороховый</v>
      </c>
      <c r="C12" s="98">
        <f>$E$4</f>
        <v>1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6"/>
      <c r="B13" s="4" t="str">
        <f>' 3-7 лет (день 4) '!B13</f>
        <v>Плов с мясом/птицей</v>
      </c>
      <c r="C13" s="99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6"/>
      <c r="B14" s="4" t="str">
        <f>' 3-7 лет (день 4) '!B14</f>
        <v>Хлеб пшеничный</v>
      </c>
      <c r="C14" s="99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6"/>
      <c r="B15" s="4" t="str">
        <f>' 3-7 лет (день 4) '!B15</f>
        <v>Хлеб ржано-пшеничный</v>
      </c>
      <c r="C15" s="99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6"/>
      <c r="B16" s="4" t="str">
        <f>' 3-7 лет (день 4) '!B16</f>
        <v>Компот из сухофруктов</v>
      </c>
      <c r="C16" s="99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6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7"/>
      <c r="B18" s="10"/>
      <c r="C18" s="10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5" t="s">
        <v>17</v>
      </c>
      <c r="B19" s="4" t="str">
        <f>' 3-7 лет (день 4) '!B20</f>
        <v>Компот из свежемороженных ягод</v>
      </c>
      <c r="C19" s="98">
        <f>$E$4</f>
        <v>1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6"/>
      <c r="B20" s="4" t="str">
        <f>' 3-7 лет (день 4) '!B21</f>
        <v>Бутерброд со сгущенным молоком</v>
      </c>
      <c r="C20" s="99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6"/>
      <c r="B21" s="4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6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7"/>
      <c r="B23" s="4"/>
      <c r="C23" s="10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5" t="s">
        <v>20</v>
      </c>
      <c r="B24" s="20" t="str">
        <f>' 3-7 лет (день 4) '!B25</f>
        <v>Картофельное пюре</v>
      </c>
      <c r="C24" s="98">
        <f>$E$4</f>
        <v>1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6"/>
      <c r="B25" s="20" t="str">
        <f>' 3-7 лет (день 4) '!B26</f>
        <v>Свежий огурчик</v>
      </c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0.03</v>
      </c>
      <c r="W25" s="4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6"/>
      <c r="B26" s="20" t="str">
        <f>' 3-7 лет (день 4) '!B27</f>
        <v>Хлеб пшеничный</v>
      </c>
      <c r="C26" s="99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6"/>
      <c r="B27" s="20" t="str">
        <f>' 3-7 лет (день 4) '!B28</f>
        <v>Чай с сахаром</v>
      </c>
      <c r="C27" s="99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7"/>
      <c r="B28" s="4"/>
      <c r="C28" s="10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0.03</v>
      </c>
      <c r="W29" s="23">
        <f t="shared" ref="W29:AC29" si="1">SUM(W7:W28)</f>
        <v>0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0.08</v>
      </c>
      <c r="E30" s="24">
        <f t="shared" si="3"/>
        <v>0.04</v>
      </c>
      <c r="F30" s="24">
        <f t="shared" si="3"/>
        <v>3.7000000000000005E-2</v>
      </c>
      <c r="G30" s="24">
        <f t="shared" si="3"/>
        <v>2.9999999999999997E-4</v>
      </c>
      <c r="H30" s="24">
        <f t="shared" si="3"/>
        <v>0</v>
      </c>
      <c r="I30" s="24">
        <f t="shared" si="3"/>
        <v>2E-3</v>
      </c>
      <c r="J30" s="24">
        <f t="shared" si="3"/>
        <v>0.112</v>
      </c>
      <c r="K30" s="24">
        <f t="shared" si="3"/>
        <v>1.3000000000000001E-2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0.01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0.03</v>
      </c>
      <c r="W30" s="24">
        <f t="shared" ref="W30:AC30" si="4">PRODUCT(W29,$E$4)</f>
        <v>0</v>
      </c>
      <c r="X30" s="24">
        <f t="shared" si="4"/>
        <v>1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1.7999999999999999E-2</v>
      </c>
      <c r="AE30" s="24">
        <f t="shared" si="5"/>
        <v>1.4999999999999999E-2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2.5000000000000001E-2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0.03</v>
      </c>
      <c r="BA30" s="24">
        <f t="shared" si="5"/>
        <v>0.05</v>
      </c>
      <c r="BB30" s="24">
        <f t="shared" si="5"/>
        <v>0</v>
      </c>
      <c r="BC30" s="24">
        <f t="shared" si="5"/>
        <v>5.0000000000000001E-3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0.24000000000000002</v>
      </c>
      <c r="BH30" s="24">
        <f t="shared" si="5"/>
        <v>2.4E-2</v>
      </c>
      <c r="BI30" s="24">
        <f t="shared" si="5"/>
        <v>0.02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4.0000000000000001E-3</v>
      </c>
      <c r="BN30" s="24">
        <f t="shared" si="5"/>
        <v>4.0000000000000001E-3</v>
      </c>
      <c r="BO30" s="24">
        <f t="shared" ref="BO30" si="6">PRODUCT(BO29,$E$4)</f>
        <v>3.5000000000000003E-2</v>
      </c>
    </row>
    <row r="31" spans="1:81" ht="17.25" x14ac:dyDescent="0.3">
      <c r="B31" s="21"/>
    </row>
    <row r="32" spans="1:81" x14ac:dyDescent="0.25">
      <c r="F32" t="s">
        <v>148</v>
      </c>
    </row>
    <row r="34" spans="1:69" x14ac:dyDescent="0.25">
      <c r="F34" t="s">
        <v>149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66</v>
      </c>
      <c r="F43" s="29">
        <v>97.36</v>
      </c>
      <c r="G43" s="29">
        <v>599.94000000000005</v>
      </c>
      <c r="H43" s="29">
        <v>925.9</v>
      </c>
      <c r="I43" s="29">
        <v>590</v>
      </c>
      <c r="J43" s="29">
        <v>71.38</v>
      </c>
      <c r="K43" s="29">
        <v>662.44</v>
      </c>
      <c r="L43" s="29">
        <v>200.83</v>
      </c>
      <c r="M43" s="29">
        <v>355</v>
      </c>
      <c r="N43" s="29">
        <v>99.49</v>
      </c>
      <c r="O43" s="29">
        <v>320.32</v>
      </c>
      <c r="P43" s="29">
        <v>231.58</v>
      </c>
      <c r="Q43" s="29">
        <v>216.66</v>
      </c>
      <c r="R43" s="29"/>
      <c r="S43" s="29">
        <v>130</v>
      </c>
      <c r="T43" s="29">
        <v>146</v>
      </c>
      <c r="U43" s="29">
        <v>870</v>
      </c>
      <c r="V43" s="29">
        <v>121.57</v>
      </c>
      <c r="W43" s="29"/>
      <c r="X43" s="29">
        <v>5.3</v>
      </c>
      <c r="Y43" s="29"/>
      <c r="Z43" s="29">
        <v>239.76</v>
      </c>
      <c r="AA43" s="29">
        <v>324.92</v>
      </c>
      <c r="AB43" s="29">
        <v>273.52999999999997</v>
      </c>
      <c r="AC43" s="29">
        <v>288.5</v>
      </c>
      <c r="AD43" s="29">
        <v>95.22</v>
      </c>
      <c r="AE43" s="29">
        <v>300</v>
      </c>
      <c r="AF43" s="29">
        <v>149</v>
      </c>
      <c r="AG43" s="29">
        <v>210.25</v>
      </c>
      <c r="AH43" s="29">
        <v>55</v>
      </c>
      <c r="AI43" s="29">
        <v>65.75</v>
      </c>
      <c r="AJ43" s="29">
        <v>43.56</v>
      </c>
      <c r="AK43" s="29">
        <v>190</v>
      </c>
      <c r="AL43" s="29">
        <v>165</v>
      </c>
      <c r="AM43" s="29"/>
      <c r="AN43" s="29">
        <v>250</v>
      </c>
      <c r="AO43" s="29"/>
      <c r="AP43" s="29">
        <v>190</v>
      </c>
      <c r="AQ43" s="29">
        <v>86.38</v>
      </c>
      <c r="AR43" s="29">
        <v>70</v>
      </c>
      <c r="AS43" s="29">
        <v>150</v>
      </c>
      <c r="AT43" s="29">
        <v>70.739999999999995</v>
      </c>
      <c r="AU43" s="29">
        <v>64.290000000000006</v>
      </c>
      <c r="AV43" s="29">
        <v>62.5</v>
      </c>
      <c r="AW43" s="29">
        <v>114.28</v>
      </c>
      <c r="AX43" s="29">
        <v>84.44</v>
      </c>
      <c r="AY43" s="29">
        <v>75</v>
      </c>
      <c r="AZ43" s="29">
        <v>110</v>
      </c>
      <c r="BA43" s="29">
        <v>225</v>
      </c>
      <c r="BB43" s="29">
        <v>364</v>
      </c>
      <c r="BC43" s="29">
        <v>550</v>
      </c>
      <c r="BD43" s="29">
        <v>195.06</v>
      </c>
      <c r="BE43" s="29">
        <v>330</v>
      </c>
      <c r="BF43" s="29"/>
      <c r="BG43" s="29">
        <v>29</v>
      </c>
      <c r="BH43" s="29">
        <v>39</v>
      </c>
      <c r="BI43" s="29">
        <v>49</v>
      </c>
      <c r="BJ43" s="29">
        <v>19</v>
      </c>
      <c r="BK43" s="29">
        <v>57.3</v>
      </c>
      <c r="BL43" s="29">
        <v>276.20999999999998</v>
      </c>
      <c r="BM43" s="29">
        <v>154.44</v>
      </c>
      <c r="BN43" s="29">
        <v>14.89</v>
      </c>
      <c r="BO43" s="29">
        <v>6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7">E43/1000</f>
        <v>6.6000000000000003E-2</v>
      </c>
      <c r="F44" s="23">
        <f t="shared" si="7"/>
        <v>9.7360000000000002E-2</v>
      </c>
      <c r="G44" s="23">
        <f t="shared" si="7"/>
        <v>0.59994000000000003</v>
      </c>
      <c r="H44" s="23">
        <f t="shared" si="7"/>
        <v>0.92589999999999995</v>
      </c>
      <c r="I44" s="23">
        <f t="shared" si="7"/>
        <v>0.59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0.35499999999999998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0.23158000000000001</v>
      </c>
      <c r="Q44" s="23">
        <f t="shared" si="7"/>
        <v>0.21665999999999999</v>
      </c>
      <c r="R44" s="23">
        <f t="shared" si="7"/>
        <v>0</v>
      </c>
      <c r="S44" s="23">
        <f t="shared" si="7"/>
        <v>0.13</v>
      </c>
      <c r="T44" s="23">
        <f t="shared" si="7"/>
        <v>0.14599999999999999</v>
      </c>
      <c r="U44" s="23">
        <f t="shared" si="7"/>
        <v>0.87</v>
      </c>
      <c r="V44" s="23">
        <f t="shared" si="7"/>
        <v>0.12157</v>
      </c>
      <c r="W44" s="23">
        <f t="shared" si="7"/>
        <v>0</v>
      </c>
      <c r="X44" s="23">
        <f t="shared" si="7"/>
        <v>5.3E-3</v>
      </c>
      <c r="Y44" s="23">
        <f t="shared" si="7"/>
        <v>0</v>
      </c>
      <c r="Z44" s="23">
        <f t="shared" si="7"/>
        <v>0.23976</v>
      </c>
      <c r="AA44" s="23">
        <f t="shared" si="7"/>
        <v>0.32492000000000004</v>
      </c>
      <c r="AB44" s="23">
        <f t="shared" si="7"/>
        <v>0.27353</v>
      </c>
      <c r="AC44" s="23">
        <f t="shared" si="7"/>
        <v>0.28849999999999998</v>
      </c>
      <c r="AD44" s="23">
        <f t="shared" si="7"/>
        <v>9.5219999999999999E-2</v>
      </c>
      <c r="AE44" s="23">
        <f t="shared" si="7"/>
        <v>0.3</v>
      </c>
      <c r="AF44" s="23">
        <f t="shared" si="7"/>
        <v>0.14899999999999999</v>
      </c>
      <c r="AG44" s="23">
        <f t="shared" si="7"/>
        <v>0.21024999999999999</v>
      </c>
      <c r="AH44" s="23">
        <f t="shared" si="7"/>
        <v>5.5E-2</v>
      </c>
      <c r="AI44" s="23">
        <f t="shared" si="7"/>
        <v>6.5750000000000003E-2</v>
      </c>
      <c r="AJ44" s="23">
        <f t="shared" si="7"/>
        <v>4.3560000000000001E-2</v>
      </c>
      <c r="AK44" s="23">
        <f t="shared" si="7"/>
        <v>0.19</v>
      </c>
      <c r="AL44" s="23">
        <f t="shared" si="7"/>
        <v>0.16500000000000001</v>
      </c>
      <c r="AM44" s="23">
        <f t="shared" si="7"/>
        <v>0</v>
      </c>
      <c r="AN44" s="23">
        <f t="shared" si="7"/>
        <v>0.25</v>
      </c>
      <c r="AO44" s="23">
        <f t="shared" si="7"/>
        <v>0</v>
      </c>
      <c r="AP44" s="23">
        <f t="shared" si="7"/>
        <v>0.19</v>
      </c>
      <c r="AQ44" s="23">
        <f t="shared" si="7"/>
        <v>8.6379999999999998E-2</v>
      </c>
      <c r="AR44" s="23">
        <f t="shared" si="7"/>
        <v>7.0000000000000007E-2</v>
      </c>
      <c r="AS44" s="23">
        <f t="shared" si="7"/>
        <v>0.15</v>
      </c>
      <c r="AT44" s="23">
        <f t="shared" si="7"/>
        <v>7.0739999999999997E-2</v>
      </c>
      <c r="AU44" s="23">
        <f t="shared" si="7"/>
        <v>6.429E-2</v>
      </c>
      <c r="AV44" s="23">
        <f t="shared" si="7"/>
        <v>6.25E-2</v>
      </c>
      <c r="AW44" s="23">
        <f t="shared" si="7"/>
        <v>0.11428000000000001</v>
      </c>
      <c r="AX44" s="23">
        <f t="shared" si="7"/>
        <v>8.4440000000000001E-2</v>
      </c>
      <c r="AY44" s="23">
        <f t="shared" si="7"/>
        <v>7.4999999999999997E-2</v>
      </c>
      <c r="AZ44" s="23">
        <f t="shared" si="7"/>
        <v>0.11</v>
      </c>
      <c r="BA44" s="23">
        <f t="shared" si="7"/>
        <v>0.22500000000000001</v>
      </c>
      <c r="BB44" s="23">
        <f t="shared" si="7"/>
        <v>0.36399999999999999</v>
      </c>
      <c r="BC44" s="23">
        <f t="shared" si="7"/>
        <v>0.55000000000000004</v>
      </c>
      <c r="BD44" s="23">
        <f t="shared" si="7"/>
        <v>0.19506000000000001</v>
      </c>
      <c r="BE44" s="23">
        <f t="shared" si="7"/>
        <v>0.33</v>
      </c>
      <c r="BF44" s="23">
        <f t="shared" si="7"/>
        <v>0</v>
      </c>
      <c r="BG44" s="23">
        <f t="shared" si="7"/>
        <v>2.9000000000000001E-2</v>
      </c>
      <c r="BH44" s="23">
        <f t="shared" si="7"/>
        <v>3.9E-2</v>
      </c>
      <c r="BI44" s="23">
        <f t="shared" si="7"/>
        <v>4.9000000000000002E-2</v>
      </c>
      <c r="BJ44" s="23">
        <f t="shared" si="7"/>
        <v>1.9E-2</v>
      </c>
      <c r="BK44" s="23">
        <f t="shared" si="7"/>
        <v>5.7299999999999997E-2</v>
      </c>
      <c r="BL44" s="23">
        <f t="shared" si="7"/>
        <v>0.27620999999999996</v>
      </c>
      <c r="BM44" s="23">
        <f t="shared" si="7"/>
        <v>0.15443999999999999</v>
      </c>
      <c r="BN44" s="23">
        <f t="shared" si="7"/>
        <v>1.489E-2</v>
      </c>
      <c r="BO44" s="23">
        <f t="shared" ref="BO44" si="8">BO43/1000</f>
        <v>6.0000000000000001E-3</v>
      </c>
    </row>
    <row r="45" spans="1:69" ht="17.25" x14ac:dyDescent="0.3">
      <c r="A45" s="30"/>
      <c r="B45" s="31" t="s">
        <v>29</v>
      </c>
      <c r="C45" s="101"/>
      <c r="D45" s="32">
        <f>D30*D43</f>
        <v>5.3815999999999997</v>
      </c>
      <c r="E45" s="32">
        <f t="shared" ref="E45:BN45" si="9">E30*E43</f>
        <v>2.64</v>
      </c>
      <c r="F45" s="32">
        <f t="shared" si="9"/>
        <v>3.6023200000000006</v>
      </c>
      <c r="G45" s="32">
        <f t="shared" si="9"/>
        <v>0.179982</v>
      </c>
      <c r="H45" s="32">
        <f t="shared" si="9"/>
        <v>0</v>
      </c>
      <c r="I45" s="32">
        <f t="shared" si="9"/>
        <v>1.18</v>
      </c>
      <c r="J45" s="32">
        <f t="shared" si="9"/>
        <v>7.9945599999999999</v>
      </c>
      <c r="K45" s="32">
        <f t="shared" si="9"/>
        <v>8.6117200000000018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2.3158000000000003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3.6470999999999996</v>
      </c>
      <c r="W45" s="32">
        <f t="shared" si="9"/>
        <v>0</v>
      </c>
      <c r="X45" s="32">
        <f t="shared" si="9"/>
        <v>5.3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1.7139599999999999</v>
      </c>
      <c r="AE45" s="32">
        <f t="shared" si="9"/>
        <v>4.5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1.75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3.3</v>
      </c>
      <c r="BA45" s="32">
        <f t="shared" si="9"/>
        <v>11.25</v>
      </c>
      <c r="BB45" s="32">
        <f t="shared" si="9"/>
        <v>0</v>
      </c>
      <c r="BC45" s="32">
        <f t="shared" si="9"/>
        <v>2.75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6.9600000000000009</v>
      </c>
      <c r="BH45" s="32">
        <f t="shared" si="9"/>
        <v>0.93600000000000005</v>
      </c>
      <c r="BI45" s="32">
        <f t="shared" si="9"/>
        <v>0.98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0.61775999999999998</v>
      </c>
      <c r="BN45" s="32">
        <f t="shared" si="9"/>
        <v>5.9560000000000002E-2</v>
      </c>
      <c r="BO45" s="32">
        <f t="shared" ref="BO45" si="10">BO30*BO43</f>
        <v>0.21000000000000002</v>
      </c>
      <c r="BP45" s="33">
        <f>SUM(D45:BN45)</f>
        <v>75.670362000000026</v>
      </c>
      <c r="BQ45" s="34">
        <f>BP45/$C$7</f>
        <v>75.670362000000026</v>
      </c>
    </row>
    <row r="46" spans="1:69" ht="17.25" x14ac:dyDescent="0.3">
      <c r="A46" s="30"/>
      <c r="B46" s="31" t="s">
        <v>30</v>
      </c>
      <c r="C46" s="101"/>
      <c r="D46" s="32">
        <f>D30*D43</f>
        <v>5.3815999999999997</v>
      </c>
      <c r="E46" s="32">
        <f t="shared" ref="E46:BN46" si="11">E30*E43</f>
        <v>2.64</v>
      </c>
      <c r="F46" s="32">
        <f t="shared" si="11"/>
        <v>3.6023200000000006</v>
      </c>
      <c r="G46" s="32">
        <f t="shared" si="11"/>
        <v>0.179982</v>
      </c>
      <c r="H46" s="32">
        <f t="shared" si="11"/>
        <v>0</v>
      </c>
      <c r="I46" s="32">
        <f t="shared" si="11"/>
        <v>1.18</v>
      </c>
      <c r="J46" s="32">
        <f t="shared" si="11"/>
        <v>7.9945599999999999</v>
      </c>
      <c r="K46" s="32">
        <f t="shared" si="11"/>
        <v>8.6117200000000018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2.3158000000000003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3.6470999999999996</v>
      </c>
      <c r="W46" s="32">
        <f t="shared" si="11"/>
        <v>0</v>
      </c>
      <c r="X46" s="32">
        <f t="shared" si="11"/>
        <v>5.3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1.7139599999999999</v>
      </c>
      <c r="AE46" s="32">
        <f t="shared" si="11"/>
        <v>4.5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1.75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3.3</v>
      </c>
      <c r="BA46" s="32">
        <f t="shared" si="11"/>
        <v>11.25</v>
      </c>
      <c r="BB46" s="32">
        <f t="shared" si="11"/>
        <v>0</v>
      </c>
      <c r="BC46" s="32">
        <f t="shared" si="11"/>
        <v>2.75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6.9600000000000009</v>
      </c>
      <c r="BH46" s="32">
        <f t="shared" si="11"/>
        <v>0.93600000000000005</v>
      </c>
      <c r="BI46" s="32">
        <f t="shared" si="11"/>
        <v>0.98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0.61775999999999998</v>
      </c>
      <c r="BN46" s="32">
        <f t="shared" si="11"/>
        <v>5.9560000000000002E-2</v>
      </c>
      <c r="BO46" s="32">
        <f t="shared" ref="BO46" si="12">BO30*BO43</f>
        <v>0.21000000000000002</v>
      </c>
      <c r="BP46" s="33">
        <f>SUM(D46:BN46)</f>
        <v>75.670362000000026</v>
      </c>
      <c r="BQ46" s="34">
        <f>BP46/$C$7</f>
        <v>75.670362000000026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91.570362000000003</v>
      </c>
    </row>
    <row r="50" spans="1:69" x14ac:dyDescent="0.25">
      <c r="J50" s="1"/>
    </row>
    <row r="51" spans="1:69" ht="15" customHeight="1" x14ac:dyDescent="0.25">
      <c r="A51" s="93"/>
      <c r="B51" s="2" t="s">
        <v>2</v>
      </c>
      <c r="C51" s="91" t="s">
        <v>3</v>
      </c>
      <c r="D51" s="91" t="str">
        <f t="shared" ref="D51:BN51" si="13">D5</f>
        <v>Хлеб пшеничный</v>
      </c>
      <c r="E51" s="91" t="str">
        <f t="shared" si="13"/>
        <v>Хлеб ржано-пшеничный</v>
      </c>
      <c r="F51" s="91" t="str">
        <f t="shared" si="13"/>
        <v>Сахар</v>
      </c>
      <c r="G51" s="91" t="str">
        <f t="shared" si="13"/>
        <v>Чай</v>
      </c>
      <c r="H51" s="91" t="str">
        <f t="shared" si="13"/>
        <v>Какао</v>
      </c>
      <c r="I51" s="91" t="str">
        <f t="shared" si="13"/>
        <v>Кофейный напиток</v>
      </c>
      <c r="J51" s="91" t="str">
        <f t="shared" si="13"/>
        <v>Молоко 2,5%</v>
      </c>
      <c r="K51" s="91" t="str">
        <f t="shared" si="13"/>
        <v>Масло сливочное</v>
      </c>
      <c r="L51" s="91" t="str">
        <f t="shared" si="13"/>
        <v>Сметана 15%</v>
      </c>
      <c r="M51" s="91" t="str">
        <f t="shared" si="13"/>
        <v>Молоко сухое</v>
      </c>
      <c r="N51" s="91" t="str">
        <f t="shared" si="13"/>
        <v>Снежок 2,5 %</v>
      </c>
      <c r="O51" s="91" t="str">
        <f t="shared" si="13"/>
        <v>Творог 5%</v>
      </c>
      <c r="P51" s="91" t="str">
        <f t="shared" si="13"/>
        <v>Молоко сгущенное</v>
      </c>
      <c r="Q51" s="91" t="str">
        <f t="shared" si="13"/>
        <v xml:space="preserve">Джем Сава </v>
      </c>
      <c r="R51" s="91" t="str">
        <f t="shared" si="13"/>
        <v>Сыр</v>
      </c>
      <c r="S51" s="91" t="str">
        <f t="shared" si="13"/>
        <v>Зеленый горошек</v>
      </c>
      <c r="T51" s="91" t="str">
        <f t="shared" si="13"/>
        <v>Кукуруза консервирован.</v>
      </c>
      <c r="U51" s="91" t="str">
        <f t="shared" si="13"/>
        <v>Консервы рыбные</v>
      </c>
      <c r="V51" s="91" t="str">
        <f t="shared" si="13"/>
        <v>Огурцы консервирован.</v>
      </c>
      <c r="W51" s="37"/>
      <c r="X51" s="91" t="str">
        <f t="shared" si="13"/>
        <v>Яйцо</v>
      </c>
      <c r="Y51" s="91" t="str">
        <f t="shared" si="13"/>
        <v>Икра кабачковая</v>
      </c>
      <c r="Z51" s="91" t="str">
        <f t="shared" si="13"/>
        <v>Изюм</v>
      </c>
      <c r="AA51" s="91" t="str">
        <f t="shared" si="13"/>
        <v>Курага</v>
      </c>
      <c r="AB51" s="91" t="str">
        <f t="shared" si="13"/>
        <v>Чернослив</v>
      </c>
      <c r="AC51" s="91" t="str">
        <f t="shared" si="13"/>
        <v>Шиповник</v>
      </c>
      <c r="AD51" s="91" t="str">
        <f t="shared" si="13"/>
        <v>Сухофрукты</v>
      </c>
      <c r="AE51" s="91" t="str">
        <f t="shared" si="13"/>
        <v>Ягода свежемороженная</v>
      </c>
      <c r="AF51" s="91" t="str">
        <f t="shared" si="13"/>
        <v>Лимон</v>
      </c>
      <c r="AG51" s="91" t="str">
        <f t="shared" si="13"/>
        <v>Кисель</v>
      </c>
      <c r="AH51" s="91" t="str">
        <f t="shared" si="13"/>
        <v xml:space="preserve">Сок </v>
      </c>
      <c r="AI51" s="91" t="str">
        <f t="shared" si="13"/>
        <v>Макаронные изделия</v>
      </c>
      <c r="AJ51" s="91" t="str">
        <f t="shared" si="13"/>
        <v>Мука</v>
      </c>
      <c r="AK51" s="91" t="str">
        <f t="shared" si="13"/>
        <v>Дрожжи</v>
      </c>
      <c r="AL51" s="91" t="str">
        <f t="shared" si="13"/>
        <v>Печенье</v>
      </c>
      <c r="AM51" s="91" t="str">
        <f t="shared" si="13"/>
        <v>Пряники</v>
      </c>
      <c r="AN51" s="91" t="str">
        <f t="shared" si="13"/>
        <v>Вафли</v>
      </c>
      <c r="AO51" s="91" t="str">
        <f t="shared" si="13"/>
        <v>Конфеты</v>
      </c>
      <c r="AP51" s="91" t="str">
        <f t="shared" si="13"/>
        <v>Повидло Сава</v>
      </c>
      <c r="AQ51" s="91" t="str">
        <f t="shared" si="13"/>
        <v>Крупа геркулес</v>
      </c>
      <c r="AR51" s="91" t="str">
        <f t="shared" si="13"/>
        <v>Крупа горох</v>
      </c>
      <c r="AS51" s="91" t="str">
        <f t="shared" si="13"/>
        <v>Крупа гречневая</v>
      </c>
      <c r="AT51" s="91" t="str">
        <f t="shared" si="13"/>
        <v>Крупа кукурузная</v>
      </c>
      <c r="AU51" s="91" t="str">
        <f t="shared" si="13"/>
        <v>Крупа манная</v>
      </c>
      <c r="AV51" s="91" t="str">
        <f t="shared" si="13"/>
        <v>Крупа перловая</v>
      </c>
      <c r="AW51" s="91" t="str">
        <f t="shared" si="13"/>
        <v>Крупа пшеничная</v>
      </c>
      <c r="AX51" s="91" t="str">
        <f t="shared" si="13"/>
        <v>Крупа пшено</v>
      </c>
      <c r="AY51" s="91" t="str">
        <f t="shared" si="13"/>
        <v>Крупа ячневая</v>
      </c>
      <c r="AZ51" s="91" t="str">
        <f t="shared" si="13"/>
        <v>Рис</v>
      </c>
      <c r="BA51" s="91" t="str">
        <f t="shared" si="13"/>
        <v>Цыпленок бройлер</v>
      </c>
      <c r="BB51" s="91" t="str">
        <f t="shared" si="13"/>
        <v>Филе куриное</v>
      </c>
      <c r="BC51" s="91" t="str">
        <f t="shared" si="13"/>
        <v>Фарш говяжий</v>
      </c>
      <c r="BD51" s="91" t="str">
        <f t="shared" si="13"/>
        <v>Печень куриная</v>
      </c>
      <c r="BE51" s="91" t="str">
        <f t="shared" si="13"/>
        <v>Филе минтая</v>
      </c>
      <c r="BF51" s="91" t="str">
        <f t="shared" si="13"/>
        <v>Филе сельди слабосол.</v>
      </c>
      <c r="BG51" s="91" t="str">
        <f t="shared" si="13"/>
        <v>Картофель</v>
      </c>
      <c r="BH51" s="91" t="str">
        <f t="shared" si="13"/>
        <v>Морковь</v>
      </c>
      <c r="BI51" s="91" t="str">
        <f t="shared" si="13"/>
        <v>Лук</v>
      </c>
      <c r="BJ51" s="91" t="str">
        <f t="shared" si="13"/>
        <v>Капуста</v>
      </c>
      <c r="BK51" s="91" t="str">
        <f t="shared" si="13"/>
        <v>Свекла</v>
      </c>
      <c r="BL51" s="91" t="str">
        <f t="shared" si="13"/>
        <v>Томатная паста</v>
      </c>
      <c r="BM51" s="91" t="str">
        <f t="shared" si="13"/>
        <v>Масло растительное</v>
      </c>
      <c r="BN51" s="91" t="str">
        <f t="shared" si="13"/>
        <v>Соль</v>
      </c>
      <c r="BO51" s="91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94"/>
      <c r="B52" s="3" t="s">
        <v>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103"/>
      <c r="BQ52" s="103"/>
    </row>
    <row r="53" spans="1:69" ht="15" customHeight="1" x14ac:dyDescent="0.25">
      <c r="A53" s="95" t="s">
        <v>7</v>
      </c>
      <c r="B53" s="4" t="str">
        <f>B7</f>
        <v>Омлет натуральный с маслом</v>
      </c>
      <c r="C53" s="98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6"/>
      <c r="B54" s="4" t="str">
        <f>B8</f>
        <v>Бутерброд с маслом</v>
      </c>
      <c r="C54" s="99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6"/>
      <c r="B55" s="4" t="str">
        <f>B9</f>
        <v>Кофейный напиток с молоком</v>
      </c>
      <c r="C55" s="99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6"/>
      <c r="B56" s="4">
        <f>B10</f>
        <v>0</v>
      </c>
      <c r="C56" s="99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7"/>
      <c r="B57" s="4">
        <f>B11</f>
        <v>0</v>
      </c>
      <c r="C57" s="100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0.02</v>
      </c>
      <c r="E59" s="24">
        <f t="shared" si="21"/>
        <v>0</v>
      </c>
      <c r="F59" s="24">
        <f t="shared" si="21"/>
        <v>8.0000000000000002E-3</v>
      </c>
      <c r="G59" s="24">
        <f t="shared" si="21"/>
        <v>0</v>
      </c>
      <c r="H59" s="24">
        <f t="shared" si="21"/>
        <v>0</v>
      </c>
      <c r="I59" s="24">
        <f t="shared" si="21"/>
        <v>2E-3</v>
      </c>
      <c r="J59" s="24">
        <f t="shared" si="21"/>
        <v>9.5000000000000001E-2</v>
      </c>
      <c r="K59" s="24">
        <f t="shared" si="21"/>
        <v>5.0000000000000001E-3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4">E43</f>
        <v>66</v>
      </c>
      <c r="F61" s="29">
        <f t="shared" si="24"/>
        <v>97.36</v>
      </c>
      <c r="G61" s="29">
        <f t="shared" si="24"/>
        <v>599.94000000000005</v>
      </c>
      <c r="H61" s="29">
        <f t="shared" si="24"/>
        <v>925.9</v>
      </c>
      <c r="I61" s="29">
        <f t="shared" si="24"/>
        <v>590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355</v>
      </c>
      <c r="N61" s="29">
        <f t="shared" si="24"/>
        <v>99.49</v>
      </c>
      <c r="O61" s="29">
        <f t="shared" si="24"/>
        <v>320.32</v>
      </c>
      <c r="P61" s="29">
        <f t="shared" si="24"/>
        <v>231.58</v>
      </c>
      <c r="Q61" s="29">
        <f t="shared" si="24"/>
        <v>216.66</v>
      </c>
      <c r="R61" s="29">
        <f t="shared" si="24"/>
        <v>0</v>
      </c>
      <c r="S61" s="29">
        <f t="shared" si="24"/>
        <v>130</v>
      </c>
      <c r="T61" s="29">
        <f t="shared" si="24"/>
        <v>146</v>
      </c>
      <c r="U61" s="29">
        <f t="shared" si="24"/>
        <v>870</v>
      </c>
      <c r="V61" s="29">
        <f t="shared" si="24"/>
        <v>121.57</v>
      </c>
      <c r="W61" s="29">
        <f>W43</f>
        <v>0</v>
      </c>
      <c r="X61" s="29">
        <f t="shared" si="24"/>
        <v>5.3</v>
      </c>
      <c r="Y61" s="29">
        <f t="shared" si="24"/>
        <v>0</v>
      </c>
      <c r="Z61" s="29">
        <f t="shared" si="24"/>
        <v>239.76</v>
      </c>
      <c r="AA61" s="29">
        <f t="shared" si="24"/>
        <v>324.92</v>
      </c>
      <c r="AB61" s="29">
        <f t="shared" si="24"/>
        <v>273.52999999999997</v>
      </c>
      <c r="AC61" s="29">
        <f t="shared" si="24"/>
        <v>288.5</v>
      </c>
      <c r="AD61" s="29">
        <f t="shared" si="24"/>
        <v>95.22</v>
      </c>
      <c r="AE61" s="29">
        <f t="shared" si="24"/>
        <v>300</v>
      </c>
      <c r="AF61" s="29">
        <f t="shared" si="24"/>
        <v>149</v>
      </c>
      <c r="AG61" s="29">
        <f t="shared" si="24"/>
        <v>210.25</v>
      </c>
      <c r="AH61" s="29">
        <f t="shared" si="24"/>
        <v>55</v>
      </c>
      <c r="AI61" s="29">
        <f t="shared" si="24"/>
        <v>65.75</v>
      </c>
      <c r="AJ61" s="29">
        <f t="shared" si="24"/>
        <v>43.56</v>
      </c>
      <c r="AK61" s="29">
        <f t="shared" si="24"/>
        <v>190</v>
      </c>
      <c r="AL61" s="29">
        <f t="shared" si="24"/>
        <v>165</v>
      </c>
      <c r="AM61" s="29">
        <f t="shared" si="24"/>
        <v>0</v>
      </c>
      <c r="AN61" s="29">
        <f t="shared" si="24"/>
        <v>250</v>
      </c>
      <c r="AO61" s="29">
        <f t="shared" si="24"/>
        <v>0</v>
      </c>
      <c r="AP61" s="29">
        <f t="shared" si="24"/>
        <v>190</v>
      </c>
      <c r="AQ61" s="29">
        <f t="shared" si="24"/>
        <v>86.38</v>
      </c>
      <c r="AR61" s="29">
        <f t="shared" si="24"/>
        <v>70</v>
      </c>
      <c r="AS61" s="29">
        <f t="shared" si="24"/>
        <v>150</v>
      </c>
      <c r="AT61" s="29">
        <f t="shared" si="24"/>
        <v>70.739999999999995</v>
      </c>
      <c r="AU61" s="29">
        <f t="shared" si="24"/>
        <v>64.290000000000006</v>
      </c>
      <c r="AV61" s="29">
        <f t="shared" si="24"/>
        <v>62.5</v>
      </c>
      <c r="AW61" s="29">
        <f t="shared" si="24"/>
        <v>114.28</v>
      </c>
      <c r="AX61" s="29">
        <f t="shared" si="24"/>
        <v>84.44</v>
      </c>
      <c r="AY61" s="29">
        <f t="shared" si="24"/>
        <v>75</v>
      </c>
      <c r="AZ61" s="29">
        <f t="shared" si="24"/>
        <v>110</v>
      </c>
      <c r="BA61" s="29">
        <f t="shared" si="24"/>
        <v>225</v>
      </c>
      <c r="BB61" s="29">
        <f t="shared" si="24"/>
        <v>364</v>
      </c>
      <c r="BC61" s="29">
        <f t="shared" si="24"/>
        <v>550</v>
      </c>
      <c r="BD61" s="29">
        <f t="shared" si="24"/>
        <v>195.06</v>
      </c>
      <c r="BE61" s="29">
        <f t="shared" si="24"/>
        <v>330</v>
      </c>
      <c r="BF61" s="29">
        <f t="shared" si="24"/>
        <v>0</v>
      </c>
      <c r="BG61" s="29">
        <f t="shared" si="24"/>
        <v>29</v>
      </c>
      <c r="BH61" s="29">
        <f t="shared" si="24"/>
        <v>39</v>
      </c>
      <c r="BI61" s="29">
        <f t="shared" si="24"/>
        <v>49</v>
      </c>
      <c r="BJ61" s="29">
        <f t="shared" si="24"/>
        <v>19</v>
      </c>
      <c r="BK61" s="29">
        <f t="shared" si="24"/>
        <v>57.3</v>
      </c>
      <c r="BL61" s="29">
        <f t="shared" si="24"/>
        <v>276.20999999999998</v>
      </c>
      <c r="BM61" s="29">
        <f t="shared" si="24"/>
        <v>154.44</v>
      </c>
      <c r="BN61" s="29">
        <f t="shared" si="24"/>
        <v>14.89</v>
      </c>
      <c r="BO61" s="29">
        <f t="shared" ref="BO61" si="25">BO43</f>
        <v>6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6">E61/1000</f>
        <v>6.6000000000000003E-2</v>
      </c>
      <c r="F62" s="23">
        <f t="shared" si="26"/>
        <v>9.7360000000000002E-2</v>
      </c>
      <c r="G62" s="23">
        <f t="shared" si="26"/>
        <v>0.59994000000000003</v>
      </c>
      <c r="H62" s="23">
        <f t="shared" si="26"/>
        <v>0.92589999999999995</v>
      </c>
      <c r="I62" s="23">
        <f t="shared" si="26"/>
        <v>0.59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0.35499999999999998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0.23158000000000001</v>
      </c>
      <c r="Q62" s="23">
        <f t="shared" si="26"/>
        <v>0.21665999999999999</v>
      </c>
      <c r="R62" s="23">
        <f t="shared" si="26"/>
        <v>0</v>
      </c>
      <c r="S62" s="23">
        <f t="shared" si="26"/>
        <v>0.13</v>
      </c>
      <c r="T62" s="23">
        <f t="shared" si="26"/>
        <v>0.14599999999999999</v>
      </c>
      <c r="U62" s="23">
        <f t="shared" si="26"/>
        <v>0.87</v>
      </c>
      <c r="V62" s="23">
        <f t="shared" si="26"/>
        <v>0.12157</v>
      </c>
      <c r="W62" s="23">
        <f>W61/1000</f>
        <v>0</v>
      </c>
      <c r="X62" s="23">
        <f t="shared" si="26"/>
        <v>5.3E-3</v>
      </c>
      <c r="Y62" s="23">
        <f t="shared" si="26"/>
        <v>0</v>
      </c>
      <c r="Z62" s="23">
        <f t="shared" si="26"/>
        <v>0.23976</v>
      </c>
      <c r="AA62" s="23">
        <f t="shared" si="26"/>
        <v>0.32492000000000004</v>
      </c>
      <c r="AB62" s="23">
        <f t="shared" si="26"/>
        <v>0.27353</v>
      </c>
      <c r="AC62" s="23">
        <f t="shared" si="26"/>
        <v>0.28849999999999998</v>
      </c>
      <c r="AD62" s="23">
        <f t="shared" si="26"/>
        <v>9.5219999999999999E-2</v>
      </c>
      <c r="AE62" s="23">
        <f t="shared" si="26"/>
        <v>0.3</v>
      </c>
      <c r="AF62" s="23">
        <f t="shared" si="26"/>
        <v>0.14899999999999999</v>
      </c>
      <c r="AG62" s="23">
        <f t="shared" si="26"/>
        <v>0.21024999999999999</v>
      </c>
      <c r="AH62" s="23">
        <f t="shared" si="26"/>
        <v>5.5E-2</v>
      </c>
      <c r="AI62" s="23">
        <f t="shared" si="26"/>
        <v>6.5750000000000003E-2</v>
      </c>
      <c r="AJ62" s="23">
        <f t="shared" si="26"/>
        <v>4.3560000000000001E-2</v>
      </c>
      <c r="AK62" s="23">
        <f t="shared" si="26"/>
        <v>0.19</v>
      </c>
      <c r="AL62" s="23">
        <f t="shared" si="26"/>
        <v>0.16500000000000001</v>
      </c>
      <c r="AM62" s="23">
        <f t="shared" si="26"/>
        <v>0</v>
      </c>
      <c r="AN62" s="23">
        <f t="shared" si="26"/>
        <v>0.25</v>
      </c>
      <c r="AO62" s="23">
        <f t="shared" si="26"/>
        <v>0</v>
      </c>
      <c r="AP62" s="23">
        <f t="shared" si="26"/>
        <v>0.19</v>
      </c>
      <c r="AQ62" s="23">
        <f t="shared" si="26"/>
        <v>8.6379999999999998E-2</v>
      </c>
      <c r="AR62" s="23">
        <f t="shared" si="26"/>
        <v>7.0000000000000007E-2</v>
      </c>
      <c r="AS62" s="23">
        <f t="shared" si="26"/>
        <v>0.15</v>
      </c>
      <c r="AT62" s="23">
        <f t="shared" si="26"/>
        <v>7.0739999999999997E-2</v>
      </c>
      <c r="AU62" s="23">
        <f t="shared" si="26"/>
        <v>6.429E-2</v>
      </c>
      <c r="AV62" s="23">
        <f t="shared" si="26"/>
        <v>6.25E-2</v>
      </c>
      <c r="AW62" s="23">
        <f t="shared" si="26"/>
        <v>0.11428000000000001</v>
      </c>
      <c r="AX62" s="23">
        <f t="shared" si="26"/>
        <v>8.4440000000000001E-2</v>
      </c>
      <c r="AY62" s="23">
        <f t="shared" si="26"/>
        <v>7.4999999999999997E-2</v>
      </c>
      <c r="AZ62" s="23">
        <f t="shared" si="26"/>
        <v>0.11</v>
      </c>
      <c r="BA62" s="23">
        <f t="shared" si="26"/>
        <v>0.22500000000000001</v>
      </c>
      <c r="BB62" s="23">
        <f t="shared" si="26"/>
        <v>0.36399999999999999</v>
      </c>
      <c r="BC62" s="23">
        <f t="shared" si="26"/>
        <v>0.55000000000000004</v>
      </c>
      <c r="BD62" s="23">
        <f t="shared" si="26"/>
        <v>0.19506000000000001</v>
      </c>
      <c r="BE62" s="23">
        <f t="shared" si="26"/>
        <v>0.33</v>
      </c>
      <c r="BF62" s="23">
        <f t="shared" si="26"/>
        <v>0</v>
      </c>
      <c r="BG62" s="23">
        <f t="shared" si="26"/>
        <v>2.9000000000000001E-2</v>
      </c>
      <c r="BH62" s="23">
        <f t="shared" si="26"/>
        <v>3.9E-2</v>
      </c>
      <c r="BI62" s="23">
        <f t="shared" si="26"/>
        <v>4.9000000000000002E-2</v>
      </c>
      <c r="BJ62" s="23">
        <f t="shared" si="26"/>
        <v>1.9E-2</v>
      </c>
      <c r="BK62" s="23">
        <f t="shared" si="26"/>
        <v>5.7299999999999997E-2</v>
      </c>
      <c r="BL62" s="23">
        <f t="shared" si="26"/>
        <v>0.27620999999999996</v>
      </c>
      <c r="BM62" s="23">
        <f t="shared" si="26"/>
        <v>0.15443999999999999</v>
      </c>
      <c r="BN62" s="23">
        <f t="shared" si="26"/>
        <v>1.489E-2</v>
      </c>
      <c r="BO62" s="23">
        <f t="shared" ref="BO62" si="27">BO61/1000</f>
        <v>6.0000000000000001E-3</v>
      </c>
    </row>
    <row r="63" spans="1:69" ht="17.25" x14ac:dyDescent="0.3">
      <c r="A63" s="30"/>
      <c r="B63" s="31" t="s">
        <v>29</v>
      </c>
      <c r="C63" s="101"/>
      <c r="D63" s="32">
        <f>D59*D61</f>
        <v>1.3453999999999999</v>
      </c>
      <c r="E63" s="32">
        <f t="shared" ref="E63:BN63" si="28">E59*E61</f>
        <v>0</v>
      </c>
      <c r="F63" s="32">
        <f t="shared" si="28"/>
        <v>0.77888000000000002</v>
      </c>
      <c r="G63" s="32">
        <f t="shared" si="28"/>
        <v>0</v>
      </c>
      <c r="H63" s="32">
        <f t="shared" si="28"/>
        <v>0</v>
      </c>
      <c r="I63" s="32">
        <f t="shared" si="28"/>
        <v>1.18</v>
      </c>
      <c r="J63" s="32">
        <f t="shared" si="28"/>
        <v>6.7810999999999995</v>
      </c>
      <c r="K63" s="32">
        <f t="shared" si="28"/>
        <v>3.3122000000000003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21.2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1.489E-2</v>
      </c>
      <c r="BO63" s="32">
        <f t="shared" ref="BO63" si="29">BO59*BO61</f>
        <v>0</v>
      </c>
      <c r="BP63" s="33">
        <f>SUM(D63:BN63)</f>
        <v>34.612470000000002</v>
      </c>
      <c r="BQ63" s="34">
        <f>BP63/$C$7</f>
        <v>34.612470000000002</v>
      </c>
    </row>
    <row r="64" spans="1:69" ht="17.25" x14ac:dyDescent="0.3">
      <c r="A64" s="30"/>
      <c r="B64" s="31" t="s">
        <v>30</v>
      </c>
      <c r="C64" s="101"/>
      <c r="D64" s="32">
        <f>D59*D61</f>
        <v>1.3453999999999999</v>
      </c>
      <c r="E64" s="32">
        <f t="shared" ref="E64:BN64" si="30">E59*E61</f>
        <v>0</v>
      </c>
      <c r="F64" s="32">
        <f t="shared" si="30"/>
        <v>0.77888000000000002</v>
      </c>
      <c r="G64" s="32">
        <f t="shared" si="30"/>
        <v>0</v>
      </c>
      <c r="H64" s="32">
        <f t="shared" si="30"/>
        <v>0</v>
      </c>
      <c r="I64" s="32">
        <f t="shared" si="30"/>
        <v>1.18</v>
      </c>
      <c r="J64" s="32">
        <f t="shared" si="30"/>
        <v>6.7810999999999995</v>
      </c>
      <c r="K64" s="32">
        <f t="shared" si="30"/>
        <v>3.3122000000000003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21.2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1.489E-2</v>
      </c>
      <c r="BO64" s="32">
        <f t="shared" ref="BO64" si="31">BO59*BO61</f>
        <v>0</v>
      </c>
      <c r="BP64" s="33">
        <f>SUM(D64:BN64)</f>
        <v>34.612470000000002</v>
      </c>
      <c r="BQ64" s="34">
        <f>BP64/$C$7</f>
        <v>34.612470000000002</v>
      </c>
    </row>
    <row r="66" spans="1:69" x14ac:dyDescent="0.25">
      <c r="J66" s="1"/>
    </row>
    <row r="67" spans="1:69" ht="15" customHeight="1" x14ac:dyDescent="0.25">
      <c r="A67" s="93"/>
      <c r="B67" s="2" t="s">
        <v>2</v>
      </c>
      <c r="C67" s="91" t="s">
        <v>3</v>
      </c>
      <c r="D67" s="91" t="str">
        <f t="shared" ref="D67:BN67" si="32">D51</f>
        <v>Хлеб пшеничный</v>
      </c>
      <c r="E67" s="91" t="str">
        <f t="shared" si="32"/>
        <v>Хлеб ржано-пшеничный</v>
      </c>
      <c r="F67" s="91" t="str">
        <f t="shared" si="32"/>
        <v>Сахар</v>
      </c>
      <c r="G67" s="91" t="str">
        <f t="shared" si="32"/>
        <v>Чай</v>
      </c>
      <c r="H67" s="91" t="str">
        <f t="shared" si="32"/>
        <v>Какао</v>
      </c>
      <c r="I67" s="91" t="str">
        <f t="shared" si="32"/>
        <v>Кофейный напиток</v>
      </c>
      <c r="J67" s="91" t="str">
        <f t="shared" si="32"/>
        <v>Молоко 2,5%</v>
      </c>
      <c r="K67" s="91" t="str">
        <f t="shared" si="32"/>
        <v>Масло сливочное</v>
      </c>
      <c r="L67" s="91" t="str">
        <f t="shared" si="32"/>
        <v>Сметана 15%</v>
      </c>
      <c r="M67" s="91" t="str">
        <f t="shared" si="32"/>
        <v>Молоко сухое</v>
      </c>
      <c r="N67" s="91" t="str">
        <f t="shared" si="32"/>
        <v>Снежок 2,5 %</v>
      </c>
      <c r="O67" s="91" t="str">
        <f t="shared" si="32"/>
        <v>Творог 5%</v>
      </c>
      <c r="P67" s="91" t="str">
        <f t="shared" si="32"/>
        <v>Молоко сгущенное</v>
      </c>
      <c r="Q67" s="91" t="str">
        <f t="shared" si="32"/>
        <v xml:space="preserve">Джем Сава </v>
      </c>
      <c r="R67" s="91" t="str">
        <f t="shared" si="32"/>
        <v>Сыр</v>
      </c>
      <c r="S67" s="91" t="str">
        <f t="shared" si="32"/>
        <v>Зеленый горошек</v>
      </c>
      <c r="T67" s="91" t="str">
        <f t="shared" si="32"/>
        <v>Кукуруза консервирован.</v>
      </c>
      <c r="U67" s="91" t="str">
        <f t="shared" si="32"/>
        <v>Консервы рыбные</v>
      </c>
      <c r="V67" s="91" t="str">
        <f t="shared" si="32"/>
        <v>Огурцы консервирован.</v>
      </c>
      <c r="W67" s="37"/>
      <c r="X67" s="91" t="str">
        <f t="shared" si="32"/>
        <v>Яйцо</v>
      </c>
      <c r="Y67" s="91" t="str">
        <f t="shared" si="32"/>
        <v>Икра кабачковая</v>
      </c>
      <c r="Z67" s="91" t="str">
        <f t="shared" si="32"/>
        <v>Изюм</v>
      </c>
      <c r="AA67" s="91" t="str">
        <f t="shared" si="32"/>
        <v>Курага</v>
      </c>
      <c r="AB67" s="91" t="str">
        <f t="shared" si="32"/>
        <v>Чернослив</v>
      </c>
      <c r="AC67" s="91" t="str">
        <f t="shared" si="32"/>
        <v>Шиповник</v>
      </c>
      <c r="AD67" s="91" t="str">
        <f t="shared" si="32"/>
        <v>Сухофрукты</v>
      </c>
      <c r="AE67" s="91" t="str">
        <f t="shared" si="32"/>
        <v>Ягода свежемороженная</v>
      </c>
      <c r="AF67" s="91" t="str">
        <f t="shared" si="32"/>
        <v>Лимон</v>
      </c>
      <c r="AG67" s="91" t="str">
        <f t="shared" si="32"/>
        <v>Кисель</v>
      </c>
      <c r="AH67" s="91" t="str">
        <f t="shared" si="32"/>
        <v xml:space="preserve">Сок </v>
      </c>
      <c r="AI67" s="91" t="str">
        <f t="shared" si="32"/>
        <v>Макаронные изделия</v>
      </c>
      <c r="AJ67" s="91" t="str">
        <f t="shared" si="32"/>
        <v>Мука</v>
      </c>
      <c r="AK67" s="91" t="str">
        <f t="shared" si="32"/>
        <v>Дрожжи</v>
      </c>
      <c r="AL67" s="91" t="str">
        <f t="shared" si="32"/>
        <v>Печенье</v>
      </c>
      <c r="AM67" s="91" t="str">
        <f t="shared" si="32"/>
        <v>Пряники</v>
      </c>
      <c r="AN67" s="91" t="str">
        <f t="shared" si="32"/>
        <v>Вафли</v>
      </c>
      <c r="AO67" s="91" t="str">
        <f t="shared" si="32"/>
        <v>Конфеты</v>
      </c>
      <c r="AP67" s="91" t="str">
        <f t="shared" si="32"/>
        <v>Повидло Сава</v>
      </c>
      <c r="AQ67" s="91" t="str">
        <f t="shared" si="32"/>
        <v>Крупа геркулес</v>
      </c>
      <c r="AR67" s="91" t="str">
        <f t="shared" si="32"/>
        <v>Крупа горох</v>
      </c>
      <c r="AS67" s="91" t="str">
        <f t="shared" si="32"/>
        <v>Крупа гречневая</v>
      </c>
      <c r="AT67" s="91" t="str">
        <f t="shared" si="32"/>
        <v>Крупа кукурузная</v>
      </c>
      <c r="AU67" s="91" t="str">
        <f t="shared" si="32"/>
        <v>Крупа манная</v>
      </c>
      <c r="AV67" s="91" t="str">
        <f t="shared" si="32"/>
        <v>Крупа перловая</v>
      </c>
      <c r="AW67" s="91" t="str">
        <f t="shared" si="32"/>
        <v>Крупа пшеничная</v>
      </c>
      <c r="AX67" s="91" t="str">
        <f t="shared" si="32"/>
        <v>Крупа пшено</v>
      </c>
      <c r="AY67" s="91" t="str">
        <f t="shared" si="32"/>
        <v>Крупа ячневая</v>
      </c>
      <c r="AZ67" s="91" t="str">
        <f t="shared" si="32"/>
        <v>Рис</v>
      </c>
      <c r="BA67" s="91" t="str">
        <f t="shared" si="32"/>
        <v>Цыпленок бройлер</v>
      </c>
      <c r="BB67" s="91" t="str">
        <f t="shared" si="32"/>
        <v>Филе куриное</v>
      </c>
      <c r="BC67" s="91" t="str">
        <f t="shared" si="32"/>
        <v>Фарш говяжий</v>
      </c>
      <c r="BD67" s="91" t="str">
        <f t="shared" si="32"/>
        <v>Печень куриная</v>
      </c>
      <c r="BE67" s="91" t="str">
        <f t="shared" si="32"/>
        <v>Филе минтая</v>
      </c>
      <c r="BF67" s="91" t="str">
        <f t="shared" si="32"/>
        <v>Филе сельди слабосол.</v>
      </c>
      <c r="BG67" s="91" t="str">
        <f t="shared" si="32"/>
        <v>Картофель</v>
      </c>
      <c r="BH67" s="91" t="str">
        <f t="shared" si="32"/>
        <v>Морковь</v>
      </c>
      <c r="BI67" s="91" t="str">
        <f t="shared" si="32"/>
        <v>Лук</v>
      </c>
      <c r="BJ67" s="91" t="str">
        <f t="shared" si="32"/>
        <v>Капуста</v>
      </c>
      <c r="BK67" s="91" t="str">
        <f t="shared" si="32"/>
        <v>Свекла</v>
      </c>
      <c r="BL67" s="91" t="str">
        <f t="shared" si="32"/>
        <v>Томатная паста</v>
      </c>
      <c r="BM67" s="91" t="str">
        <f t="shared" si="32"/>
        <v>Масло растительное</v>
      </c>
      <c r="BN67" s="91" t="str">
        <f t="shared" si="32"/>
        <v>Соль</v>
      </c>
      <c r="BO67" s="91" t="str">
        <f t="shared" ref="BO67" si="33">BO51</f>
        <v>Аскорбиновая кислота</v>
      </c>
      <c r="BP67" s="104" t="s">
        <v>4</v>
      </c>
      <c r="BQ67" s="102" t="s">
        <v>5</v>
      </c>
    </row>
    <row r="68" spans="1:69" ht="36.75" customHeight="1" x14ac:dyDescent="0.25">
      <c r="A68" s="94"/>
      <c r="B68" s="3" t="s">
        <v>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3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105"/>
      <c r="BQ68" s="103"/>
    </row>
    <row r="69" spans="1:69" ht="15" customHeight="1" x14ac:dyDescent="0.25">
      <c r="A69" s="95" t="s">
        <v>11</v>
      </c>
      <c r="B69" s="4" t="str">
        <f>B12</f>
        <v>Суп гороховый</v>
      </c>
      <c r="C69" s="98">
        <f>$E$4</f>
        <v>1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6"/>
      <c r="B70" s="4" t="str">
        <f t="shared" ref="B70:B75" si="36">B13</f>
        <v>Плов с мясом/птицей</v>
      </c>
      <c r="C70" s="99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6"/>
      <c r="B71" s="4" t="str">
        <f t="shared" si="36"/>
        <v>Хлеб пшеничный</v>
      </c>
      <c r="C71" s="99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6"/>
      <c r="B72" s="4" t="str">
        <f t="shared" si="36"/>
        <v>Хлеб ржано-пшеничный</v>
      </c>
      <c r="C72" s="99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6"/>
      <c r="B73" s="4" t="str">
        <f t="shared" si="36"/>
        <v>Компот из сухофруктов</v>
      </c>
      <c r="C73" s="99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6"/>
      <c r="B74" s="4">
        <f t="shared" si="36"/>
        <v>0</v>
      </c>
      <c r="C74" s="99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7"/>
      <c r="B75" s="4">
        <f t="shared" si="36"/>
        <v>0</v>
      </c>
      <c r="C75" s="100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0.02</v>
      </c>
      <c r="E77" s="24">
        <f t="shared" si="44"/>
        <v>0.04</v>
      </c>
      <c r="F77" s="24">
        <f t="shared" si="44"/>
        <v>0.01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5.0000000000000001E-3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1.7999999999999999E-2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2.5000000000000001E-2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0.03</v>
      </c>
      <c r="BA77" s="24">
        <f t="shared" si="44"/>
        <v>0.05</v>
      </c>
      <c r="BB77" s="24">
        <f t="shared" si="44"/>
        <v>0</v>
      </c>
      <c r="BC77" s="24">
        <f t="shared" si="44"/>
        <v>5.0000000000000001E-3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7.0000000000000007E-2</v>
      </c>
      <c r="BH77" s="24">
        <f t="shared" si="44"/>
        <v>2.4E-2</v>
      </c>
      <c r="BI77" s="24">
        <f t="shared" si="44"/>
        <v>0.02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4.0000000000000001E-3</v>
      </c>
      <c r="BN77" s="24">
        <f t="shared" si="44"/>
        <v>2E-3</v>
      </c>
      <c r="BO77" s="24">
        <f t="shared" ref="BO77" si="45">PRODUCT(BO76,$E$4)</f>
        <v>3.5000000000000003E-2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6">E43</f>
        <v>66</v>
      </c>
      <c r="F79" s="29">
        <f t="shared" si="46"/>
        <v>97.36</v>
      </c>
      <c r="G79" s="29">
        <f t="shared" si="46"/>
        <v>599.94000000000005</v>
      </c>
      <c r="H79" s="29">
        <f t="shared" si="46"/>
        <v>925.9</v>
      </c>
      <c r="I79" s="29">
        <f t="shared" si="46"/>
        <v>590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355</v>
      </c>
      <c r="N79" s="29">
        <f t="shared" si="46"/>
        <v>99.49</v>
      </c>
      <c r="O79" s="29">
        <f t="shared" si="46"/>
        <v>320.32</v>
      </c>
      <c r="P79" s="29">
        <f t="shared" si="46"/>
        <v>231.58</v>
      </c>
      <c r="Q79" s="29">
        <f t="shared" si="46"/>
        <v>216.66</v>
      </c>
      <c r="R79" s="29">
        <f t="shared" si="46"/>
        <v>0</v>
      </c>
      <c r="S79" s="29">
        <f t="shared" si="46"/>
        <v>130</v>
      </c>
      <c r="T79" s="29">
        <f t="shared" si="46"/>
        <v>146</v>
      </c>
      <c r="U79" s="29">
        <f t="shared" si="46"/>
        <v>870</v>
      </c>
      <c r="V79" s="29">
        <f t="shared" si="46"/>
        <v>121.57</v>
      </c>
      <c r="W79" s="29">
        <f>W43</f>
        <v>0</v>
      </c>
      <c r="X79" s="29">
        <f t="shared" si="46"/>
        <v>5.3</v>
      </c>
      <c r="Y79" s="29">
        <f t="shared" si="46"/>
        <v>0</v>
      </c>
      <c r="Z79" s="29">
        <f t="shared" si="46"/>
        <v>239.76</v>
      </c>
      <c r="AA79" s="29">
        <f t="shared" si="46"/>
        <v>324.92</v>
      </c>
      <c r="AB79" s="29">
        <f t="shared" si="46"/>
        <v>273.52999999999997</v>
      </c>
      <c r="AC79" s="29">
        <f t="shared" si="46"/>
        <v>288.5</v>
      </c>
      <c r="AD79" s="29">
        <f t="shared" si="46"/>
        <v>95.22</v>
      </c>
      <c r="AE79" s="29">
        <f t="shared" si="46"/>
        <v>300</v>
      </c>
      <c r="AF79" s="29">
        <f t="shared" si="46"/>
        <v>149</v>
      </c>
      <c r="AG79" s="29">
        <f t="shared" si="46"/>
        <v>210.25</v>
      </c>
      <c r="AH79" s="29">
        <f t="shared" si="46"/>
        <v>55</v>
      </c>
      <c r="AI79" s="29">
        <f t="shared" si="46"/>
        <v>65.75</v>
      </c>
      <c r="AJ79" s="29">
        <f t="shared" si="46"/>
        <v>43.56</v>
      </c>
      <c r="AK79" s="29">
        <f t="shared" si="46"/>
        <v>190</v>
      </c>
      <c r="AL79" s="29">
        <f t="shared" si="46"/>
        <v>165</v>
      </c>
      <c r="AM79" s="29">
        <f t="shared" si="46"/>
        <v>0</v>
      </c>
      <c r="AN79" s="29">
        <f t="shared" si="46"/>
        <v>250</v>
      </c>
      <c r="AO79" s="29">
        <f t="shared" si="46"/>
        <v>0</v>
      </c>
      <c r="AP79" s="29">
        <f t="shared" si="46"/>
        <v>190</v>
      </c>
      <c r="AQ79" s="29">
        <f t="shared" si="46"/>
        <v>86.38</v>
      </c>
      <c r="AR79" s="29">
        <f t="shared" si="46"/>
        <v>70</v>
      </c>
      <c r="AS79" s="29">
        <f t="shared" si="46"/>
        <v>150</v>
      </c>
      <c r="AT79" s="29">
        <f t="shared" si="46"/>
        <v>70.739999999999995</v>
      </c>
      <c r="AU79" s="29">
        <f t="shared" si="46"/>
        <v>64.290000000000006</v>
      </c>
      <c r="AV79" s="29">
        <f t="shared" si="46"/>
        <v>62.5</v>
      </c>
      <c r="AW79" s="29">
        <f t="shared" si="46"/>
        <v>114.28</v>
      </c>
      <c r="AX79" s="29">
        <f t="shared" si="46"/>
        <v>84.44</v>
      </c>
      <c r="AY79" s="29">
        <f t="shared" si="46"/>
        <v>75</v>
      </c>
      <c r="AZ79" s="29">
        <f t="shared" si="46"/>
        <v>110</v>
      </c>
      <c r="BA79" s="29">
        <f t="shared" si="46"/>
        <v>225</v>
      </c>
      <c r="BB79" s="29">
        <f t="shared" si="46"/>
        <v>364</v>
      </c>
      <c r="BC79" s="29">
        <f t="shared" si="46"/>
        <v>550</v>
      </c>
      <c r="BD79" s="29">
        <f t="shared" si="46"/>
        <v>195.06</v>
      </c>
      <c r="BE79" s="29">
        <f t="shared" si="46"/>
        <v>330</v>
      </c>
      <c r="BF79" s="29">
        <f t="shared" si="46"/>
        <v>0</v>
      </c>
      <c r="BG79" s="29">
        <f t="shared" si="46"/>
        <v>29</v>
      </c>
      <c r="BH79" s="29">
        <f t="shared" si="46"/>
        <v>39</v>
      </c>
      <c r="BI79" s="29">
        <f t="shared" si="46"/>
        <v>49</v>
      </c>
      <c r="BJ79" s="29">
        <f t="shared" si="46"/>
        <v>19</v>
      </c>
      <c r="BK79" s="29">
        <f t="shared" si="46"/>
        <v>57.3</v>
      </c>
      <c r="BL79" s="29">
        <f t="shared" si="46"/>
        <v>276.20999999999998</v>
      </c>
      <c r="BM79" s="29">
        <f t="shared" si="46"/>
        <v>154.44</v>
      </c>
      <c r="BN79" s="29">
        <f t="shared" si="46"/>
        <v>14.89</v>
      </c>
      <c r="BO79" s="29">
        <f t="shared" ref="BO79" si="47">BO43</f>
        <v>6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8">E79/1000</f>
        <v>6.6000000000000003E-2</v>
      </c>
      <c r="F80" s="23">
        <f t="shared" si="48"/>
        <v>9.7360000000000002E-2</v>
      </c>
      <c r="G80" s="23">
        <f t="shared" si="48"/>
        <v>0.59994000000000003</v>
      </c>
      <c r="H80" s="23">
        <f t="shared" si="48"/>
        <v>0.92589999999999995</v>
      </c>
      <c r="I80" s="23">
        <f t="shared" si="48"/>
        <v>0.59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0.35499999999999998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0.23158000000000001</v>
      </c>
      <c r="Q80" s="23">
        <f t="shared" si="48"/>
        <v>0.21665999999999999</v>
      </c>
      <c r="R80" s="23">
        <f t="shared" si="48"/>
        <v>0</v>
      </c>
      <c r="S80" s="23">
        <f t="shared" si="48"/>
        <v>0.13</v>
      </c>
      <c r="T80" s="23">
        <f t="shared" si="48"/>
        <v>0.14599999999999999</v>
      </c>
      <c r="U80" s="23">
        <f t="shared" si="48"/>
        <v>0.87</v>
      </c>
      <c r="V80" s="23">
        <f t="shared" si="48"/>
        <v>0.12157</v>
      </c>
      <c r="W80" s="23">
        <f>W79/1000</f>
        <v>0</v>
      </c>
      <c r="X80" s="23">
        <f t="shared" si="48"/>
        <v>5.3E-3</v>
      </c>
      <c r="Y80" s="23">
        <f t="shared" si="48"/>
        <v>0</v>
      </c>
      <c r="Z80" s="23">
        <f t="shared" si="48"/>
        <v>0.23976</v>
      </c>
      <c r="AA80" s="23">
        <f t="shared" si="48"/>
        <v>0.32492000000000004</v>
      </c>
      <c r="AB80" s="23">
        <f t="shared" si="48"/>
        <v>0.27353</v>
      </c>
      <c r="AC80" s="23">
        <f t="shared" si="48"/>
        <v>0.28849999999999998</v>
      </c>
      <c r="AD80" s="23">
        <f t="shared" si="48"/>
        <v>9.5219999999999999E-2</v>
      </c>
      <c r="AE80" s="23">
        <f t="shared" si="48"/>
        <v>0.3</v>
      </c>
      <c r="AF80" s="23">
        <f t="shared" si="48"/>
        <v>0.14899999999999999</v>
      </c>
      <c r="AG80" s="23">
        <f t="shared" si="48"/>
        <v>0.21024999999999999</v>
      </c>
      <c r="AH80" s="23">
        <f t="shared" si="48"/>
        <v>5.5E-2</v>
      </c>
      <c r="AI80" s="23">
        <f t="shared" si="48"/>
        <v>6.5750000000000003E-2</v>
      </c>
      <c r="AJ80" s="23">
        <f t="shared" si="48"/>
        <v>4.3560000000000001E-2</v>
      </c>
      <c r="AK80" s="23">
        <f t="shared" si="48"/>
        <v>0.19</v>
      </c>
      <c r="AL80" s="23">
        <f t="shared" si="48"/>
        <v>0.16500000000000001</v>
      </c>
      <c r="AM80" s="23">
        <f t="shared" si="48"/>
        <v>0</v>
      </c>
      <c r="AN80" s="23">
        <f t="shared" si="48"/>
        <v>0.25</v>
      </c>
      <c r="AO80" s="23">
        <f t="shared" si="48"/>
        <v>0</v>
      </c>
      <c r="AP80" s="23">
        <f t="shared" si="48"/>
        <v>0.19</v>
      </c>
      <c r="AQ80" s="23">
        <f t="shared" si="48"/>
        <v>8.6379999999999998E-2</v>
      </c>
      <c r="AR80" s="23">
        <f t="shared" si="48"/>
        <v>7.0000000000000007E-2</v>
      </c>
      <c r="AS80" s="23">
        <f t="shared" si="48"/>
        <v>0.15</v>
      </c>
      <c r="AT80" s="23">
        <f t="shared" si="48"/>
        <v>7.0739999999999997E-2</v>
      </c>
      <c r="AU80" s="23">
        <f t="shared" si="48"/>
        <v>6.429E-2</v>
      </c>
      <c r="AV80" s="23">
        <f t="shared" si="48"/>
        <v>6.25E-2</v>
      </c>
      <c r="AW80" s="23">
        <f t="shared" si="48"/>
        <v>0.11428000000000001</v>
      </c>
      <c r="AX80" s="23">
        <f t="shared" si="48"/>
        <v>8.4440000000000001E-2</v>
      </c>
      <c r="AY80" s="23">
        <f t="shared" si="48"/>
        <v>7.4999999999999997E-2</v>
      </c>
      <c r="AZ80" s="23">
        <f t="shared" si="48"/>
        <v>0.11</v>
      </c>
      <c r="BA80" s="23">
        <f t="shared" si="48"/>
        <v>0.22500000000000001</v>
      </c>
      <c r="BB80" s="23">
        <f t="shared" si="48"/>
        <v>0.36399999999999999</v>
      </c>
      <c r="BC80" s="23">
        <f t="shared" si="48"/>
        <v>0.55000000000000004</v>
      </c>
      <c r="BD80" s="23">
        <f t="shared" si="48"/>
        <v>0.19506000000000001</v>
      </c>
      <c r="BE80" s="23">
        <f t="shared" si="48"/>
        <v>0.33</v>
      </c>
      <c r="BF80" s="23">
        <f t="shared" si="48"/>
        <v>0</v>
      </c>
      <c r="BG80" s="23">
        <f t="shared" si="48"/>
        <v>2.9000000000000001E-2</v>
      </c>
      <c r="BH80" s="23">
        <f t="shared" si="48"/>
        <v>3.9E-2</v>
      </c>
      <c r="BI80" s="23">
        <f t="shared" si="48"/>
        <v>4.9000000000000002E-2</v>
      </c>
      <c r="BJ80" s="23">
        <f t="shared" si="48"/>
        <v>1.9E-2</v>
      </c>
      <c r="BK80" s="23">
        <f t="shared" si="48"/>
        <v>5.7299999999999997E-2</v>
      </c>
      <c r="BL80" s="23">
        <f t="shared" si="48"/>
        <v>0.27620999999999996</v>
      </c>
      <c r="BM80" s="23">
        <f t="shared" si="48"/>
        <v>0.15443999999999999</v>
      </c>
      <c r="BN80" s="23">
        <f t="shared" si="48"/>
        <v>1.489E-2</v>
      </c>
      <c r="BO80" s="23">
        <f t="shared" ref="BO80" si="49">BO79/1000</f>
        <v>6.0000000000000001E-3</v>
      </c>
    </row>
    <row r="81" spans="1:81" ht="17.25" x14ac:dyDescent="0.3">
      <c r="A81" s="30"/>
      <c r="B81" s="31" t="s">
        <v>29</v>
      </c>
      <c r="C81" s="101"/>
      <c r="D81" s="32">
        <f>D77*D79</f>
        <v>1.3453999999999999</v>
      </c>
      <c r="E81" s="32">
        <f t="shared" ref="E81:BN81" si="50">E77*E79</f>
        <v>2.64</v>
      </c>
      <c r="F81" s="32">
        <f t="shared" si="50"/>
        <v>0.97360000000000002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3.3122000000000003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1.7139599999999999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1.75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3.3</v>
      </c>
      <c r="BA81" s="32">
        <f t="shared" si="50"/>
        <v>11.25</v>
      </c>
      <c r="BB81" s="32">
        <f t="shared" si="50"/>
        <v>0</v>
      </c>
      <c r="BC81" s="32">
        <f t="shared" si="50"/>
        <v>2.75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2.0300000000000002</v>
      </c>
      <c r="BH81" s="32">
        <f t="shared" si="50"/>
        <v>0.93600000000000005</v>
      </c>
      <c r="BI81" s="32">
        <f t="shared" si="50"/>
        <v>0.98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0.61775999999999998</v>
      </c>
      <c r="BN81" s="32">
        <f t="shared" si="50"/>
        <v>2.9780000000000001E-2</v>
      </c>
      <c r="BO81" s="32">
        <f t="shared" ref="BO81" si="51">BO77*BO79</f>
        <v>0.21000000000000002</v>
      </c>
      <c r="BP81" s="33">
        <f>SUM(D81:BN81)</f>
        <v>33.628700000000002</v>
      </c>
      <c r="BQ81" s="34">
        <f>BP81/$C$7</f>
        <v>33.628700000000002</v>
      </c>
    </row>
    <row r="82" spans="1:81" ht="17.25" x14ac:dyDescent="0.3">
      <c r="A82" s="30"/>
      <c r="B82" s="31" t="s">
        <v>30</v>
      </c>
      <c r="C82" s="101"/>
      <c r="D82" s="32">
        <f>D77*D79</f>
        <v>1.3453999999999999</v>
      </c>
      <c r="E82" s="32">
        <f t="shared" ref="E82:BN82" si="52">E77*E79</f>
        <v>2.64</v>
      </c>
      <c r="F82" s="32">
        <f t="shared" si="52"/>
        <v>0.97360000000000002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3.3122000000000003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1.7139599999999999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1.75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3.3</v>
      </c>
      <c r="BA82" s="32">
        <f t="shared" si="52"/>
        <v>11.25</v>
      </c>
      <c r="BB82" s="32">
        <f t="shared" si="52"/>
        <v>0</v>
      </c>
      <c r="BC82" s="32">
        <f t="shared" si="52"/>
        <v>2.75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2.0300000000000002</v>
      </c>
      <c r="BH82" s="32">
        <f t="shared" si="52"/>
        <v>0.93600000000000005</v>
      </c>
      <c r="BI82" s="32">
        <f t="shared" si="52"/>
        <v>0.98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0.61775999999999998</v>
      </c>
      <c r="BN82" s="32">
        <f t="shared" si="52"/>
        <v>2.9780000000000001E-2</v>
      </c>
      <c r="BO82" s="32">
        <f t="shared" ref="BO82" si="53">BO77*BO79</f>
        <v>0.21000000000000002</v>
      </c>
      <c r="BP82" s="33">
        <f>SUM(D82:BN82)</f>
        <v>33.628700000000002</v>
      </c>
      <c r="BQ82" s="34">
        <f>BP82/$C$7</f>
        <v>33.628700000000002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93"/>
      <c r="B85" s="2" t="s">
        <v>2</v>
      </c>
      <c r="C85" s="91" t="s">
        <v>3</v>
      </c>
      <c r="D85" s="91" t="str">
        <f t="shared" ref="D85:BN85" si="54">D51</f>
        <v>Хлеб пшеничный</v>
      </c>
      <c r="E85" s="91" t="str">
        <f t="shared" si="54"/>
        <v>Хлеб ржано-пшеничный</v>
      </c>
      <c r="F85" s="91" t="str">
        <f t="shared" si="54"/>
        <v>Сахар</v>
      </c>
      <c r="G85" s="91" t="str">
        <f t="shared" si="54"/>
        <v>Чай</v>
      </c>
      <c r="H85" s="91" t="str">
        <f t="shared" si="54"/>
        <v>Какао</v>
      </c>
      <c r="I85" s="91" t="str">
        <f t="shared" si="54"/>
        <v>Кофейный напиток</v>
      </c>
      <c r="J85" s="91" t="str">
        <f t="shared" si="54"/>
        <v>Молоко 2,5%</v>
      </c>
      <c r="K85" s="91" t="str">
        <f t="shared" si="54"/>
        <v>Масло сливочное</v>
      </c>
      <c r="L85" s="91" t="str">
        <f t="shared" si="54"/>
        <v>Сметана 15%</v>
      </c>
      <c r="M85" s="91" t="str">
        <f t="shared" si="54"/>
        <v>Молоко сухое</v>
      </c>
      <c r="N85" s="91" t="str">
        <f t="shared" si="54"/>
        <v>Снежок 2,5 %</v>
      </c>
      <c r="O85" s="91" t="str">
        <f t="shared" si="54"/>
        <v>Творог 5%</v>
      </c>
      <c r="P85" s="91" t="str">
        <f t="shared" si="54"/>
        <v>Молоко сгущенное</v>
      </c>
      <c r="Q85" s="91" t="str">
        <f t="shared" si="54"/>
        <v xml:space="preserve">Джем Сава </v>
      </c>
      <c r="R85" s="91" t="str">
        <f t="shared" si="54"/>
        <v>Сыр</v>
      </c>
      <c r="S85" s="91" t="str">
        <f t="shared" si="54"/>
        <v>Зеленый горошек</v>
      </c>
      <c r="T85" s="91" t="str">
        <f t="shared" si="54"/>
        <v>Кукуруза консервирован.</v>
      </c>
      <c r="U85" s="91" t="str">
        <f t="shared" si="54"/>
        <v>Консервы рыбные</v>
      </c>
      <c r="V85" s="91" t="str">
        <f t="shared" si="54"/>
        <v>Огурцы консервирован.</v>
      </c>
      <c r="W85" s="37"/>
      <c r="X85" s="91" t="str">
        <f t="shared" si="54"/>
        <v>Яйцо</v>
      </c>
      <c r="Y85" s="91" t="str">
        <f t="shared" si="54"/>
        <v>Икра кабачковая</v>
      </c>
      <c r="Z85" s="91" t="str">
        <f t="shared" si="54"/>
        <v>Изюм</v>
      </c>
      <c r="AA85" s="91" t="str">
        <f t="shared" si="54"/>
        <v>Курага</v>
      </c>
      <c r="AB85" s="91" t="str">
        <f t="shared" si="54"/>
        <v>Чернослив</v>
      </c>
      <c r="AC85" s="91" t="str">
        <f t="shared" si="54"/>
        <v>Шиповник</v>
      </c>
      <c r="AD85" s="91" t="str">
        <f t="shared" si="54"/>
        <v>Сухофрукты</v>
      </c>
      <c r="AE85" s="91" t="str">
        <f t="shared" si="54"/>
        <v>Ягода свежемороженная</v>
      </c>
      <c r="AF85" s="91" t="str">
        <f t="shared" si="54"/>
        <v>Лимон</v>
      </c>
      <c r="AG85" s="91" t="str">
        <f t="shared" si="54"/>
        <v>Кисель</v>
      </c>
      <c r="AH85" s="91" t="str">
        <f t="shared" si="54"/>
        <v xml:space="preserve">Сок </v>
      </c>
      <c r="AI85" s="91" t="str">
        <f t="shared" si="54"/>
        <v>Макаронные изделия</v>
      </c>
      <c r="AJ85" s="91" t="str">
        <f t="shared" si="54"/>
        <v>Мука</v>
      </c>
      <c r="AK85" s="91" t="str">
        <f t="shared" si="54"/>
        <v>Дрожжи</v>
      </c>
      <c r="AL85" s="91" t="str">
        <f t="shared" si="54"/>
        <v>Печенье</v>
      </c>
      <c r="AM85" s="91" t="str">
        <f t="shared" si="54"/>
        <v>Пряники</v>
      </c>
      <c r="AN85" s="91" t="str">
        <f t="shared" si="54"/>
        <v>Вафли</v>
      </c>
      <c r="AO85" s="91" t="str">
        <f t="shared" si="54"/>
        <v>Конфеты</v>
      </c>
      <c r="AP85" s="91" t="str">
        <f t="shared" si="54"/>
        <v>Повидло Сава</v>
      </c>
      <c r="AQ85" s="91" t="str">
        <f t="shared" si="54"/>
        <v>Крупа геркулес</v>
      </c>
      <c r="AR85" s="91" t="str">
        <f t="shared" si="54"/>
        <v>Крупа горох</v>
      </c>
      <c r="AS85" s="91" t="str">
        <f t="shared" si="54"/>
        <v>Крупа гречневая</v>
      </c>
      <c r="AT85" s="91" t="str">
        <f t="shared" si="54"/>
        <v>Крупа кукурузная</v>
      </c>
      <c r="AU85" s="91" t="str">
        <f t="shared" si="54"/>
        <v>Крупа манная</v>
      </c>
      <c r="AV85" s="91" t="str">
        <f t="shared" si="54"/>
        <v>Крупа перловая</v>
      </c>
      <c r="AW85" s="91" t="str">
        <f t="shared" si="54"/>
        <v>Крупа пшеничная</v>
      </c>
      <c r="AX85" s="91" t="str">
        <f t="shared" si="54"/>
        <v>Крупа пшено</v>
      </c>
      <c r="AY85" s="91" t="str">
        <f t="shared" si="54"/>
        <v>Крупа ячневая</v>
      </c>
      <c r="AZ85" s="91" t="str">
        <f t="shared" si="54"/>
        <v>Рис</v>
      </c>
      <c r="BA85" s="91" t="str">
        <f t="shared" si="54"/>
        <v>Цыпленок бройлер</v>
      </c>
      <c r="BB85" s="91" t="str">
        <f t="shared" si="54"/>
        <v>Филе куриное</v>
      </c>
      <c r="BC85" s="91" t="str">
        <f t="shared" si="54"/>
        <v>Фарш говяжий</v>
      </c>
      <c r="BD85" s="91" t="str">
        <f t="shared" si="54"/>
        <v>Печень куриная</v>
      </c>
      <c r="BE85" s="91" t="str">
        <f t="shared" si="54"/>
        <v>Филе минтая</v>
      </c>
      <c r="BF85" s="91" t="str">
        <f t="shared" si="54"/>
        <v>Филе сельди слабосол.</v>
      </c>
      <c r="BG85" s="91" t="str">
        <f t="shared" si="54"/>
        <v>Картофель</v>
      </c>
      <c r="BH85" s="91" t="str">
        <f t="shared" si="54"/>
        <v>Морковь</v>
      </c>
      <c r="BI85" s="91" t="str">
        <f t="shared" si="54"/>
        <v>Лук</v>
      </c>
      <c r="BJ85" s="91" t="str">
        <f t="shared" si="54"/>
        <v>Капуста</v>
      </c>
      <c r="BK85" s="91" t="str">
        <f t="shared" si="54"/>
        <v>Свекла</v>
      </c>
      <c r="BL85" s="91" t="str">
        <f t="shared" si="54"/>
        <v>Томатная паста</v>
      </c>
      <c r="BM85" s="91" t="str">
        <f t="shared" si="54"/>
        <v>Масло растительное</v>
      </c>
      <c r="BN85" s="91" t="str">
        <f t="shared" si="54"/>
        <v>Соль</v>
      </c>
      <c r="BO85" s="91" t="str">
        <f t="shared" ref="BO85" si="55">BO51</f>
        <v>Аскорбиновая кислота</v>
      </c>
      <c r="BP85" s="104" t="s">
        <v>4</v>
      </c>
      <c r="BQ85" s="102" t="s">
        <v>5</v>
      </c>
    </row>
    <row r="86" spans="1:81" ht="36.75" customHeight="1" x14ac:dyDescent="0.25">
      <c r="A86" s="94"/>
      <c r="B86" s="3" t="s">
        <v>6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38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105"/>
      <c r="BQ86" s="103"/>
    </row>
    <row r="87" spans="1:81" x14ac:dyDescent="0.25">
      <c r="A87" s="95" t="s">
        <v>17</v>
      </c>
      <c r="B87" s="4" t="str">
        <f>B19</f>
        <v>Компот из свежемороженных ягод</v>
      </c>
      <c r="C87" s="98">
        <f>$E$4</f>
        <v>1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6"/>
      <c r="B88" s="4" t="str">
        <f>B20</f>
        <v>Бутерброд со сгущенным молоком</v>
      </c>
      <c r="C88" s="99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6"/>
      <c r="B89" s="4">
        <f>B21</f>
        <v>0</v>
      </c>
      <c r="C89" s="99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6"/>
      <c r="B90" s="4">
        <f>B22</f>
        <v>0</v>
      </c>
      <c r="C90" s="99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7"/>
      <c r="B91" s="4">
        <f>B23</f>
        <v>0</v>
      </c>
      <c r="C91" s="100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0.02</v>
      </c>
      <c r="E93" s="24">
        <f t="shared" si="62"/>
        <v>0</v>
      </c>
      <c r="F93" s="24">
        <f t="shared" si="62"/>
        <v>1.0999999999999999E-2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0.01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1.4999999999999999E-2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4">E43</f>
        <v>66</v>
      </c>
      <c r="F95" s="29">
        <f t="shared" si="64"/>
        <v>97.36</v>
      </c>
      <c r="G95" s="29">
        <f t="shared" si="64"/>
        <v>599.94000000000005</v>
      </c>
      <c r="H95" s="29">
        <f t="shared" si="64"/>
        <v>925.9</v>
      </c>
      <c r="I95" s="29">
        <f t="shared" si="64"/>
        <v>590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355</v>
      </c>
      <c r="N95" s="29">
        <f t="shared" si="64"/>
        <v>99.49</v>
      </c>
      <c r="O95" s="29">
        <f t="shared" si="64"/>
        <v>320.32</v>
      </c>
      <c r="P95" s="29">
        <f t="shared" si="64"/>
        <v>231.58</v>
      </c>
      <c r="Q95" s="29">
        <f t="shared" si="64"/>
        <v>216.66</v>
      </c>
      <c r="R95" s="29">
        <f t="shared" si="64"/>
        <v>0</v>
      </c>
      <c r="S95" s="29">
        <f t="shared" si="64"/>
        <v>130</v>
      </c>
      <c r="T95" s="29">
        <f t="shared" si="64"/>
        <v>146</v>
      </c>
      <c r="U95" s="29">
        <f t="shared" si="64"/>
        <v>870</v>
      </c>
      <c r="V95" s="29">
        <f t="shared" si="64"/>
        <v>121.57</v>
      </c>
      <c r="W95" s="29">
        <f>W43</f>
        <v>0</v>
      </c>
      <c r="X95" s="29">
        <f t="shared" si="64"/>
        <v>5.3</v>
      </c>
      <c r="Y95" s="29">
        <f t="shared" si="64"/>
        <v>0</v>
      </c>
      <c r="Z95" s="29">
        <f t="shared" si="64"/>
        <v>239.76</v>
      </c>
      <c r="AA95" s="29">
        <f t="shared" si="64"/>
        <v>324.92</v>
      </c>
      <c r="AB95" s="29">
        <f t="shared" si="64"/>
        <v>273.52999999999997</v>
      </c>
      <c r="AC95" s="29">
        <f t="shared" si="64"/>
        <v>288.5</v>
      </c>
      <c r="AD95" s="29">
        <f t="shared" si="64"/>
        <v>95.22</v>
      </c>
      <c r="AE95" s="29">
        <f t="shared" si="64"/>
        <v>300</v>
      </c>
      <c r="AF95" s="29">
        <f t="shared" si="64"/>
        <v>149</v>
      </c>
      <c r="AG95" s="29">
        <f t="shared" si="64"/>
        <v>210.25</v>
      </c>
      <c r="AH95" s="29">
        <f t="shared" si="64"/>
        <v>55</v>
      </c>
      <c r="AI95" s="29">
        <f t="shared" si="64"/>
        <v>65.75</v>
      </c>
      <c r="AJ95" s="29">
        <f t="shared" si="64"/>
        <v>43.56</v>
      </c>
      <c r="AK95" s="29">
        <f t="shared" si="64"/>
        <v>190</v>
      </c>
      <c r="AL95" s="29">
        <f t="shared" si="64"/>
        <v>165</v>
      </c>
      <c r="AM95" s="29">
        <f t="shared" si="64"/>
        <v>0</v>
      </c>
      <c r="AN95" s="29">
        <f t="shared" si="64"/>
        <v>250</v>
      </c>
      <c r="AO95" s="29">
        <f t="shared" si="64"/>
        <v>0</v>
      </c>
      <c r="AP95" s="29">
        <f t="shared" si="64"/>
        <v>190</v>
      </c>
      <c r="AQ95" s="29">
        <f t="shared" si="64"/>
        <v>86.38</v>
      </c>
      <c r="AR95" s="29">
        <f t="shared" si="64"/>
        <v>70</v>
      </c>
      <c r="AS95" s="29">
        <f t="shared" si="64"/>
        <v>150</v>
      </c>
      <c r="AT95" s="29">
        <f t="shared" si="64"/>
        <v>70.739999999999995</v>
      </c>
      <c r="AU95" s="29">
        <f t="shared" si="64"/>
        <v>64.290000000000006</v>
      </c>
      <c r="AV95" s="29">
        <f t="shared" si="64"/>
        <v>62.5</v>
      </c>
      <c r="AW95" s="29">
        <f t="shared" si="64"/>
        <v>114.28</v>
      </c>
      <c r="AX95" s="29">
        <f t="shared" si="64"/>
        <v>84.44</v>
      </c>
      <c r="AY95" s="29">
        <f t="shared" si="64"/>
        <v>75</v>
      </c>
      <c r="AZ95" s="29">
        <f t="shared" si="64"/>
        <v>110</v>
      </c>
      <c r="BA95" s="29">
        <f t="shared" si="64"/>
        <v>225</v>
      </c>
      <c r="BB95" s="29">
        <f t="shared" si="64"/>
        <v>364</v>
      </c>
      <c r="BC95" s="29">
        <f t="shared" si="64"/>
        <v>550</v>
      </c>
      <c r="BD95" s="29">
        <f t="shared" si="64"/>
        <v>195.06</v>
      </c>
      <c r="BE95" s="29">
        <f t="shared" si="64"/>
        <v>330</v>
      </c>
      <c r="BF95" s="29">
        <f t="shared" si="64"/>
        <v>0</v>
      </c>
      <c r="BG95" s="29">
        <f t="shared" si="64"/>
        <v>29</v>
      </c>
      <c r="BH95" s="29">
        <f t="shared" si="64"/>
        <v>39</v>
      </c>
      <c r="BI95" s="29">
        <f t="shared" si="64"/>
        <v>49</v>
      </c>
      <c r="BJ95" s="29">
        <f t="shared" si="64"/>
        <v>19</v>
      </c>
      <c r="BK95" s="29">
        <f t="shared" si="64"/>
        <v>57.3</v>
      </c>
      <c r="BL95" s="29">
        <f t="shared" si="64"/>
        <v>276.20999999999998</v>
      </c>
      <c r="BM95" s="29">
        <f t="shared" si="64"/>
        <v>154.44</v>
      </c>
      <c r="BN95" s="29">
        <f t="shared" si="64"/>
        <v>14.89</v>
      </c>
      <c r="BO95" s="29">
        <f t="shared" ref="BO95" si="65">BO43</f>
        <v>6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6">E95/1000</f>
        <v>6.6000000000000003E-2</v>
      </c>
      <c r="F96" s="23">
        <f t="shared" si="66"/>
        <v>9.7360000000000002E-2</v>
      </c>
      <c r="G96" s="23">
        <f t="shared" si="66"/>
        <v>0.59994000000000003</v>
      </c>
      <c r="H96" s="23">
        <f t="shared" si="66"/>
        <v>0.92589999999999995</v>
      </c>
      <c r="I96" s="23">
        <f t="shared" si="66"/>
        <v>0.59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0.35499999999999998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0.23158000000000001</v>
      </c>
      <c r="Q96" s="23">
        <f t="shared" si="66"/>
        <v>0.21665999999999999</v>
      </c>
      <c r="R96" s="23">
        <f t="shared" si="66"/>
        <v>0</v>
      </c>
      <c r="S96" s="23">
        <f t="shared" si="66"/>
        <v>0.13</v>
      </c>
      <c r="T96" s="23">
        <f t="shared" si="66"/>
        <v>0.14599999999999999</v>
      </c>
      <c r="U96" s="23">
        <f t="shared" si="66"/>
        <v>0.87</v>
      </c>
      <c r="V96" s="23">
        <f t="shared" si="66"/>
        <v>0.12157</v>
      </c>
      <c r="W96" s="23">
        <f>W95/1000</f>
        <v>0</v>
      </c>
      <c r="X96" s="23">
        <f t="shared" si="66"/>
        <v>5.3E-3</v>
      </c>
      <c r="Y96" s="23">
        <f t="shared" si="66"/>
        <v>0</v>
      </c>
      <c r="Z96" s="23">
        <f t="shared" si="66"/>
        <v>0.23976</v>
      </c>
      <c r="AA96" s="23">
        <f t="shared" si="66"/>
        <v>0.32492000000000004</v>
      </c>
      <c r="AB96" s="23">
        <f t="shared" si="66"/>
        <v>0.27353</v>
      </c>
      <c r="AC96" s="23">
        <f t="shared" si="66"/>
        <v>0.28849999999999998</v>
      </c>
      <c r="AD96" s="23">
        <f t="shared" si="66"/>
        <v>9.5219999999999999E-2</v>
      </c>
      <c r="AE96" s="23">
        <f t="shared" si="66"/>
        <v>0.3</v>
      </c>
      <c r="AF96" s="23">
        <f t="shared" si="66"/>
        <v>0.14899999999999999</v>
      </c>
      <c r="AG96" s="23">
        <f t="shared" si="66"/>
        <v>0.21024999999999999</v>
      </c>
      <c r="AH96" s="23">
        <f t="shared" si="66"/>
        <v>5.5E-2</v>
      </c>
      <c r="AI96" s="23">
        <f t="shared" si="66"/>
        <v>6.5750000000000003E-2</v>
      </c>
      <c r="AJ96" s="23">
        <f t="shared" si="66"/>
        <v>4.3560000000000001E-2</v>
      </c>
      <c r="AK96" s="23">
        <f t="shared" si="66"/>
        <v>0.19</v>
      </c>
      <c r="AL96" s="23">
        <f t="shared" si="66"/>
        <v>0.16500000000000001</v>
      </c>
      <c r="AM96" s="23">
        <f t="shared" si="66"/>
        <v>0</v>
      </c>
      <c r="AN96" s="23">
        <f t="shared" si="66"/>
        <v>0.25</v>
      </c>
      <c r="AO96" s="23">
        <f t="shared" si="66"/>
        <v>0</v>
      </c>
      <c r="AP96" s="23">
        <f t="shared" si="66"/>
        <v>0.19</v>
      </c>
      <c r="AQ96" s="23">
        <f t="shared" si="66"/>
        <v>8.6379999999999998E-2</v>
      </c>
      <c r="AR96" s="23">
        <f t="shared" si="66"/>
        <v>7.0000000000000007E-2</v>
      </c>
      <c r="AS96" s="23">
        <f t="shared" si="66"/>
        <v>0.15</v>
      </c>
      <c r="AT96" s="23">
        <f t="shared" si="66"/>
        <v>7.0739999999999997E-2</v>
      </c>
      <c r="AU96" s="23">
        <f t="shared" si="66"/>
        <v>6.429E-2</v>
      </c>
      <c r="AV96" s="23">
        <f t="shared" si="66"/>
        <v>6.25E-2</v>
      </c>
      <c r="AW96" s="23">
        <f t="shared" si="66"/>
        <v>0.11428000000000001</v>
      </c>
      <c r="AX96" s="23">
        <f t="shared" si="66"/>
        <v>8.4440000000000001E-2</v>
      </c>
      <c r="AY96" s="23">
        <f t="shared" si="66"/>
        <v>7.4999999999999997E-2</v>
      </c>
      <c r="AZ96" s="23">
        <f t="shared" si="66"/>
        <v>0.11</v>
      </c>
      <c r="BA96" s="23">
        <f t="shared" si="66"/>
        <v>0.22500000000000001</v>
      </c>
      <c r="BB96" s="23">
        <f t="shared" si="66"/>
        <v>0.36399999999999999</v>
      </c>
      <c r="BC96" s="23">
        <f t="shared" si="66"/>
        <v>0.55000000000000004</v>
      </c>
      <c r="BD96" s="23">
        <f t="shared" si="66"/>
        <v>0.19506000000000001</v>
      </c>
      <c r="BE96" s="23">
        <f t="shared" si="66"/>
        <v>0.33</v>
      </c>
      <c r="BF96" s="23">
        <f t="shared" si="66"/>
        <v>0</v>
      </c>
      <c r="BG96" s="23">
        <f t="shared" si="66"/>
        <v>2.9000000000000001E-2</v>
      </c>
      <c r="BH96" s="23">
        <f t="shared" si="66"/>
        <v>3.9E-2</v>
      </c>
      <c r="BI96" s="23">
        <f t="shared" si="66"/>
        <v>4.9000000000000002E-2</v>
      </c>
      <c r="BJ96" s="23">
        <f t="shared" si="66"/>
        <v>1.9E-2</v>
      </c>
      <c r="BK96" s="23">
        <f t="shared" si="66"/>
        <v>5.7299999999999997E-2</v>
      </c>
      <c r="BL96" s="23">
        <f t="shared" si="66"/>
        <v>0.27620999999999996</v>
      </c>
      <c r="BM96" s="23">
        <f t="shared" si="66"/>
        <v>0.15443999999999999</v>
      </c>
      <c r="BN96" s="23">
        <f t="shared" si="66"/>
        <v>1.489E-2</v>
      </c>
      <c r="BO96" s="23">
        <f t="shared" ref="BO96" si="67">BO95/1000</f>
        <v>6.0000000000000001E-3</v>
      </c>
    </row>
    <row r="97" spans="1:69" ht="17.25" x14ac:dyDescent="0.3">
      <c r="A97" s="30"/>
      <c r="B97" s="31" t="s">
        <v>29</v>
      </c>
      <c r="C97" s="101"/>
      <c r="D97" s="32">
        <f>D93*D95</f>
        <v>1.3453999999999999</v>
      </c>
      <c r="E97" s="32">
        <f t="shared" ref="E97:BN97" si="68">E93*E95</f>
        <v>0</v>
      </c>
      <c r="F97" s="32">
        <f t="shared" si="68"/>
        <v>1.0709599999999999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2.3158000000000003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4.5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9.2321600000000004</v>
      </c>
      <c r="BQ97" s="34">
        <f>BP97/$C$7</f>
        <v>9.2321600000000004</v>
      </c>
    </row>
    <row r="98" spans="1:69" ht="17.25" x14ac:dyDescent="0.3">
      <c r="A98" s="30"/>
      <c r="B98" s="31" t="s">
        <v>30</v>
      </c>
      <c r="C98" s="101"/>
      <c r="D98" s="32">
        <f>D93*D95</f>
        <v>1.3453999999999999</v>
      </c>
      <c r="E98" s="32">
        <f t="shared" ref="E98:BN98" si="70">E93*E95</f>
        <v>0</v>
      </c>
      <c r="F98" s="32">
        <f t="shared" si="70"/>
        <v>1.0709599999999999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2.3158000000000003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4.5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9.2321600000000004</v>
      </c>
      <c r="BQ98" s="34">
        <f>BP98/$C$7</f>
        <v>9.2321600000000004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93"/>
      <c r="B101" s="2" t="s">
        <v>2</v>
      </c>
      <c r="C101" s="91" t="s">
        <v>3</v>
      </c>
      <c r="D101" s="91" t="str">
        <f t="shared" ref="D101:BN101" si="72">D51</f>
        <v>Хлеб пшеничный</v>
      </c>
      <c r="E101" s="91" t="str">
        <f t="shared" si="72"/>
        <v>Хлеб ржано-пшеничный</v>
      </c>
      <c r="F101" s="91" t="str">
        <f t="shared" si="72"/>
        <v>Сахар</v>
      </c>
      <c r="G101" s="91" t="str">
        <f t="shared" si="72"/>
        <v>Чай</v>
      </c>
      <c r="H101" s="91" t="str">
        <f t="shared" si="72"/>
        <v>Какао</v>
      </c>
      <c r="I101" s="91" t="str">
        <f t="shared" si="72"/>
        <v>Кофейный напиток</v>
      </c>
      <c r="J101" s="91" t="str">
        <f t="shared" si="72"/>
        <v>Молоко 2,5%</v>
      </c>
      <c r="K101" s="91" t="str">
        <f t="shared" si="72"/>
        <v>Масло сливочное</v>
      </c>
      <c r="L101" s="91" t="str">
        <f t="shared" si="72"/>
        <v>Сметана 15%</v>
      </c>
      <c r="M101" s="91" t="str">
        <f t="shared" si="72"/>
        <v>Молоко сухое</v>
      </c>
      <c r="N101" s="91" t="str">
        <f t="shared" si="72"/>
        <v>Снежок 2,5 %</v>
      </c>
      <c r="O101" s="91" t="str">
        <f t="shared" si="72"/>
        <v>Творог 5%</v>
      </c>
      <c r="P101" s="91" t="str">
        <f t="shared" si="72"/>
        <v>Молоко сгущенное</v>
      </c>
      <c r="Q101" s="91" t="str">
        <f t="shared" si="72"/>
        <v xml:space="preserve">Джем Сава </v>
      </c>
      <c r="R101" s="91" t="str">
        <f t="shared" si="72"/>
        <v>Сыр</v>
      </c>
      <c r="S101" s="91" t="str">
        <f t="shared" si="72"/>
        <v>Зеленый горошек</v>
      </c>
      <c r="T101" s="91" t="str">
        <f t="shared" si="72"/>
        <v>Кукуруза консервирован.</v>
      </c>
      <c r="U101" s="91" t="str">
        <f t="shared" si="72"/>
        <v>Консервы рыбные</v>
      </c>
      <c r="V101" s="91" t="str">
        <f t="shared" si="72"/>
        <v>Огурцы консервирован.</v>
      </c>
      <c r="W101" s="37"/>
      <c r="X101" s="91" t="str">
        <f t="shared" si="72"/>
        <v>Яйцо</v>
      </c>
      <c r="Y101" s="91" t="str">
        <f t="shared" si="72"/>
        <v>Икра кабачковая</v>
      </c>
      <c r="Z101" s="91" t="str">
        <f t="shared" si="72"/>
        <v>Изюм</v>
      </c>
      <c r="AA101" s="91" t="str">
        <f t="shared" si="72"/>
        <v>Курага</v>
      </c>
      <c r="AB101" s="91" t="str">
        <f t="shared" si="72"/>
        <v>Чернослив</v>
      </c>
      <c r="AC101" s="91" t="str">
        <f t="shared" si="72"/>
        <v>Шиповник</v>
      </c>
      <c r="AD101" s="91" t="str">
        <f t="shared" si="72"/>
        <v>Сухофрукты</v>
      </c>
      <c r="AE101" s="91" t="str">
        <f t="shared" si="72"/>
        <v>Ягода свежемороженная</v>
      </c>
      <c r="AF101" s="91" t="str">
        <f t="shared" si="72"/>
        <v>Лимон</v>
      </c>
      <c r="AG101" s="91" t="str">
        <f t="shared" si="72"/>
        <v>Кисель</v>
      </c>
      <c r="AH101" s="91" t="str">
        <f t="shared" si="72"/>
        <v xml:space="preserve">Сок </v>
      </c>
      <c r="AI101" s="91" t="str">
        <f t="shared" si="72"/>
        <v>Макаронные изделия</v>
      </c>
      <c r="AJ101" s="91" t="str">
        <f t="shared" si="72"/>
        <v>Мука</v>
      </c>
      <c r="AK101" s="91" t="str">
        <f t="shared" si="72"/>
        <v>Дрожжи</v>
      </c>
      <c r="AL101" s="91" t="str">
        <f t="shared" si="72"/>
        <v>Печенье</v>
      </c>
      <c r="AM101" s="91" t="str">
        <f t="shared" si="72"/>
        <v>Пряники</v>
      </c>
      <c r="AN101" s="91" t="str">
        <f t="shared" si="72"/>
        <v>Вафли</v>
      </c>
      <c r="AO101" s="91" t="str">
        <f t="shared" si="72"/>
        <v>Конфеты</v>
      </c>
      <c r="AP101" s="91" t="str">
        <f t="shared" si="72"/>
        <v>Повидло Сава</v>
      </c>
      <c r="AQ101" s="91" t="str">
        <f t="shared" si="72"/>
        <v>Крупа геркулес</v>
      </c>
      <c r="AR101" s="91" t="str">
        <f t="shared" si="72"/>
        <v>Крупа горох</v>
      </c>
      <c r="AS101" s="91" t="str">
        <f t="shared" si="72"/>
        <v>Крупа гречневая</v>
      </c>
      <c r="AT101" s="91" t="str">
        <f t="shared" si="72"/>
        <v>Крупа кукурузная</v>
      </c>
      <c r="AU101" s="91" t="str">
        <f t="shared" si="72"/>
        <v>Крупа манная</v>
      </c>
      <c r="AV101" s="91" t="str">
        <f t="shared" si="72"/>
        <v>Крупа перловая</v>
      </c>
      <c r="AW101" s="91" t="str">
        <f t="shared" si="72"/>
        <v>Крупа пшеничная</v>
      </c>
      <c r="AX101" s="91" t="str">
        <f t="shared" si="72"/>
        <v>Крупа пшено</v>
      </c>
      <c r="AY101" s="91" t="str">
        <f t="shared" si="72"/>
        <v>Крупа ячневая</v>
      </c>
      <c r="AZ101" s="91" t="str">
        <f t="shared" si="72"/>
        <v>Рис</v>
      </c>
      <c r="BA101" s="91" t="str">
        <f t="shared" si="72"/>
        <v>Цыпленок бройлер</v>
      </c>
      <c r="BB101" s="91" t="str">
        <f t="shared" si="72"/>
        <v>Филе куриное</v>
      </c>
      <c r="BC101" s="91" t="str">
        <f t="shared" si="72"/>
        <v>Фарш говяжий</v>
      </c>
      <c r="BD101" s="91" t="str">
        <f t="shared" si="72"/>
        <v>Печень куриная</v>
      </c>
      <c r="BE101" s="91" t="str">
        <f t="shared" si="72"/>
        <v>Филе минтая</v>
      </c>
      <c r="BF101" s="91" t="str">
        <f t="shared" si="72"/>
        <v>Филе сельди слабосол.</v>
      </c>
      <c r="BG101" s="91" t="str">
        <f t="shared" si="72"/>
        <v>Картофель</v>
      </c>
      <c r="BH101" s="91" t="str">
        <f t="shared" si="72"/>
        <v>Морковь</v>
      </c>
      <c r="BI101" s="91" t="str">
        <f t="shared" si="72"/>
        <v>Лук</v>
      </c>
      <c r="BJ101" s="91" t="str">
        <f t="shared" si="72"/>
        <v>Капуста</v>
      </c>
      <c r="BK101" s="91" t="str">
        <f t="shared" si="72"/>
        <v>Свекла</v>
      </c>
      <c r="BL101" s="91" t="str">
        <f t="shared" si="72"/>
        <v>Томатная паста</v>
      </c>
      <c r="BM101" s="91" t="str">
        <f t="shared" si="72"/>
        <v>Масло растительное</v>
      </c>
      <c r="BN101" s="91" t="str">
        <f t="shared" si="72"/>
        <v>Соль</v>
      </c>
      <c r="BO101" s="91" t="str">
        <f t="shared" ref="BO101" si="73">BO51</f>
        <v>Аскорбиновая кислота</v>
      </c>
      <c r="BP101" s="104" t="s">
        <v>4</v>
      </c>
      <c r="BQ101" s="102" t="s">
        <v>5</v>
      </c>
    </row>
    <row r="102" spans="1:69" ht="36.75" customHeight="1" x14ac:dyDescent="0.25">
      <c r="A102" s="94"/>
      <c r="B102" s="3" t="s">
        <v>6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38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105"/>
      <c r="BQ102" s="103"/>
    </row>
    <row r="103" spans="1:69" x14ac:dyDescent="0.25">
      <c r="A103" s="95" t="s">
        <v>20</v>
      </c>
      <c r="B103" s="20" t="str">
        <f>B24</f>
        <v>Картофельное пюре</v>
      </c>
      <c r="C103" s="98">
        <f>$E$4</f>
        <v>1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6"/>
      <c r="B104" s="20" t="str">
        <f>B25</f>
        <v>Свежий огурчик</v>
      </c>
      <c r="C104" s="99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0.03</v>
      </c>
      <c r="W104" s="4">
        <f>W25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6"/>
      <c r="B105" s="20" t="str">
        <f>B26</f>
        <v>Хлеб пшеничный</v>
      </c>
      <c r="C105" s="99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6"/>
      <c r="B106" s="20" t="str">
        <f>B27</f>
        <v>Чай с сахаром</v>
      </c>
      <c r="C106" s="99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7"/>
      <c r="B107" s="20">
        <f>B28</f>
        <v>0</v>
      </c>
      <c r="C107" s="100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0.03</v>
      </c>
      <c r="W108" s="23">
        <f>SUM(W103:W107)</f>
        <v>0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0.02</v>
      </c>
      <c r="E109" s="24">
        <f t="shared" si="80"/>
        <v>0</v>
      </c>
      <c r="F109" s="24">
        <f t="shared" si="80"/>
        <v>8.0000000000000002E-3</v>
      </c>
      <c r="G109" s="24">
        <f t="shared" si="80"/>
        <v>2.9999999999999997E-4</v>
      </c>
      <c r="H109" s="24">
        <f t="shared" si="80"/>
        <v>0</v>
      </c>
      <c r="I109" s="24">
        <f t="shared" si="80"/>
        <v>0</v>
      </c>
      <c r="J109" s="24">
        <f t="shared" si="80"/>
        <v>1.7000000000000001E-2</v>
      </c>
      <c r="K109" s="24">
        <f t="shared" si="80"/>
        <v>3.0000000000000001E-3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0.03</v>
      </c>
      <c r="W109" s="24">
        <f>PRODUCT(W108,$E$4)</f>
        <v>0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0.17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82">E43</f>
        <v>66</v>
      </c>
      <c r="F111" s="29">
        <f t="shared" si="82"/>
        <v>97.36</v>
      </c>
      <c r="G111" s="29">
        <f t="shared" si="82"/>
        <v>599.94000000000005</v>
      </c>
      <c r="H111" s="29">
        <f t="shared" si="82"/>
        <v>925.9</v>
      </c>
      <c r="I111" s="29">
        <f t="shared" si="82"/>
        <v>590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355</v>
      </c>
      <c r="N111" s="29">
        <f t="shared" si="82"/>
        <v>99.49</v>
      </c>
      <c r="O111" s="29">
        <f t="shared" si="82"/>
        <v>320.32</v>
      </c>
      <c r="P111" s="29">
        <f t="shared" si="82"/>
        <v>231.58</v>
      </c>
      <c r="Q111" s="29">
        <f t="shared" si="82"/>
        <v>216.66</v>
      </c>
      <c r="R111" s="29">
        <f t="shared" si="82"/>
        <v>0</v>
      </c>
      <c r="S111" s="29">
        <f t="shared" si="82"/>
        <v>130</v>
      </c>
      <c r="T111" s="29">
        <f t="shared" si="82"/>
        <v>146</v>
      </c>
      <c r="U111" s="29">
        <f t="shared" si="82"/>
        <v>870</v>
      </c>
      <c r="V111" s="29">
        <f t="shared" si="82"/>
        <v>121.57</v>
      </c>
      <c r="W111" s="29">
        <f>W43</f>
        <v>0</v>
      </c>
      <c r="X111" s="29">
        <f t="shared" si="82"/>
        <v>5.3</v>
      </c>
      <c r="Y111" s="29">
        <f t="shared" si="82"/>
        <v>0</v>
      </c>
      <c r="Z111" s="29">
        <f t="shared" si="82"/>
        <v>239.76</v>
      </c>
      <c r="AA111" s="29">
        <f t="shared" si="82"/>
        <v>324.92</v>
      </c>
      <c r="AB111" s="29">
        <f t="shared" si="82"/>
        <v>273.52999999999997</v>
      </c>
      <c r="AC111" s="29">
        <f t="shared" si="82"/>
        <v>288.5</v>
      </c>
      <c r="AD111" s="29">
        <f t="shared" si="82"/>
        <v>95.22</v>
      </c>
      <c r="AE111" s="29">
        <f t="shared" si="82"/>
        <v>300</v>
      </c>
      <c r="AF111" s="29">
        <f t="shared" si="82"/>
        <v>149</v>
      </c>
      <c r="AG111" s="29">
        <f t="shared" si="82"/>
        <v>210.25</v>
      </c>
      <c r="AH111" s="29">
        <f t="shared" si="82"/>
        <v>55</v>
      </c>
      <c r="AI111" s="29">
        <f t="shared" si="82"/>
        <v>65.75</v>
      </c>
      <c r="AJ111" s="29">
        <f t="shared" si="82"/>
        <v>43.56</v>
      </c>
      <c r="AK111" s="29">
        <f t="shared" si="82"/>
        <v>190</v>
      </c>
      <c r="AL111" s="29">
        <f t="shared" si="82"/>
        <v>165</v>
      </c>
      <c r="AM111" s="29">
        <f t="shared" si="82"/>
        <v>0</v>
      </c>
      <c r="AN111" s="29">
        <f t="shared" si="82"/>
        <v>250</v>
      </c>
      <c r="AO111" s="29">
        <f t="shared" si="82"/>
        <v>0</v>
      </c>
      <c r="AP111" s="29">
        <f t="shared" si="82"/>
        <v>190</v>
      </c>
      <c r="AQ111" s="29">
        <f t="shared" si="82"/>
        <v>86.38</v>
      </c>
      <c r="AR111" s="29">
        <f t="shared" si="82"/>
        <v>70</v>
      </c>
      <c r="AS111" s="29">
        <f t="shared" si="82"/>
        <v>150</v>
      </c>
      <c r="AT111" s="29">
        <f t="shared" si="82"/>
        <v>70.739999999999995</v>
      </c>
      <c r="AU111" s="29">
        <f t="shared" si="82"/>
        <v>64.290000000000006</v>
      </c>
      <c r="AV111" s="29">
        <f t="shared" si="82"/>
        <v>62.5</v>
      </c>
      <c r="AW111" s="29">
        <f t="shared" si="82"/>
        <v>114.28</v>
      </c>
      <c r="AX111" s="29">
        <f t="shared" si="82"/>
        <v>84.44</v>
      </c>
      <c r="AY111" s="29">
        <f t="shared" si="82"/>
        <v>75</v>
      </c>
      <c r="AZ111" s="29">
        <f t="shared" si="82"/>
        <v>110</v>
      </c>
      <c r="BA111" s="29">
        <f t="shared" si="82"/>
        <v>225</v>
      </c>
      <c r="BB111" s="29">
        <f t="shared" si="82"/>
        <v>364</v>
      </c>
      <c r="BC111" s="29">
        <f t="shared" si="82"/>
        <v>550</v>
      </c>
      <c r="BD111" s="29">
        <f t="shared" si="82"/>
        <v>195.06</v>
      </c>
      <c r="BE111" s="29">
        <f t="shared" si="82"/>
        <v>330</v>
      </c>
      <c r="BF111" s="29">
        <f t="shared" si="82"/>
        <v>0</v>
      </c>
      <c r="BG111" s="29">
        <f t="shared" si="82"/>
        <v>29</v>
      </c>
      <c r="BH111" s="29">
        <f t="shared" si="82"/>
        <v>39</v>
      </c>
      <c r="BI111" s="29">
        <f t="shared" si="82"/>
        <v>49</v>
      </c>
      <c r="BJ111" s="29">
        <f t="shared" si="82"/>
        <v>19</v>
      </c>
      <c r="BK111" s="29">
        <f t="shared" si="82"/>
        <v>57.3</v>
      </c>
      <c r="BL111" s="29">
        <f t="shared" si="82"/>
        <v>276.20999999999998</v>
      </c>
      <c r="BM111" s="29">
        <f t="shared" si="82"/>
        <v>154.44</v>
      </c>
      <c r="BN111" s="29">
        <f t="shared" si="82"/>
        <v>14.89</v>
      </c>
      <c r="BO111" s="29">
        <f t="shared" ref="BO111" si="83">BO43</f>
        <v>6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4">E111/1000</f>
        <v>6.6000000000000003E-2</v>
      </c>
      <c r="F112" s="23">
        <f t="shared" si="84"/>
        <v>9.7360000000000002E-2</v>
      </c>
      <c r="G112" s="23">
        <f t="shared" si="84"/>
        <v>0.59994000000000003</v>
      </c>
      <c r="H112" s="23">
        <f t="shared" si="84"/>
        <v>0.92589999999999995</v>
      </c>
      <c r="I112" s="23">
        <f t="shared" si="84"/>
        <v>0.59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0.35499999999999998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0.23158000000000001</v>
      </c>
      <c r="Q112" s="23">
        <f t="shared" si="84"/>
        <v>0.21665999999999999</v>
      </c>
      <c r="R112" s="23">
        <f t="shared" si="84"/>
        <v>0</v>
      </c>
      <c r="S112" s="23">
        <f t="shared" si="84"/>
        <v>0.13</v>
      </c>
      <c r="T112" s="23">
        <f t="shared" si="84"/>
        <v>0.14599999999999999</v>
      </c>
      <c r="U112" s="23">
        <f t="shared" si="84"/>
        <v>0.87</v>
      </c>
      <c r="V112" s="23">
        <f t="shared" si="84"/>
        <v>0.12157</v>
      </c>
      <c r="W112" s="23">
        <f>W111/1000</f>
        <v>0</v>
      </c>
      <c r="X112" s="23">
        <f t="shared" si="84"/>
        <v>5.3E-3</v>
      </c>
      <c r="Y112" s="23">
        <f t="shared" si="84"/>
        <v>0</v>
      </c>
      <c r="Z112" s="23">
        <f t="shared" si="84"/>
        <v>0.23976</v>
      </c>
      <c r="AA112" s="23">
        <f t="shared" si="84"/>
        <v>0.32492000000000004</v>
      </c>
      <c r="AB112" s="23">
        <f t="shared" si="84"/>
        <v>0.27353</v>
      </c>
      <c r="AC112" s="23">
        <f t="shared" si="84"/>
        <v>0.28849999999999998</v>
      </c>
      <c r="AD112" s="23">
        <f t="shared" si="84"/>
        <v>9.5219999999999999E-2</v>
      </c>
      <c r="AE112" s="23">
        <f t="shared" si="84"/>
        <v>0.3</v>
      </c>
      <c r="AF112" s="23">
        <f t="shared" si="84"/>
        <v>0.14899999999999999</v>
      </c>
      <c r="AG112" s="23">
        <f t="shared" si="84"/>
        <v>0.21024999999999999</v>
      </c>
      <c r="AH112" s="23">
        <f t="shared" si="84"/>
        <v>5.5E-2</v>
      </c>
      <c r="AI112" s="23">
        <f t="shared" si="84"/>
        <v>6.5750000000000003E-2</v>
      </c>
      <c r="AJ112" s="23">
        <f t="shared" si="84"/>
        <v>4.3560000000000001E-2</v>
      </c>
      <c r="AK112" s="23">
        <f t="shared" si="84"/>
        <v>0.19</v>
      </c>
      <c r="AL112" s="23">
        <f t="shared" si="84"/>
        <v>0.16500000000000001</v>
      </c>
      <c r="AM112" s="23">
        <f t="shared" si="84"/>
        <v>0</v>
      </c>
      <c r="AN112" s="23">
        <f t="shared" si="84"/>
        <v>0.25</v>
      </c>
      <c r="AO112" s="23">
        <f t="shared" si="84"/>
        <v>0</v>
      </c>
      <c r="AP112" s="23">
        <f t="shared" si="84"/>
        <v>0.19</v>
      </c>
      <c r="AQ112" s="23">
        <f t="shared" si="84"/>
        <v>8.6379999999999998E-2</v>
      </c>
      <c r="AR112" s="23">
        <f t="shared" si="84"/>
        <v>7.0000000000000007E-2</v>
      </c>
      <c r="AS112" s="23">
        <f t="shared" si="84"/>
        <v>0.15</v>
      </c>
      <c r="AT112" s="23">
        <f t="shared" si="84"/>
        <v>7.0739999999999997E-2</v>
      </c>
      <c r="AU112" s="23">
        <f t="shared" si="84"/>
        <v>6.429E-2</v>
      </c>
      <c r="AV112" s="23">
        <f t="shared" si="84"/>
        <v>6.25E-2</v>
      </c>
      <c r="AW112" s="23">
        <f t="shared" si="84"/>
        <v>0.11428000000000001</v>
      </c>
      <c r="AX112" s="23">
        <f t="shared" si="84"/>
        <v>8.4440000000000001E-2</v>
      </c>
      <c r="AY112" s="23">
        <f t="shared" si="84"/>
        <v>7.4999999999999997E-2</v>
      </c>
      <c r="AZ112" s="23">
        <f t="shared" si="84"/>
        <v>0.11</v>
      </c>
      <c r="BA112" s="23">
        <f t="shared" si="84"/>
        <v>0.22500000000000001</v>
      </c>
      <c r="BB112" s="23">
        <f t="shared" si="84"/>
        <v>0.36399999999999999</v>
      </c>
      <c r="BC112" s="23">
        <f t="shared" si="84"/>
        <v>0.55000000000000004</v>
      </c>
      <c r="BD112" s="23">
        <f t="shared" si="84"/>
        <v>0.19506000000000001</v>
      </c>
      <c r="BE112" s="23">
        <f t="shared" si="84"/>
        <v>0.33</v>
      </c>
      <c r="BF112" s="23">
        <f t="shared" si="84"/>
        <v>0</v>
      </c>
      <c r="BG112" s="23">
        <f t="shared" si="84"/>
        <v>2.9000000000000001E-2</v>
      </c>
      <c r="BH112" s="23">
        <f t="shared" si="84"/>
        <v>3.9E-2</v>
      </c>
      <c r="BI112" s="23">
        <f t="shared" si="84"/>
        <v>4.9000000000000002E-2</v>
      </c>
      <c r="BJ112" s="23">
        <f t="shared" si="84"/>
        <v>1.9E-2</v>
      </c>
      <c r="BK112" s="23">
        <f t="shared" si="84"/>
        <v>5.7299999999999997E-2</v>
      </c>
      <c r="BL112" s="23">
        <f t="shared" si="84"/>
        <v>0.27620999999999996</v>
      </c>
      <c r="BM112" s="23">
        <f t="shared" si="84"/>
        <v>0.15443999999999999</v>
      </c>
      <c r="BN112" s="23">
        <f t="shared" si="84"/>
        <v>1.489E-2</v>
      </c>
      <c r="BO112" s="23">
        <f t="shared" ref="BO112" si="85">BO111/1000</f>
        <v>6.0000000000000001E-3</v>
      </c>
    </row>
    <row r="113" spans="1:69" ht="17.25" x14ac:dyDescent="0.3">
      <c r="A113" s="30"/>
      <c r="B113" s="31" t="s">
        <v>29</v>
      </c>
      <c r="C113" s="101"/>
      <c r="D113" s="32">
        <f>D109*D111</f>
        <v>1.3453999999999999</v>
      </c>
      <c r="E113" s="32">
        <f t="shared" ref="E113:BN113" si="86">E109*E111</f>
        <v>0</v>
      </c>
      <c r="F113" s="32">
        <f t="shared" si="86"/>
        <v>0.77888000000000002</v>
      </c>
      <c r="G113" s="32">
        <f t="shared" si="86"/>
        <v>0.179982</v>
      </c>
      <c r="H113" s="32">
        <f t="shared" si="86"/>
        <v>0</v>
      </c>
      <c r="I113" s="32">
        <f t="shared" si="86"/>
        <v>0</v>
      </c>
      <c r="J113" s="32">
        <f t="shared" si="86"/>
        <v>1.21346</v>
      </c>
      <c r="K113" s="32">
        <f t="shared" si="86"/>
        <v>1.9873200000000002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3.6470999999999996</v>
      </c>
      <c r="W113" s="32">
        <f>W109*W111</f>
        <v>0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4.9300000000000006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1.489E-2</v>
      </c>
      <c r="BO113" s="32">
        <f t="shared" ref="BO113" si="87">BO109*BO111</f>
        <v>0</v>
      </c>
      <c r="BP113" s="33">
        <f>SUM(D113:BN113)</f>
        <v>14.097032</v>
      </c>
      <c r="BQ113" s="34">
        <f>BP113/$C$7</f>
        <v>14.097032</v>
      </c>
    </row>
    <row r="114" spans="1:69" ht="17.25" x14ac:dyDescent="0.3">
      <c r="A114" s="30"/>
      <c r="B114" s="31" t="s">
        <v>30</v>
      </c>
      <c r="C114" s="101"/>
      <c r="D114" s="32">
        <f>D109*D111</f>
        <v>1.3453999999999999</v>
      </c>
      <c r="E114" s="32">
        <f t="shared" ref="E114:BN114" si="88">E109*E111</f>
        <v>0</v>
      </c>
      <c r="F114" s="32">
        <f t="shared" si="88"/>
        <v>0.77888000000000002</v>
      </c>
      <c r="G114" s="32">
        <f t="shared" si="88"/>
        <v>0.179982</v>
      </c>
      <c r="H114" s="32">
        <f t="shared" si="88"/>
        <v>0</v>
      </c>
      <c r="I114" s="32">
        <f t="shared" si="88"/>
        <v>0</v>
      </c>
      <c r="J114" s="32">
        <f t="shared" si="88"/>
        <v>1.21346</v>
      </c>
      <c r="K114" s="32">
        <f t="shared" si="88"/>
        <v>1.9873200000000002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3.6470999999999996</v>
      </c>
      <c r="W114" s="32">
        <f>W109*W111</f>
        <v>0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4.9300000000000006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1.489E-2</v>
      </c>
      <c r="BO114" s="32">
        <f t="shared" ref="BO114" si="89">BO109*BO111</f>
        <v>0</v>
      </c>
      <c r="BP114" s="33">
        <f>SUM(D114:BN114)</f>
        <v>14.097032</v>
      </c>
      <c r="BQ114" s="34">
        <f>BP114/$C$7</f>
        <v>14.097032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B28" sqref="B2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108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1</v>
      </c>
      <c r="F4" s="39" t="s">
        <v>104</v>
      </c>
      <c r="K4" s="69">
        <v>44868</v>
      </c>
      <c r="AR4" s="41"/>
    </row>
    <row r="5" spans="1:69" s="39" customFormat="1" ht="15" customHeight="1" x14ac:dyDescent="0.25">
      <c r="A5" s="107"/>
      <c r="B5" s="42" t="s">
        <v>2</v>
      </c>
      <c r="C5" s="109" t="s">
        <v>3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">
        <v>35</v>
      </c>
      <c r="Y5" s="109" t="s">
        <v>36</v>
      </c>
      <c r="Z5" s="109" t="s">
        <v>37</v>
      </c>
      <c r="AA5" s="109" t="s">
        <v>38</v>
      </c>
      <c r="AB5" s="109" t="s">
        <v>39</v>
      </c>
      <c r="AC5" s="109" t="s">
        <v>40</v>
      </c>
      <c r="AD5" s="109" t="s">
        <v>41</v>
      </c>
      <c r="AE5" s="109" t="s">
        <v>42</v>
      </c>
      <c r="AF5" s="109" t="s">
        <v>43</v>
      </c>
      <c r="AG5" s="109" t="s">
        <v>44</v>
      </c>
      <c r="AH5" s="109" t="s">
        <v>45</v>
      </c>
      <c r="AI5" s="109" t="s">
        <v>46</v>
      </c>
      <c r="AJ5" s="109" t="s">
        <v>47</v>
      </c>
      <c r="AK5" s="109" t="s">
        <v>48</v>
      </c>
      <c r="AL5" s="109" t="s">
        <v>49</v>
      </c>
      <c r="AM5" s="109" t="s">
        <v>50</v>
      </c>
      <c r="AN5" s="109" t="s">
        <v>51</v>
      </c>
      <c r="AO5" s="109" t="s">
        <v>52</v>
      </c>
      <c r="AP5" s="109" t="s">
        <v>53</v>
      </c>
      <c r="AQ5" s="109" t="s">
        <v>54</v>
      </c>
      <c r="AR5" s="109" t="s">
        <v>55</v>
      </c>
      <c r="AS5" s="109" t="s">
        <v>56</v>
      </c>
      <c r="AT5" s="109" t="s">
        <v>57</v>
      </c>
      <c r="AU5" s="109" t="s">
        <v>58</v>
      </c>
      <c r="AV5" s="109" t="s">
        <v>59</v>
      </c>
      <c r="AW5" s="109" t="s">
        <v>60</v>
      </c>
      <c r="AX5" s="109" t="s">
        <v>61</v>
      </c>
      <c r="AY5" s="109" t="s">
        <v>62</v>
      </c>
      <c r="AZ5" s="109" t="s">
        <v>63</v>
      </c>
      <c r="BA5" s="109" t="s">
        <v>64</v>
      </c>
      <c r="BB5" s="109" t="s">
        <v>65</v>
      </c>
      <c r="BC5" s="109" t="s">
        <v>66</v>
      </c>
      <c r="BD5" s="109" t="s">
        <v>67</v>
      </c>
      <c r="BE5" s="109" t="s">
        <v>68</v>
      </c>
      <c r="BF5" s="109" t="s">
        <v>69</v>
      </c>
      <c r="BG5" s="109" t="s">
        <v>70</v>
      </c>
      <c r="BH5" s="109" t="s">
        <v>71</v>
      </c>
      <c r="BI5" s="109" t="s">
        <v>72</v>
      </c>
      <c r="BJ5" s="109" t="s">
        <v>73</v>
      </c>
      <c r="BK5" s="109" t="s">
        <v>74</v>
      </c>
      <c r="BL5" s="109" t="s">
        <v>75</v>
      </c>
      <c r="BM5" s="109" t="s">
        <v>76</v>
      </c>
      <c r="BN5" s="109" t="s">
        <v>77</v>
      </c>
      <c r="BO5" s="91" t="s">
        <v>145</v>
      </c>
      <c r="BP5" s="114" t="s">
        <v>4</v>
      </c>
      <c r="BQ5" s="113" t="s">
        <v>5</v>
      </c>
    </row>
    <row r="6" spans="1:69" s="39" customFormat="1" ht="36" customHeight="1" x14ac:dyDescent="0.25">
      <c r="A6" s="108"/>
      <c r="B6" s="3" t="s">
        <v>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14"/>
      <c r="BQ6" s="113"/>
    </row>
    <row r="7" spans="1:69" x14ac:dyDescent="0.25">
      <c r="A7" s="111" t="s">
        <v>7</v>
      </c>
      <c r="B7" s="4" t="s">
        <v>8</v>
      </c>
      <c r="C7" s="98">
        <f>$E$4</f>
        <v>1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1"/>
      <c r="B8" s="7" t="s">
        <v>9</v>
      </c>
      <c r="C8" s="99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1"/>
      <c r="B9" s="4" t="s">
        <v>10</v>
      </c>
      <c r="C9" s="99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1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1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 t="s">
        <v>11</v>
      </c>
      <c r="B12" s="4" t="s">
        <v>12</v>
      </c>
      <c r="C12" s="98">
        <f>$E$4</f>
        <v>1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1"/>
      <c r="B13" s="8" t="s">
        <v>13</v>
      </c>
      <c r="C13" s="99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1"/>
      <c r="B14" s="4" t="s">
        <v>14</v>
      </c>
      <c r="C14" s="99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1"/>
      <c r="B15" s="4" t="s">
        <v>15</v>
      </c>
      <c r="C15" s="99"/>
      <c r="E15" s="4">
        <v>0.05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1"/>
      <c r="B16" s="4" t="s">
        <v>16</v>
      </c>
      <c r="C16" s="99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11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1"/>
      <c r="B18" s="10"/>
      <c r="C18" s="9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1"/>
      <c r="B19" s="10"/>
      <c r="C19" s="10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1" t="s">
        <v>17</v>
      </c>
      <c r="B20" s="4" t="s">
        <v>18</v>
      </c>
      <c r="C20" s="98">
        <f>$E$4</f>
        <v>1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1"/>
      <c r="B21" s="10" t="s">
        <v>19</v>
      </c>
      <c r="C21" s="99"/>
      <c r="D21" s="10">
        <v>0.03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1.4999999999999999E-2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1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1"/>
      <c r="B23" s="4"/>
      <c r="C23" s="9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1"/>
      <c r="B24" s="4"/>
      <c r="C24" s="10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1" t="s">
        <v>20</v>
      </c>
      <c r="B25" s="20" t="s">
        <v>21</v>
      </c>
      <c r="C25" s="98">
        <f>$E$4</f>
        <v>1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1"/>
      <c r="B26" t="s">
        <v>151</v>
      </c>
      <c r="C26" s="99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3.5000000000000003E-2</v>
      </c>
      <c r="W26" s="4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1"/>
      <c r="B27" s="10" t="s">
        <v>14</v>
      </c>
      <c r="C27" s="99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1"/>
      <c r="B28" s="9" t="s">
        <v>22</v>
      </c>
      <c r="C28" s="99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1"/>
      <c r="B29" s="4"/>
      <c r="C29" s="10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0.11</v>
      </c>
      <c r="E30" s="46">
        <f t="shared" ref="E30:BN30" si="0">SUM(E7:E29)</f>
        <v>0.05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1.4999999999999999E-2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3.5000000000000003E-2</v>
      </c>
      <c r="W30" s="46">
        <f t="shared" ref="W30:X30" si="1">SUM(W7:W29)</f>
        <v>0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79</v>
      </c>
      <c r="C31" s="45"/>
      <c r="D31" s="47">
        <f t="shared" ref="D31:BN31" si="3">PRODUCT(D30,$E$4)</f>
        <v>0.11</v>
      </c>
      <c r="E31" s="47">
        <f t="shared" si="3"/>
        <v>0.05</v>
      </c>
      <c r="F31" s="47">
        <f t="shared" si="3"/>
        <v>4.4000000000000004E-2</v>
      </c>
      <c r="G31" s="47">
        <f t="shared" si="3"/>
        <v>4.0000000000000002E-4</v>
      </c>
      <c r="H31" s="47">
        <f t="shared" si="3"/>
        <v>0</v>
      </c>
      <c r="I31" s="47">
        <f t="shared" si="3"/>
        <v>2.3999999999999998E-3</v>
      </c>
      <c r="J31" s="47">
        <f t="shared" si="3"/>
        <v>0.155</v>
      </c>
      <c r="K31" s="47">
        <f t="shared" si="3"/>
        <v>1.6E-2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1.4999999999999999E-2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3.5000000000000003E-2</v>
      </c>
      <c r="W31" s="47">
        <f t="shared" ref="W31:X31" si="4">PRODUCT(W30,$E$4)</f>
        <v>0</v>
      </c>
      <c r="X31" s="47">
        <f t="shared" si="4"/>
        <v>1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0.02</v>
      </c>
      <c r="AE31" s="47">
        <f t="shared" si="3"/>
        <v>1.7999999999999999E-2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0.03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3.5000000000000003E-2</v>
      </c>
      <c r="BA31" s="47">
        <f t="shared" si="3"/>
        <v>0.06</v>
      </c>
      <c r="BB31" s="47">
        <f t="shared" si="3"/>
        <v>0</v>
      </c>
      <c r="BC31" s="47">
        <f t="shared" si="3"/>
        <v>5.4999999999999997E-3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0.28000000000000003</v>
      </c>
      <c r="BH31" s="47">
        <f t="shared" si="3"/>
        <v>0.03</v>
      </c>
      <c r="BI31" s="47">
        <f t="shared" si="3"/>
        <v>2.3E-2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4.0000000000000001E-3</v>
      </c>
      <c r="BN31" s="47">
        <f t="shared" si="3"/>
        <v>6.0000000000000001E-3</v>
      </c>
      <c r="BO31" s="47">
        <f t="shared" ref="BO31" si="5">PRODUCT(BO30,$E$4)</f>
        <v>0.05</v>
      </c>
    </row>
    <row r="32" spans="1:68" s="48" customFormat="1" ht="18.75" x14ac:dyDescent="0.3">
      <c r="D32" s="49">
        <f>D31+' 1,5-3 года (день 4)'!D30</f>
        <v>0.19</v>
      </c>
      <c r="E32" s="49">
        <f>E31+' 1,5-3 года (день 4)'!E30</f>
        <v>0.09</v>
      </c>
      <c r="F32" s="49">
        <f>F31+' 1,5-3 года (день 4)'!F30</f>
        <v>8.1000000000000016E-2</v>
      </c>
      <c r="G32" s="49">
        <f>G31+' 1,5-3 года (день 4)'!G30</f>
        <v>6.9999999999999999E-4</v>
      </c>
      <c r="H32" s="49">
        <f>H31+' 1,5-3 года (день 4)'!H30</f>
        <v>0</v>
      </c>
      <c r="I32" s="49">
        <f>I31+' 1,5-3 года (день 4)'!I30</f>
        <v>4.3999999999999994E-3</v>
      </c>
      <c r="J32" s="49">
        <f>J31+' 1,5-3 года (день 4)'!J30</f>
        <v>0.26700000000000002</v>
      </c>
      <c r="K32" s="49">
        <f>K31+' 1,5-3 года (день 4)'!K30</f>
        <v>2.9000000000000001E-2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2.5000000000000001E-2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6.5000000000000002E-2</v>
      </c>
      <c r="W32" s="49">
        <f>W31+' 1,5-3 года (день 4)'!W30</f>
        <v>0</v>
      </c>
      <c r="X32" s="49">
        <f>X31+' 1,5-3 года (день 4)'!X30</f>
        <v>2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3.7999999999999999E-2</v>
      </c>
      <c r="AE32" s="49">
        <f>AE31+' 1,5-3 года (день 4)'!AE30</f>
        <v>3.3000000000000002E-2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5.5E-2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6.5000000000000002E-2</v>
      </c>
      <c r="BA32" s="49">
        <f>BA31+' 1,5-3 года (день 4)'!BA30</f>
        <v>0.11</v>
      </c>
      <c r="BB32" s="49">
        <f>BB31+' 1,5-3 года (день 4)'!BB30</f>
        <v>0</v>
      </c>
      <c r="BC32" s="49">
        <f>BC31+' 1,5-3 года (день 4)'!BC30</f>
        <v>1.0499999999999999E-2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0.52</v>
      </c>
      <c r="BH32" s="49">
        <f>BH31+' 1,5-3 года (день 4)'!BH30</f>
        <v>5.3999999999999999E-2</v>
      </c>
      <c r="BI32" s="49">
        <f>BI31+' 1,5-3 года (день 4)'!BI30</f>
        <v>4.2999999999999997E-2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8.0000000000000002E-3</v>
      </c>
      <c r="BN32" s="49">
        <f>BN31+' 1,5-3 года (день 4)'!BN30</f>
        <v>0.01</v>
      </c>
      <c r="BO32" s="49">
        <f>BO31+' 1,5-3 года (день 4)'!BO30</f>
        <v>8.5000000000000006E-2</v>
      </c>
      <c r="BP32" s="50">
        <f>SUM(D32:BN32)</f>
        <v>3.6985999999999994</v>
      </c>
    </row>
    <row r="33" spans="1:69" x14ac:dyDescent="0.25">
      <c r="F33" t="s">
        <v>146</v>
      </c>
    </row>
    <row r="35" spans="1:69" x14ac:dyDescent="0.25">
      <c r="F35" t="s">
        <v>147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66</v>
      </c>
      <c r="F44" s="29">
        <v>97.36</v>
      </c>
      <c r="G44" s="29">
        <v>599.94000000000005</v>
      </c>
      <c r="H44" s="29">
        <v>925.9</v>
      </c>
      <c r="I44" s="29">
        <v>590</v>
      </c>
      <c r="J44" s="29">
        <v>71.38</v>
      </c>
      <c r="K44" s="29">
        <v>662.44</v>
      </c>
      <c r="L44" s="29">
        <v>200.83</v>
      </c>
      <c r="M44" s="29">
        <v>355</v>
      </c>
      <c r="N44" s="29">
        <v>99.49</v>
      </c>
      <c r="O44" s="29">
        <v>320.32</v>
      </c>
      <c r="P44" s="29">
        <v>231.58</v>
      </c>
      <c r="Q44" s="29">
        <v>216.66</v>
      </c>
      <c r="R44" s="29"/>
      <c r="S44" s="29">
        <v>130</v>
      </c>
      <c r="T44" s="29">
        <v>146</v>
      </c>
      <c r="U44" s="29">
        <v>870</v>
      </c>
      <c r="V44" s="29">
        <v>121.57</v>
      </c>
      <c r="W44" s="29"/>
      <c r="X44" s="29">
        <v>5.3</v>
      </c>
      <c r="Y44" s="29"/>
      <c r="Z44" s="29">
        <v>239.76</v>
      </c>
      <c r="AA44" s="29">
        <v>324.92</v>
      </c>
      <c r="AB44" s="29">
        <v>273.52999999999997</v>
      </c>
      <c r="AC44" s="29">
        <v>288.5</v>
      </c>
      <c r="AD44" s="29">
        <v>95.22</v>
      </c>
      <c r="AE44" s="29">
        <v>300</v>
      </c>
      <c r="AF44" s="29">
        <v>149</v>
      </c>
      <c r="AG44" s="29">
        <v>210.25</v>
      </c>
      <c r="AH44" s="29">
        <v>55</v>
      </c>
      <c r="AI44" s="29">
        <v>65.75</v>
      </c>
      <c r="AJ44" s="29">
        <v>43.56</v>
      </c>
      <c r="AK44" s="29">
        <v>190</v>
      </c>
      <c r="AL44" s="29">
        <v>165</v>
      </c>
      <c r="AM44" s="29"/>
      <c r="AN44" s="29">
        <v>250</v>
      </c>
      <c r="AO44" s="29"/>
      <c r="AP44" s="29">
        <v>190</v>
      </c>
      <c r="AQ44" s="29">
        <v>86.38</v>
      </c>
      <c r="AR44" s="29">
        <v>70</v>
      </c>
      <c r="AS44" s="29">
        <v>150</v>
      </c>
      <c r="AT44" s="29">
        <v>70.739999999999995</v>
      </c>
      <c r="AU44" s="29">
        <v>64.290000000000006</v>
      </c>
      <c r="AV44" s="29">
        <v>62.5</v>
      </c>
      <c r="AW44" s="29">
        <v>114.28</v>
      </c>
      <c r="AX44" s="29">
        <v>84.44</v>
      </c>
      <c r="AY44" s="29">
        <v>75</v>
      </c>
      <c r="AZ44" s="29">
        <v>110</v>
      </c>
      <c r="BA44" s="29">
        <v>225</v>
      </c>
      <c r="BB44" s="29">
        <v>364</v>
      </c>
      <c r="BC44" s="29">
        <v>550</v>
      </c>
      <c r="BD44" s="29">
        <v>195.06</v>
      </c>
      <c r="BE44" s="29">
        <v>330</v>
      </c>
      <c r="BF44" s="29"/>
      <c r="BG44" s="29">
        <v>29</v>
      </c>
      <c r="BH44" s="29">
        <v>39</v>
      </c>
      <c r="BI44" s="29">
        <v>49</v>
      </c>
      <c r="BJ44" s="29">
        <v>19</v>
      </c>
      <c r="BK44" s="29">
        <v>57.3</v>
      </c>
      <c r="BL44" s="29">
        <v>276.20999999999998</v>
      </c>
      <c r="BM44" s="29">
        <v>154.44</v>
      </c>
      <c r="BN44" s="29">
        <v>14.89</v>
      </c>
      <c r="BO44" s="29">
        <v>6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6">E44/1000</f>
        <v>6.6000000000000003E-2</v>
      </c>
      <c r="F45" s="23">
        <f t="shared" si="6"/>
        <v>9.7360000000000002E-2</v>
      </c>
      <c r="G45" s="23">
        <f t="shared" si="6"/>
        <v>0.59994000000000003</v>
      </c>
      <c r="H45" s="23">
        <f t="shared" si="6"/>
        <v>0.92589999999999995</v>
      </c>
      <c r="I45" s="23">
        <f t="shared" si="6"/>
        <v>0.59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0.35499999999999998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0.23158000000000001</v>
      </c>
      <c r="Q45" s="23">
        <f t="shared" si="6"/>
        <v>0.21665999999999999</v>
      </c>
      <c r="R45" s="23">
        <f t="shared" si="6"/>
        <v>0</v>
      </c>
      <c r="S45" s="23">
        <f t="shared" si="6"/>
        <v>0.13</v>
      </c>
      <c r="T45" s="23">
        <f t="shared" si="6"/>
        <v>0.14599999999999999</v>
      </c>
      <c r="U45" s="23">
        <f t="shared" si="6"/>
        <v>0.87</v>
      </c>
      <c r="V45" s="23">
        <f t="shared" si="6"/>
        <v>0.12157</v>
      </c>
      <c r="W45" s="23">
        <f t="shared" si="6"/>
        <v>0</v>
      </c>
      <c r="X45" s="23">
        <f t="shared" si="6"/>
        <v>5.3E-3</v>
      </c>
      <c r="Y45" s="23">
        <f t="shared" si="6"/>
        <v>0</v>
      </c>
      <c r="Z45" s="23">
        <f t="shared" si="6"/>
        <v>0.23976</v>
      </c>
      <c r="AA45" s="23">
        <f t="shared" si="6"/>
        <v>0.32492000000000004</v>
      </c>
      <c r="AB45" s="23">
        <f t="shared" si="6"/>
        <v>0.27353</v>
      </c>
      <c r="AC45" s="23">
        <f t="shared" si="6"/>
        <v>0.28849999999999998</v>
      </c>
      <c r="AD45" s="23">
        <f t="shared" si="6"/>
        <v>9.5219999999999999E-2</v>
      </c>
      <c r="AE45" s="23">
        <f t="shared" si="6"/>
        <v>0.3</v>
      </c>
      <c r="AF45" s="23">
        <f t="shared" si="6"/>
        <v>0.14899999999999999</v>
      </c>
      <c r="AG45" s="23">
        <f t="shared" si="6"/>
        <v>0.21024999999999999</v>
      </c>
      <c r="AH45" s="23">
        <f t="shared" si="6"/>
        <v>5.5E-2</v>
      </c>
      <c r="AI45" s="23">
        <f t="shared" si="6"/>
        <v>6.5750000000000003E-2</v>
      </c>
      <c r="AJ45" s="23">
        <f t="shared" si="6"/>
        <v>4.3560000000000001E-2</v>
      </c>
      <c r="AK45" s="23">
        <f t="shared" si="6"/>
        <v>0.19</v>
      </c>
      <c r="AL45" s="23">
        <f t="shared" si="6"/>
        <v>0.16500000000000001</v>
      </c>
      <c r="AM45" s="23">
        <f t="shared" si="6"/>
        <v>0</v>
      </c>
      <c r="AN45" s="23">
        <f t="shared" si="6"/>
        <v>0.25</v>
      </c>
      <c r="AO45" s="23">
        <f t="shared" si="6"/>
        <v>0</v>
      </c>
      <c r="AP45" s="23">
        <f t="shared" si="6"/>
        <v>0.19</v>
      </c>
      <c r="AQ45" s="23">
        <f t="shared" si="6"/>
        <v>8.6379999999999998E-2</v>
      </c>
      <c r="AR45" s="23">
        <f t="shared" si="6"/>
        <v>7.0000000000000007E-2</v>
      </c>
      <c r="AS45" s="23">
        <f t="shared" si="6"/>
        <v>0.15</v>
      </c>
      <c r="AT45" s="23">
        <f t="shared" si="6"/>
        <v>7.0739999999999997E-2</v>
      </c>
      <c r="AU45" s="23">
        <f t="shared" si="6"/>
        <v>6.429E-2</v>
      </c>
      <c r="AV45" s="23">
        <f t="shared" si="6"/>
        <v>6.25E-2</v>
      </c>
      <c r="AW45" s="23">
        <f t="shared" si="6"/>
        <v>0.11428000000000001</v>
      </c>
      <c r="AX45" s="23">
        <f t="shared" si="6"/>
        <v>8.4440000000000001E-2</v>
      </c>
      <c r="AY45" s="23">
        <f t="shared" si="6"/>
        <v>7.4999999999999997E-2</v>
      </c>
      <c r="AZ45" s="23">
        <f t="shared" si="6"/>
        <v>0.11</v>
      </c>
      <c r="BA45" s="23">
        <f t="shared" si="6"/>
        <v>0.22500000000000001</v>
      </c>
      <c r="BB45" s="23">
        <f t="shared" si="6"/>
        <v>0.36399999999999999</v>
      </c>
      <c r="BC45" s="23">
        <f t="shared" si="6"/>
        <v>0.55000000000000004</v>
      </c>
      <c r="BD45" s="23">
        <f t="shared" si="6"/>
        <v>0.19506000000000001</v>
      </c>
      <c r="BE45" s="23">
        <f t="shared" si="6"/>
        <v>0.33</v>
      </c>
      <c r="BF45" s="23">
        <f t="shared" si="6"/>
        <v>0</v>
      </c>
      <c r="BG45" s="23">
        <f t="shared" si="6"/>
        <v>2.9000000000000001E-2</v>
      </c>
      <c r="BH45" s="23">
        <f t="shared" si="6"/>
        <v>3.9E-2</v>
      </c>
      <c r="BI45" s="23">
        <f t="shared" si="6"/>
        <v>4.9000000000000002E-2</v>
      </c>
      <c r="BJ45" s="23">
        <f t="shared" si="6"/>
        <v>1.9E-2</v>
      </c>
      <c r="BK45" s="23">
        <f t="shared" si="6"/>
        <v>5.7299999999999997E-2</v>
      </c>
      <c r="BL45" s="23">
        <f t="shared" si="6"/>
        <v>0.27620999999999996</v>
      </c>
      <c r="BM45" s="23">
        <f t="shared" si="6"/>
        <v>0.15443999999999999</v>
      </c>
      <c r="BN45" s="23">
        <f t="shared" si="6"/>
        <v>1.489E-2</v>
      </c>
      <c r="BO45" s="23">
        <f t="shared" ref="BO45" si="7">BO44/1000</f>
        <v>6.0000000000000001E-3</v>
      </c>
    </row>
    <row r="46" spans="1:69" ht="17.25" x14ac:dyDescent="0.3">
      <c r="A46" s="30"/>
      <c r="B46" s="31" t="s">
        <v>29</v>
      </c>
      <c r="C46" s="112"/>
      <c r="D46" s="32">
        <f>D31*D44</f>
        <v>7.3996999999999993</v>
      </c>
      <c r="E46" s="32">
        <f t="shared" ref="E46:BN46" si="8">E31*E44</f>
        <v>3.3000000000000003</v>
      </c>
      <c r="F46" s="32">
        <f t="shared" si="8"/>
        <v>4.2838400000000005</v>
      </c>
      <c r="G46" s="32">
        <f t="shared" si="8"/>
        <v>0.23997600000000002</v>
      </c>
      <c r="H46" s="32">
        <f t="shared" si="8"/>
        <v>0</v>
      </c>
      <c r="I46" s="32">
        <f t="shared" si="8"/>
        <v>1.4159999999999999</v>
      </c>
      <c r="J46" s="32">
        <f t="shared" si="8"/>
        <v>11.063899999999999</v>
      </c>
      <c r="K46" s="32">
        <f t="shared" si="8"/>
        <v>10.59904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3.4737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4.25495</v>
      </c>
      <c r="W46" s="32">
        <f t="shared" si="8"/>
        <v>0</v>
      </c>
      <c r="X46" s="32">
        <f t="shared" si="8"/>
        <v>5.3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1.9044000000000001</v>
      </c>
      <c r="AE46" s="32">
        <f t="shared" si="8"/>
        <v>5.3999999999999995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2.1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3.8500000000000005</v>
      </c>
      <c r="BA46" s="32">
        <f t="shared" si="8"/>
        <v>13.5</v>
      </c>
      <c r="BB46" s="32">
        <f t="shared" si="8"/>
        <v>0</v>
      </c>
      <c r="BC46" s="32">
        <f t="shared" si="8"/>
        <v>3.0249999999999999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8.120000000000001</v>
      </c>
      <c r="BH46" s="32">
        <f t="shared" si="8"/>
        <v>1.17</v>
      </c>
      <c r="BI46" s="32">
        <f t="shared" si="8"/>
        <v>1.127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0.61775999999999998</v>
      </c>
      <c r="BN46" s="32">
        <f t="shared" si="8"/>
        <v>8.9340000000000003E-2</v>
      </c>
      <c r="BO46" s="32">
        <f t="shared" ref="BO46" si="9">BO31*BO44</f>
        <v>0.30000000000000004</v>
      </c>
      <c r="BP46" s="33">
        <f>SUM(D46:BN46)</f>
        <v>92.234606000000014</v>
      </c>
      <c r="BQ46" s="34">
        <f>BP46/$C$7</f>
        <v>92.234606000000014</v>
      </c>
    </row>
    <row r="47" spans="1:69" ht="17.25" x14ac:dyDescent="0.3">
      <c r="A47" s="30"/>
      <c r="B47" s="31" t="s">
        <v>30</v>
      </c>
      <c r="C47" s="112"/>
      <c r="D47" s="32">
        <f>D31*D44</f>
        <v>7.3996999999999993</v>
      </c>
      <c r="E47" s="32">
        <f t="shared" ref="E47:BN47" si="10">E31*E44</f>
        <v>3.3000000000000003</v>
      </c>
      <c r="F47" s="32">
        <f t="shared" si="10"/>
        <v>4.2838400000000005</v>
      </c>
      <c r="G47" s="32">
        <f t="shared" si="10"/>
        <v>0.23997600000000002</v>
      </c>
      <c r="H47" s="32">
        <f t="shared" si="10"/>
        <v>0</v>
      </c>
      <c r="I47" s="32">
        <f t="shared" si="10"/>
        <v>1.4159999999999999</v>
      </c>
      <c r="J47" s="32">
        <f t="shared" si="10"/>
        <v>11.063899999999999</v>
      </c>
      <c r="K47" s="32">
        <f t="shared" si="10"/>
        <v>10.59904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3.4737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4.25495</v>
      </c>
      <c r="W47" s="32">
        <f t="shared" si="10"/>
        <v>0</v>
      </c>
      <c r="X47" s="32">
        <f t="shared" si="10"/>
        <v>5.3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1.9044000000000001</v>
      </c>
      <c r="AE47" s="32">
        <f t="shared" si="10"/>
        <v>5.3999999999999995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2.1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3.8500000000000005</v>
      </c>
      <c r="BA47" s="32">
        <f t="shared" si="10"/>
        <v>13.5</v>
      </c>
      <c r="BB47" s="32">
        <f t="shared" si="10"/>
        <v>0</v>
      </c>
      <c r="BC47" s="32">
        <f t="shared" si="10"/>
        <v>3.0249999999999999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8.120000000000001</v>
      </c>
      <c r="BH47" s="32">
        <f t="shared" si="10"/>
        <v>1.17</v>
      </c>
      <c r="BI47" s="32">
        <f t="shared" si="10"/>
        <v>1.127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0.61775999999999998</v>
      </c>
      <c r="BN47" s="32">
        <f t="shared" si="10"/>
        <v>8.9340000000000003E-2</v>
      </c>
      <c r="BO47" s="32">
        <f t="shared" ref="BO47" si="11">BO31*BO44</f>
        <v>0.30000000000000004</v>
      </c>
      <c r="BP47" s="33">
        <f>SUM(D47:BN47)</f>
        <v>92.234606000000014</v>
      </c>
      <c r="BQ47" s="34">
        <f>BP47/$C$7</f>
        <v>92.234606000000014</v>
      </c>
    </row>
    <row r="48" spans="1:69" x14ac:dyDescent="0.25">
      <c r="A48" s="35"/>
      <c r="B48" s="35" t="s">
        <v>31</v>
      </c>
      <c r="D48" s="51">
        <f>D64+D82+D98+D114</f>
        <v>7.3996999999999993</v>
      </c>
      <c r="E48" s="51">
        <f t="shared" ref="E48:BN48" si="12">E64+E82+E98+E114</f>
        <v>3.3000000000000003</v>
      </c>
      <c r="F48" s="51">
        <f t="shared" si="12"/>
        <v>4.2838399999999996</v>
      </c>
      <c r="G48" s="51">
        <f t="shared" si="12"/>
        <v>0.23997600000000002</v>
      </c>
      <c r="H48" s="51">
        <f t="shared" si="12"/>
        <v>0</v>
      </c>
      <c r="I48" s="51">
        <f t="shared" si="12"/>
        <v>1.4159999999999999</v>
      </c>
      <c r="J48" s="51">
        <f t="shared" si="12"/>
        <v>11.0639</v>
      </c>
      <c r="K48" s="51">
        <f t="shared" si="12"/>
        <v>10.59904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3.4737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4.25495</v>
      </c>
      <c r="W48" s="51">
        <f t="shared" si="12"/>
        <v>0</v>
      </c>
      <c r="X48" s="51">
        <f t="shared" si="12"/>
        <v>5.3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1.9044000000000001</v>
      </c>
      <c r="AE48" s="51">
        <f t="shared" si="12"/>
        <v>5.3999999999999995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2.1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3.8500000000000005</v>
      </c>
      <c r="BA48" s="51">
        <f t="shared" si="12"/>
        <v>13.5</v>
      </c>
      <c r="BB48" s="51">
        <f t="shared" si="12"/>
        <v>0</v>
      </c>
      <c r="BC48" s="51">
        <f t="shared" si="12"/>
        <v>3.0249999999999999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8.1199999999999992</v>
      </c>
      <c r="BH48" s="51">
        <f t="shared" si="12"/>
        <v>1.17</v>
      </c>
      <c r="BI48" s="51">
        <f t="shared" si="12"/>
        <v>1.127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0.61775999999999998</v>
      </c>
      <c r="BN48" s="51">
        <f t="shared" si="12"/>
        <v>8.9340000000000003E-2</v>
      </c>
      <c r="BO48" s="51">
        <f t="shared" ref="BO48" si="13">BO64+BO82+BO98+BO114</f>
        <v>0.30000000000000004</v>
      </c>
    </row>
    <row r="49" spans="1:69" x14ac:dyDescent="0.25">
      <c r="A49" s="35"/>
      <c r="B49" s="35" t="s">
        <v>32</v>
      </c>
      <c r="BQ49" s="36">
        <f>BQ63+BQ81+BQ97+BQ113</f>
        <v>92.234605999999999</v>
      </c>
    </row>
    <row r="51" spans="1:69" ht="15" customHeight="1" x14ac:dyDescent="0.25">
      <c r="A51" s="93"/>
      <c r="B51" s="2" t="s">
        <v>2</v>
      </c>
      <c r="C51" s="91" t="s">
        <v>3</v>
      </c>
      <c r="D51" s="106" t="str">
        <f t="shared" ref="D51:AN51" si="14">D5</f>
        <v>Хлеб пшеничный</v>
      </c>
      <c r="E51" s="106" t="str">
        <f t="shared" si="14"/>
        <v>Хлеб ржано-пшеничный</v>
      </c>
      <c r="F51" s="106" t="str">
        <f t="shared" si="14"/>
        <v>Сахар</v>
      </c>
      <c r="G51" s="106" t="str">
        <f t="shared" si="14"/>
        <v>Чай</v>
      </c>
      <c r="H51" s="106" t="str">
        <f t="shared" si="14"/>
        <v>Какао</v>
      </c>
      <c r="I51" s="106" t="str">
        <f t="shared" si="14"/>
        <v>Кофейный напиток</v>
      </c>
      <c r="J51" s="106" t="str">
        <f t="shared" si="14"/>
        <v>Молоко 2,5%</v>
      </c>
      <c r="K51" s="106" t="str">
        <f t="shared" si="14"/>
        <v>Масло сливочное</v>
      </c>
      <c r="L51" s="106" t="str">
        <f t="shared" si="14"/>
        <v>Сметана 15%</v>
      </c>
      <c r="M51" s="106" t="str">
        <f t="shared" si="14"/>
        <v>Молоко сухое</v>
      </c>
      <c r="N51" s="106" t="str">
        <f t="shared" si="14"/>
        <v>Снежок 2,5 %</v>
      </c>
      <c r="O51" s="106" t="str">
        <f t="shared" si="14"/>
        <v>Творог 5%</v>
      </c>
      <c r="P51" s="106" t="str">
        <f t="shared" si="14"/>
        <v>Молоко сгущенное</v>
      </c>
      <c r="Q51" s="106" t="str">
        <f t="shared" si="14"/>
        <v xml:space="preserve">Джем Сава </v>
      </c>
      <c r="R51" s="106" t="str">
        <f t="shared" si="14"/>
        <v>Сыр</v>
      </c>
      <c r="S51" s="106" t="str">
        <f t="shared" si="14"/>
        <v>Зеленый горошек</v>
      </c>
      <c r="T51" s="106" t="str">
        <f t="shared" si="14"/>
        <v>Кукуруза консервирован.</v>
      </c>
      <c r="U51" s="106" t="str">
        <f t="shared" si="14"/>
        <v>Консервы рыбные</v>
      </c>
      <c r="V51" s="106" t="str">
        <f t="shared" si="14"/>
        <v>Огурцы консервирован.</v>
      </c>
      <c r="W51" s="52"/>
      <c r="X51" s="106" t="str">
        <f t="shared" si="14"/>
        <v>Яйцо</v>
      </c>
      <c r="Y51" s="106" t="str">
        <f t="shared" si="14"/>
        <v>Икра кабачковая</v>
      </c>
      <c r="Z51" s="106" t="str">
        <f t="shared" si="14"/>
        <v>Изюм</v>
      </c>
      <c r="AA51" s="106" t="str">
        <f t="shared" si="14"/>
        <v>Курага</v>
      </c>
      <c r="AB51" s="106" t="str">
        <f t="shared" si="14"/>
        <v>Чернослив</v>
      </c>
      <c r="AC51" s="106" t="str">
        <f t="shared" si="14"/>
        <v>Шиповник</v>
      </c>
      <c r="AD51" s="106" t="str">
        <f t="shared" si="14"/>
        <v>Сухофрукты</v>
      </c>
      <c r="AE51" s="106" t="str">
        <f t="shared" si="14"/>
        <v>Ягода свежемороженная</v>
      </c>
      <c r="AF51" s="106" t="str">
        <f t="shared" si="14"/>
        <v>Лимон</v>
      </c>
      <c r="AG51" s="106" t="str">
        <f t="shared" si="14"/>
        <v>Кисель</v>
      </c>
      <c r="AH51" s="106" t="str">
        <f t="shared" si="14"/>
        <v xml:space="preserve">Сок </v>
      </c>
      <c r="AI51" s="106" t="str">
        <f t="shared" si="14"/>
        <v>Макаронные изделия</v>
      </c>
      <c r="AJ51" s="106" t="str">
        <f t="shared" si="14"/>
        <v>Мука</v>
      </c>
      <c r="AK51" s="106" t="str">
        <f t="shared" si="14"/>
        <v>Дрожжи</v>
      </c>
      <c r="AL51" s="106" t="str">
        <f t="shared" si="14"/>
        <v>Печенье</v>
      </c>
      <c r="AM51" s="106" t="str">
        <f t="shared" si="14"/>
        <v>Пряники</v>
      </c>
      <c r="AN51" s="106" t="str">
        <f t="shared" si="14"/>
        <v>Вафли</v>
      </c>
      <c r="AO51" s="106" t="str">
        <f>AO5</f>
        <v>Конфеты</v>
      </c>
      <c r="AP51" s="106" t="str">
        <f>AP5</f>
        <v>Повидло Сава</v>
      </c>
      <c r="AQ51" s="106" t="str">
        <f>AQ5</f>
        <v>Крупа геркулес</v>
      </c>
      <c r="AR51" s="106" t="str">
        <f>AR5</f>
        <v>Крупа горох</v>
      </c>
      <c r="AS51" s="106" t="str">
        <f>AS5</f>
        <v>Крупа гречневая</v>
      </c>
      <c r="AT51" s="106" t="str">
        <f t="shared" ref="AT51:BN51" si="15">AT5</f>
        <v>Крупа кукурузная</v>
      </c>
      <c r="AU51" s="106" t="str">
        <f t="shared" si="15"/>
        <v>Крупа манная</v>
      </c>
      <c r="AV51" s="106" t="str">
        <f t="shared" si="15"/>
        <v>Крупа перловая</v>
      </c>
      <c r="AW51" s="106" t="str">
        <f t="shared" si="15"/>
        <v>Крупа пшеничная</v>
      </c>
      <c r="AX51" s="106" t="str">
        <f t="shared" si="15"/>
        <v>Крупа пшено</v>
      </c>
      <c r="AY51" s="106" t="str">
        <f t="shared" si="15"/>
        <v>Крупа ячневая</v>
      </c>
      <c r="AZ51" s="106" t="str">
        <f t="shared" si="15"/>
        <v>Рис</v>
      </c>
      <c r="BA51" s="106" t="str">
        <f t="shared" si="15"/>
        <v>Цыпленок бройлер</v>
      </c>
      <c r="BB51" s="106" t="str">
        <f t="shared" si="15"/>
        <v>Филе куриное</v>
      </c>
      <c r="BC51" s="106" t="str">
        <f t="shared" si="15"/>
        <v>Фарш говяжий</v>
      </c>
      <c r="BD51" s="106" t="str">
        <f t="shared" si="15"/>
        <v>Печень куриная</v>
      </c>
      <c r="BE51" s="106" t="str">
        <f t="shared" si="15"/>
        <v>Филе минтая</v>
      </c>
      <c r="BF51" s="106" t="str">
        <f t="shared" si="15"/>
        <v>Филе сельди слабосол.</v>
      </c>
      <c r="BG51" s="106" t="str">
        <f t="shared" si="15"/>
        <v>Картофель</v>
      </c>
      <c r="BH51" s="106" t="str">
        <f t="shared" si="15"/>
        <v>Морковь</v>
      </c>
      <c r="BI51" s="106" t="str">
        <f t="shared" si="15"/>
        <v>Лук</v>
      </c>
      <c r="BJ51" s="106" t="str">
        <f t="shared" si="15"/>
        <v>Капуста</v>
      </c>
      <c r="BK51" s="106" t="str">
        <f t="shared" si="15"/>
        <v>Свекла</v>
      </c>
      <c r="BL51" s="106" t="str">
        <f t="shared" si="15"/>
        <v>Томатная паста</v>
      </c>
      <c r="BM51" s="106" t="str">
        <f t="shared" si="15"/>
        <v>Масло растительное</v>
      </c>
      <c r="BN51" s="106" t="str">
        <f t="shared" si="15"/>
        <v>Соль</v>
      </c>
      <c r="BO51" s="106" t="str">
        <f t="shared" ref="BO51" si="16">BO5</f>
        <v>Аскорбиновая кислота</v>
      </c>
      <c r="BP51" s="115" t="s">
        <v>4</v>
      </c>
      <c r="BQ51" s="116" t="s">
        <v>5</v>
      </c>
    </row>
    <row r="52" spans="1:69" ht="36" customHeight="1" x14ac:dyDescent="0.25">
      <c r="A52" s="94"/>
      <c r="B52" s="3" t="str">
        <f t="shared" ref="B52:B57" si="17">B6</f>
        <v>Меню</v>
      </c>
      <c r="C52" s="92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52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15"/>
      <c r="BQ52" s="116"/>
    </row>
    <row r="53" spans="1:69" x14ac:dyDescent="0.25">
      <c r="A53" s="111" t="s">
        <v>7</v>
      </c>
      <c r="B53" s="4" t="str">
        <f t="shared" si="17"/>
        <v>Омлет натуральный с маслом</v>
      </c>
      <c r="C53" s="98">
        <f>$E$4</f>
        <v>1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5.5E-2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11"/>
      <c r="B54" s="4" t="str">
        <f t="shared" si="17"/>
        <v>Бутерброд с маслом</v>
      </c>
      <c r="C54" s="99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4.0000000000000001E-3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11"/>
      <c r="B55" s="4" t="str">
        <f t="shared" si="17"/>
        <v>Кофейный напиток с молоком</v>
      </c>
      <c r="C55" s="99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11"/>
      <c r="B56" s="4">
        <f t="shared" si="17"/>
        <v>0</v>
      </c>
      <c r="C56" s="99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11"/>
      <c r="B57" s="4">
        <f t="shared" si="17"/>
        <v>0</v>
      </c>
      <c r="C57" s="100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0.13500000000000001</v>
      </c>
      <c r="K58" s="23">
        <f t="shared" si="22"/>
        <v>6.0000000000000001E-3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0.03</v>
      </c>
      <c r="E59" s="24">
        <f t="shared" si="24"/>
        <v>0</v>
      </c>
      <c r="F59" s="24">
        <f t="shared" si="24"/>
        <v>0.01</v>
      </c>
      <c r="G59" s="24">
        <f t="shared" si="24"/>
        <v>0</v>
      </c>
      <c r="H59" s="24">
        <f t="shared" si="24"/>
        <v>0</v>
      </c>
      <c r="I59" s="24">
        <f t="shared" si="24"/>
        <v>2.3999999999999998E-3</v>
      </c>
      <c r="J59" s="24">
        <f t="shared" si="24"/>
        <v>0.13500000000000001</v>
      </c>
      <c r="K59" s="24">
        <f t="shared" si="24"/>
        <v>6.0000000000000001E-3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1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1E-3</v>
      </c>
      <c r="BO59" s="24">
        <f t="shared" ref="BO59" si="26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7">E44</f>
        <v>66</v>
      </c>
      <c r="F61" s="29">
        <f t="shared" si="27"/>
        <v>97.36</v>
      </c>
      <c r="G61" s="29">
        <f t="shared" si="27"/>
        <v>599.94000000000005</v>
      </c>
      <c r="H61" s="29">
        <f t="shared" si="27"/>
        <v>925.9</v>
      </c>
      <c r="I61" s="29">
        <f t="shared" si="27"/>
        <v>590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355</v>
      </c>
      <c r="N61" s="29">
        <f t="shared" si="27"/>
        <v>99.49</v>
      </c>
      <c r="O61" s="29">
        <f t="shared" si="27"/>
        <v>320.32</v>
      </c>
      <c r="P61" s="29">
        <f t="shared" si="27"/>
        <v>231.58</v>
      </c>
      <c r="Q61" s="29">
        <f t="shared" si="27"/>
        <v>216.66</v>
      </c>
      <c r="R61" s="29">
        <f t="shared" si="27"/>
        <v>0</v>
      </c>
      <c r="S61" s="29">
        <f t="shared" si="27"/>
        <v>130</v>
      </c>
      <c r="T61" s="29">
        <f t="shared" si="27"/>
        <v>146</v>
      </c>
      <c r="U61" s="29">
        <f t="shared" si="27"/>
        <v>870</v>
      </c>
      <c r="V61" s="29">
        <f t="shared" si="27"/>
        <v>121.57</v>
      </c>
      <c r="W61" s="29">
        <f>W44</f>
        <v>0</v>
      </c>
      <c r="X61" s="29">
        <f t="shared" si="27"/>
        <v>5.3</v>
      </c>
      <c r="Y61" s="29">
        <f t="shared" si="27"/>
        <v>0</v>
      </c>
      <c r="Z61" s="29">
        <f t="shared" si="27"/>
        <v>239.76</v>
      </c>
      <c r="AA61" s="29">
        <f t="shared" si="27"/>
        <v>324.92</v>
      </c>
      <c r="AB61" s="29">
        <f t="shared" si="27"/>
        <v>273.52999999999997</v>
      </c>
      <c r="AC61" s="29">
        <f t="shared" si="27"/>
        <v>288.5</v>
      </c>
      <c r="AD61" s="29">
        <f t="shared" si="27"/>
        <v>95.22</v>
      </c>
      <c r="AE61" s="29">
        <f t="shared" si="27"/>
        <v>300</v>
      </c>
      <c r="AF61" s="29">
        <f t="shared" si="27"/>
        <v>149</v>
      </c>
      <c r="AG61" s="29">
        <f t="shared" si="27"/>
        <v>210.25</v>
      </c>
      <c r="AH61" s="29">
        <f t="shared" si="27"/>
        <v>55</v>
      </c>
      <c r="AI61" s="29">
        <f t="shared" si="27"/>
        <v>65.75</v>
      </c>
      <c r="AJ61" s="29">
        <f t="shared" si="27"/>
        <v>43.56</v>
      </c>
      <c r="AK61" s="29">
        <f t="shared" si="27"/>
        <v>190</v>
      </c>
      <c r="AL61" s="29">
        <f t="shared" si="27"/>
        <v>165</v>
      </c>
      <c r="AM61" s="29">
        <f t="shared" si="27"/>
        <v>0</v>
      </c>
      <c r="AN61" s="29">
        <f t="shared" si="27"/>
        <v>250</v>
      </c>
      <c r="AO61" s="29">
        <f t="shared" si="27"/>
        <v>0</v>
      </c>
      <c r="AP61" s="29">
        <f t="shared" si="27"/>
        <v>190</v>
      </c>
      <c r="AQ61" s="29">
        <f t="shared" si="27"/>
        <v>86.38</v>
      </c>
      <c r="AR61" s="29">
        <f t="shared" si="27"/>
        <v>70</v>
      </c>
      <c r="AS61" s="29">
        <f t="shared" si="27"/>
        <v>150</v>
      </c>
      <c r="AT61" s="29">
        <f t="shared" si="27"/>
        <v>70.739999999999995</v>
      </c>
      <c r="AU61" s="29">
        <f t="shared" si="27"/>
        <v>64.290000000000006</v>
      </c>
      <c r="AV61" s="29">
        <f t="shared" si="27"/>
        <v>62.5</v>
      </c>
      <c r="AW61" s="29">
        <f t="shared" si="27"/>
        <v>114.28</v>
      </c>
      <c r="AX61" s="29">
        <f t="shared" si="27"/>
        <v>84.44</v>
      </c>
      <c r="AY61" s="29">
        <f t="shared" si="27"/>
        <v>75</v>
      </c>
      <c r="AZ61" s="29">
        <f t="shared" si="27"/>
        <v>110</v>
      </c>
      <c r="BA61" s="29">
        <f t="shared" si="27"/>
        <v>225</v>
      </c>
      <c r="BB61" s="29">
        <f t="shared" si="27"/>
        <v>364</v>
      </c>
      <c r="BC61" s="29">
        <f t="shared" si="27"/>
        <v>550</v>
      </c>
      <c r="BD61" s="29">
        <f t="shared" si="27"/>
        <v>195.06</v>
      </c>
      <c r="BE61" s="29">
        <f t="shared" si="27"/>
        <v>330</v>
      </c>
      <c r="BF61" s="29">
        <f t="shared" si="27"/>
        <v>0</v>
      </c>
      <c r="BG61" s="29">
        <f t="shared" si="27"/>
        <v>29</v>
      </c>
      <c r="BH61" s="29">
        <f t="shared" si="27"/>
        <v>39</v>
      </c>
      <c r="BI61" s="29">
        <f t="shared" si="27"/>
        <v>49</v>
      </c>
      <c r="BJ61" s="29">
        <f t="shared" si="27"/>
        <v>19</v>
      </c>
      <c r="BK61" s="29">
        <f t="shared" si="27"/>
        <v>57.3</v>
      </c>
      <c r="BL61" s="29">
        <f t="shared" si="27"/>
        <v>276.20999999999998</v>
      </c>
      <c r="BM61" s="29">
        <f t="shared" si="27"/>
        <v>154.44</v>
      </c>
      <c r="BN61" s="29">
        <f t="shared" si="27"/>
        <v>14.89</v>
      </c>
      <c r="BO61" s="29">
        <f t="shared" ref="BO61" si="28">BO44</f>
        <v>6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9">E61/1000</f>
        <v>6.6000000000000003E-2</v>
      </c>
      <c r="F62" s="23">
        <f t="shared" si="29"/>
        <v>9.7360000000000002E-2</v>
      </c>
      <c r="G62" s="23">
        <f t="shared" si="29"/>
        <v>0.59994000000000003</v>
      </c>
      <c r="H62" s="23">
        <f t="shared" si="29"/>
        <v>0.92589999999999995</v>
      </c>
      <c r="I62" s="23">
        <f t="shared" si="29"/>
        <v>0.59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0.35499999999999998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0.23158000000000001</v>
      </c>
      <c r="Q62" s="23">
        <f t="shared" si="29"/>
        <v>0.21665999999999999</v>
      </c>
      <c r="R62" s="23">
        <f t="shared" si="29"/>
        <v>0</v>
      </c>
      <c r="S62" s="23">
        <f t="shared" si="29"/>
        <v>0.13</v>
      </c>
      <c r="T62" s="23">
        <f t="shared" si="29"/>
        <v>0.14599999999999999</v>
      </c>
      <c r="U62" s="23">
        <f t="shared" si="29"/>
        <v>0.87</v>
      </c>
      <c r="V62" s="23">
        <f t="shared" si="29"/>
        <v>0.12157</v>
      </c>
      <c r="W62" s="23">
        <f>W61/1000</f>
        <v>0</v>
      </c>
      <c r="X62" s="23">
        <f t="shared" si="29"/>
        <v>5.3E-3</v>
      </c>
      <c r="Y62" s="23">
        <f t="shared" si="29"/>
        <v>0</v>
      </c>
      <c r="Z62" s="23">
        <f t="shared" si="29"/>
        <v>0.23976</v>
      </c>
      <c r="AA62" s="23">
        <f t="shared" si="29"/>
        <v>0.32492000000000004</v>
      </c>
      <c r="AB62" s="23">
        <f t="shared" si="29"/>
        <v>0.27353</v>
      </c>
      <c r="AC62" s="23">
        <f t="shared" si="29"/>
        <v>0.28849999999999998</v>
      </c>
      <c r="AD62" s="23">
        <f t="shared" si="29"/>
        <v>9.5219999999999999E-2</v>
      </c>
      <c r="AE62" s="23">
        <f t="shared" si="29"/>
        <v>0.3</v>
      </c>
      <c r="AF62" s="23">
        <f t="shared" si="29"/>
        <v>0.14899999999999999</v>
      </c>
      <c r="AG62" s="23">
        <f t="shared" si="29"/>
        <v>0.21024999999999999</v>
      </c>
      <c r="AH62" s="23">
        <f t="shared" si="29"/>
        <v>5.5E-2</v>
      </c>
      <c r="AI62" s="23">
        <f t="shared" si="29"/>
        <v>6.5750000000000003E-2</v>
      </c>
      <c r="AJ62" s="23">
        <f t="shared" si="29"/>
        <v>4.3560000000000001E-2</v>
      </c>
      <c r="AK62" s="23">
        <f t="shared" si="29"/>
        <v>0.19</v>
      </c>
      <c r="AL62" s="23">
        <f t="shared" si="29"/>
        <v>0.16500000000000001</v>
      </c>
      <c r="AM62" s="23">
        <f t="shared" si="29"/>
        <v>0</v>
      </c>
      <c r="AN62" s="23">
        <f t="shared" si="29"/>
        <v>0.25</v>
      </c>
      <c r="AO62" s="23">
        <f t="shared" si="29"/>
        <v>0</v>
      </c>
      <c r="AP62" s="23">
        <f t="shared" si="29"/>
        <v>0.19</v>
      </c>
      <c r="AQ62" s="23">
        <f t="shared" si="29"/>
        <v>8.6379999999999998E-2</v>
      </c>
      <c r="AR62" s="23">
        <f t="shared" si="29"/>
        <v>7.0000000000000007E-2</v>
      </c>
      <c r="AS62" s="23">
        <f t="shared" si="29"/>
        <v>0.15</v>
      </c>
      <c r="AT62" s="23">
        <f t="shared" si="29"/>
        <v>7.0739999999999997E-2</v>
      </c>
      <c r="AU62" s="23">
        <f t="shared" si="29"/>
        <v>6.429E-2</v>
      </c>
      <c r="AV62" s="23">
        <f t="shared" si="29"/>
        <v>6.25E-2</v>
      </c>
      <c r="AW62" s="23">
        <f t="shared" si="29"/>
        <v>0.11428000000000001</v>
      </c>
      <c r="AX62" s="23">
        <f t="shared" si="29"/>
        <v>8.4440000000000001E-2</v>
      </c>
      <c r="AY62" s="23">
        <f t="shared" si="29"/>
        <v>7.4999999999999997E-2</v>
      </c>
      <c r="AZ62" s="23">
        <f t="shared" si="29"/>
        <v>0.11</v>
      </c>
      <c r="BA62" s="23">
        <f t="shared" si="29"/>
        <v>0.22500000000000001</v>
      </c>
      <c r="BB62" s="23">
        <f t="shared" si="29"/>
        <v>0.36399999999999999</v>
      </c>
      <c r="BC62" s="23">
        <f t="shared" si="29"/>
        <v>0.55000000000000004</v>
      </c>
      <c r="BD62" s="23">
        <f t="shared" si="29"/>
        <v>0.19506000000000001</v>
      </c>
      <c r="BE62" s="23">
        <f t="shared" si="29"/>
        <v>0.33</v>
      </c>
      <c r="BF62" s="23">
        <f t="shared" si="29"/>
        <v>0</v>
      </c>
      <c r="BG62" s="23">
        <f t="shared" si="29"/>
        <v>2.9000000000000001E-2</v>
      </c>
      <c r="BH62" s="23">
        <f t="shared" si="29"/>
        <v>3.9E-2</v>
      </c>
      <c r="BI62" s="23">
        <f t="shared" si="29"/>
        <v>4.9000000000000002E-2</v>
      </c>
      <c r="BJ62" s="23">
        <f t="shared" si="29"/>
        <v>1.9E-2</v>
      </c>
      <c r="BK62" s="23">
        <f t="shared" si="29"/>
        <v>5.7299999999999997E-2</v>
      </c>
      <c r="BL62" s="23">
        <f t="shared" si="29"/>
        <v>0.27620999999999996</v>
      </c>
      <c r="BM62" s="23">
        <f t="shared" si="29"/>
        <v>0.15443999999999999</v>
      </c>
      <c r="BN62" s="23">
        <f t="shared" si="29"/>
        <v>1.489E-2</v>
      </c>
      <c r="BO62" s="23">
        <f t="shared" ref="BO62" si="30">BO61/1000</f>
        <v>6.0000000000000001E-3</v>
      </c>
    </row>
    <row r="63" spans="1:69" ht="17.25" x14ac:dyDescent="0.3">
      <c r="A63" s="30"/>
      <c r="B63" s="31" t="s">
        <v>29</v>
      </c>
      <c r="C63" s="112"/>
      <c r="D63" s="32">
        <f>D59*D61</f>
        <v>2.0181</v>
      </c>
      <c r="E63" s="32">
        <f t="shared" ref="E63:BN63" si="31">E59*E61</f>
        <v>0</v>
      </c>
      <c r="F63" s="32">
        <f t="shared" si="31"/>
        <v>0.97360000000000002</v>
      </c>
      <c r="G63" s="32">
        <f t="shared" si="31"/>
        <v>0</v>
      </c>
      <c r="H63" s="32">
        <f t="shared" si="31"/>
        <v>0</v>
      </c>
      <c r="I63" s="32">
        <f t="shared" si="31"/>
        <v>1.4159999999999999</v>
      </c>
      <c r="J63" s="32">
        <f t="shared" si="31"/>
        <v>9.6363000000000003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5.3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BO59*BO61</f>
        <v>0</v>
      </c>
      <c r="BP63" s="33">
        <f>SUM(D63:BN63)</f>
        <v>23.333530000000003</v>
      </c>
      <c r="BQ63" s="34">
        <f>BP63/$C$7</f>
        <v>23.333530000000003</v>
      </c>
    </row>
    <row r="64" spans="1:69" ht="17.25" x14ac:dyDescent="0.3">
      <c r="A64" s="30"/>
      <c r="B64" s="31" t="s">
        <v>30</v>
      </c>
      <c r="C64" s="112"/>
      <c r="D64" s="32">
        <f>D59*D61</f>
        <v>2.0181</v>
      </c>
      <c r="E64" s="32">
        <f t="shared" ref="E64:BN64" si="33">E59*E61</f>
        <v>0</v>
      </c>
      <c r="F64" s="32">
        <f t="shared" si="33"/>
        <v>0.97360000000000002</v>
      </c>
      <c r="G64" s="32">
        <f t="shared" si="33"/>
        <v>0</v>
      </c>
      <c r="H64" s="32">
        <f t="shared" si="33"/>
        <v>0</v>
      </c>
      <c r="I64" s="32">
        <f t="shared" si="33"/>
        <v>1.4159999999999999</v>
      </c>
      <c r="J64" s="32">
        <f t="shared" si="33"/>
        <v>9.6363000000000003</v>
      </c>
      <c r="K64" s="32">
        <f t="shared" si="33"/>
        <v>3.9746400000000004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5.3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1.489E-2</v>
      </c>
      <c r="BO64" s="32">
        <f t="shared" ref="BO64" si="34">BO59*BO61</f>
        <v>0</v>
      </c>
      <c r="BP64" s="33">
        <f>SUM(D64:BN64)</f>
        <v>23.333530000000003</v>
      </c>
      <c r="BQ64" s="34">
        <f>BP64/$C$7</f>
        <v>23.333530000000003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93"/>
      <c r="B67" s="2" t="s">
        <v>2</v>
      </c>
      <c r="C67" s="91" t="s">
        <v>3</v>
      </c>
      <c r="D67" s="106" t="str">
        <f t="shared" ref="D67:AY67" si="35">D51</f>
        <v>Хлеб пшеничный</v>
      </c>
      <c r="E67" s="106" t="str">
        <f t="shared" si="35"/>
        <v>Хлеб ржано-пшеничный</v>
      </c>
      <c r="F67" s="106" t="str">
        <f t="shared" si="35"/>
        <v>Сахар</v>
      </c>
      <c r="G67" s="106" t="str">
        <f t="shared" si="35"/>
        <v>Чай</v>
      </c>
      <c r="H67" s="106" t="str">
        <f t="shared" si="35"/>
        <v>Какао</v>
      </c>
      <c r="I67" s="106" t="str">
        <f t="shared" si="35"/>
        <v>Кофейный напиток</v>
      </c>
      <c r="J67" s="106" t="str">
        <f t="shared" si="35"/>
        <v>Молоко 2,5%</v>
      </c>
      <c r="K67" s="106" t="str">
        <f t="shared" si="35"/>
        <v>Масло сливочное</v>
      </c>
      <c r="L67" s="106" t="str">
        <f t="shared" si="35"/>
        <v>Сметана 15%</v>
      </c>
      <c r="M67" s="106" t="str">
        <f t="shared" si="35"/>
        <v>Молоко сухое</v>
      </c>
      <c r="N67" s="106" t="str">
        <f t="shared" si="35"/>
        <v>Снежок 2,5 %</v>
      </c>
      <c r="O67" s="106" t="str">
        <f t="shared" si="35"/>
        <v>Творог 5%</v>
      </c>
      <c r="P67" s="106" t="str">
        <f t="shared" si="35"/>
        <v>Молоко сгущенное</v>
      </c>
      <c r="Q67" s="106" t="str">
        <f t="shared" si="35"/>
        <v xml:space="preserve">Джем Сава </v>
      </c>
      <c r="R67" s="106" t="str">
        <f t="shared" si="35"/>
        <v>Сыр</v>
      </c>
      <c r="S67" s="106" t="str">
        <f t="shared" si="35"/>
        <v>Зеленый горошек</v>
      </c>
      <c r="T67" s="106" t="str">
        <f t="shared" si="35"/>
        <v>Кукуруза консервирован.</v>
      </c>
      <c r="U67" s="106" t="str">
        <f t="shared" si="35"/>
        <v>Консервы рыбные</v>
      </c>
      <c r="V67" s="106" t="str">
        <f t="shared" si="35"/>
        <v>Огурцы консервирован.</v>
      </c>
      <c r="W67" s="52"/>
      <c r="X67" s="106" t="str">
        <f t="shared" si="35"/>
        <v>Яйцо</v>
      </c>
      <c r="Y67" s="106" t="str">
        <f t="shared" si="35"/>
        <v>Икра кабачковая</v>
      </c>
      <c r="Z67" s="106" t="str">
        <f t="shared" si="35"/>
        <v>Изюм</v>
      </c>
      <c r="AA67" s="106" t="str">
        <f t="shared" si="35"/>
        <v>Курага</v>
      </c>
      <c r="AB67" s="106" t="str">
        <f t="shared" si="35"/>
        <v>Чернослив</v>
      </c>
      <c r="AC67" s="106" t="str">
        <f t="shared" si="35"/>
        <v>Шиповник</v>
      </c>
      <c r="AD67" s="106" t="str">
        <f t="shared" si="35"/>
        <v>Сухофрукты</v>
      </c>
      <c r="AE67" s="106" t="str">
        <f t="shared" si="35"/>
        <v>Ягода свежемороженная</v>
      </c>
      <c r="AF67" s="106" t="str">
        <f t="shared" si="35"/>
        <v>Лимон</v>
      </c>
      <c r="AG67" s="106" t="str">
        <f t="shared" si="35"/>
        <v>Кисель</v>
      </c>
      <c r="AH67" s="106" t="str">
        <f t="shared" si="35"/>
        <v xml:space="preserve">Сок </v>
      </c>
      <c r="AI67" s="106" t="str">
        <f t="shared" si="35"/>
        <v>Макаронные изделия</v>
      </c>
      <c r="AJ67" s="106" t="str">
        <f t="shared" si="35"/>
        <v>Мука</v>
      </c>
      <c r="AK67" s="106" t="str">
        <f t="shared" si="35"/>
        <v>Дрожжи</v>
      </c>
      <c r="AL67" s="106" t="str">
        <f t="shared" si="35"/>
        <v>Печенье</v>
      </c>
      <c r="AM67" s="106" t="str">
        <f t="shared" si="35"/>
        <v>Пряники</v>
      </c>
      <c r="AN67" s="106" t="str">
        <f t="shared" si="35"/>
        <v>Вафли</v>
      </c>
      <c r="AO67" s="106" t="str">
        <f t="shared" si="35"/>
        <v>Конфеты</v>
      </c>
      <c r="AP67" s="106" t="str">
        <f t="shared" si="35"/>
        <v>Повидло Сава</v>
      </c>
      <c r="AQ67" s="106" t="str">
        <f t="shared" si="35"/>
        <v>Крупа геркулес</v>
      </c>
      <c r="AR67" s="106" t="str">
        <f t="shared" si="35"/>
        <v>Крупа горох</v>
      </c>
      <c r="AS67" s="106" t="str">
        <f t="shared" si="35"/>
        <v>Крупа гречневая</v>
      </c>
      <c r="AT67" s="106" t="str">
        <f t="shared" si="35"/>
        <v>Крупа кукурузная</v>
      </c>
      <c r="AU67" s="106" t="str">
        <f t="shared" si="35"/>
        <v>Крупа манная</v>
      </c>
      <c r="AV67" s="106" t="str">
        <f t="shared" si="35"/>
        <v>Крупа перловая</v>
      </c>
      <c r="AW67" s="106" t="str">
        <f t="shared" si="35"/>
        <v>Крупа пшеничная</v>
      </c>
      <c r="AX67" s="106" t="str">
        <f t="shared" si="35"/>
        <v>Крупа пшено</v>
      </c>
      <c r="AY67" s="106" t="str">
        <f t="shared" si="35"/>
        <v>Крупа ячневая</v>
      </c>
      <c r="AZ67" s="106" t="str">
        <f>AZ51</f>
        <v>Рис</v>
      </c>
      <c r="BA67" s="106" t="str">
        <f>BA51</f>
        <v>Цыпленок бройлер</v>
      </c>
      <c r="BB67" s="106" t="str">
        <f>BB51</f>
        <v>Филе куриное</v>
      </c>
      <c r="BC67" s="106" t="str">
        <f>BC51</f>
        <v>Фарш говяжий</v>
      </c>
      <c r="BD67" s="106" t="str">
        <f>BD51</f>
        <v>Печень куриная</v>
      </c>
      <c r="BE67" s="106" t="str">
        <f t="shared" ref="BE67:BN67" si="36">BE51</f>
        <v>Филе минтая</v>
      </c>
      <c r="BF67" s="106" t="str">
        <f t="shared" si="36"/>
        <v>Филе сельди слабосол.</v>
      </c>
      <c r="BG67" s="106" t="str">
        <f t="shared" si="36"/>
        <v>Картофель</v>
      </c>
      <c r="BH67" s="106" t="str">
        <f t="shared" si="36"/>
        <v>Морковь</v>
      </c>
      <c r="BI67" s="106" t="str">
        <f t="shared" si="36"/>
        <v>Лук</v>
      </c>
      <c r="BJ67" s="106" t="str">
        <f t="shared" si="36"/>
        <v>Капуста</v>
      </c>
      <c r="BK67" s="106" t="str">
        <f t="shared" si="36"/>
        <v>Свекла</v>
      </c>
      <c r="BL67" s="106" t="str">
        <f t="shared" si="36"/>
        <v>Томатная паста</v>
      </c>
      <c r="BM67" s="106" t="str">
        <f t="shared" si="36"/>
        <v>Масло растительное</v>
      </c>
      <c r="BN67" s="106" t="str">
        <f t="shared" si="36"/>
        <v>Соль</v>
      </c>
      <c r="BO67" s="106" t="str">
        <f t="shared" ref="BO67" si="37">BO51</f>
        <v>Аскорбиновая кислота</v>
      </c>
      <c r="BP67" s="115" t="s">
        <v>4</v>
      </c>
      <c r="BQ67" s="116" t="s">
        <v>5</v>
      </c>
    </row>
    <row r="68" spans="1:69" ht="36" customHeight="1" x14ac:dyDescent="0.25">
      <c r="A68" s="94"/>
      <c r="B68" s="3" t="s">
        <v>6</v>
      </c>
      <c r="C68" s="92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52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15"/>
      <c r="BQ68" s="116"/>
    </row>
    <row r="69" spans="1:69" x14ac:dyDescent="0.25">
      <c r="A69" s="111" t="s">
        <v>11</v>
      </c>
      <c r="B69" s="4" t="str">
        <f t="shared" ref="B69:B75" si="38">B12</f>
        <v>Суп гороховый</v>
      </c>
      <c r="C69" s="98">
        <f>$E$4</f>
        <v>1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11"/>
      <c r="B70" s="4" t="str">
        <f t="shared" si="38"/>
        <v>Плов с мясом/птицей</v>
      </c>
      <c r="C70" s="99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11"/>
      <c r="B71" s="4" t="str">
        <f t="shared" si="38"/>
        <v>Хлеб пшеничный</v>
      </c>
      <c r="C71" s="99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11"/>
      <c r="B72" s="4" t="str">
        <f t="shared" si="38"/>
        <v>Хлеб ржано-пшеничный</v>
      </c>
      <c r="C72" s="99"/>
      <c r="D72" s="4">
        <f t="shared" si="39"/>
        <v>0</v>
      </c>
      <c r="E72" s="4">
        <f t="shared" si="39"/>
        <v>0.05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11"/>
      <c r="B73" s="4" t="str">
        <f t="shared" si="38"/>
        <v>Компот из сухофруктов</v>
      </c>
      <c r="C73" s="99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11"/>
      <c r="B74" s="4">
        <f t="shared" si="38"/>
        <v>0</v>
      </c>
      <c r="C74" s="99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11"/>
      <c r="B75" s="4">
        <f t="shared" si="38"/>
        <v>0</v>
      </c>
      <c r="C75" s="100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0.05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0.03</v>
      </c>
      <c r="E77" s="24">
        <f t="shared" si="48"/>
        <v>0.05</v>
      </c>
      <c r="F77" s="24">
        <f t="shared" si="48"/>
        <v>1.2E-2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7.0000000000000001E-3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0.02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0.03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3.5000000000000003E-2</v>
      </c>
      <c r="BA77" s="24">
        <f t="shared" si="48"/>
        <v>0.06</v>
      </c>
      <c r="BB77" s="24">
        <f t="shared" si="48"/>
        <v>0</v>
      </c>
      <c r="BC77" s="24">
        <f t="shared" si="48"/>
        <v>5.4999999999999997E-3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0.09</v>
      </c>
      <c r="BH77" s="24">
        <f t="shared" si="48"/>
        <v>0.03</v>
      </c>
      <c r="BI77" s="24">
        <f t="shared" si="48"/>
        <v>2.3E-2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4.0000000000000001E-3</v>
      </c>
      <c r="BN77" s="24">
        <f t="shared" si="48"/>
        <v>4.0000000000000001E-3</v>
      </c>
      <c r="BO77" s="24">
        <f t="shared" ref="BO77" si="49">PRODUCT(BO76,$E$4)</f>
        <v>0.05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50">E61</f>
        <v>66</v>
      </c>
      <c r="F79" s="29">
        <f t="shared" si="50"/>
        <v>97.36</v>
      </c>
      <c r="G79" s="29">
        <f t="shared" si="50"/>
        <v>599.94000000000005</v>
      </c>
      <c r="H79" s="29">
        <f t="shared" si="50"/>
        <v>925.9</v>
      </c>
      <c r="I79" s="29">
        <f t="shared" si="50"/>
        <v>590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355</v>
      </c>
      <c r="N79" s="29">
        <f t="shared" si="50"/>
        <v>99.49</v>
      </c>
      <c r="O79" s="29">
        <f t="shared" si="50"/>
        <v>320.32</v>
      </c>
      <c r="P79" s="29">
        <f t="shared" si="50"/>
        <v>231.58</v>
      </c>
      <c r="Q79" s="29">
        <f t="shared" si="50"/>
        <v>216.66</v>
      </c>
      <c r="R79" s="29">
        <f t="shared" si="50"/>
        <v>0</v>
      </c>
      <c r="S79" s="29">
        <f t="shared" si="50"/>
        <v>130</v>
      </c>
      <c r="T79" s="29">
        <f t="shared" si="50"/>
        <v>146</v>
      </c>
      <c r="U79" s="29">
        <f t="shared" si="50"/>
        <v>870</v>
      </c>
      <c r="V79" s="29">
        <f t="shared" si="50"/>
        <v>121.57</v>
      </c>
      <c r="W79" s="29">
        <f>W61</f>
        <v>0</v>
      </c>
      <c r="X79" s="29">
        <f t="shared" si="50"/>
        <v>5.3</v>
      </c>
      <c r="Y79" s="29">
        <f t="shared" si="50"/>
        <v>0</v>
      </c>
      <c r="Z79" s="29">
        <f t="shared" si="50"/>
        <v>239.76</v>
      </c>
      <c r="AA79" s="29">
        <f t="shared" si="50"/>
        <v>324.92</v>
      </c>
      <c r="AB79" s="29">
        <f t="shared" si="50"/>
        <v>273.52999999999997</v>
      </c>
      <c r="AC79" s="29">
        <f t="shared" si="50"/>
        <v>288.5</v>
      </c>
      <c r="AD79" s="29">
        <f t="shared" si="50"/>
        <v>95.22</v>
      </c>
      <c r="AE79" s="29">
        <f t="shared" si="50"/>
        <v>300</v>
      </c>
      <c r="AF79" s="29">
        <f t="shared" si="50"/>
        <v>149</v>
      </c>
      <c r="AG79" s="29">
        <f t="shared" si="50"/>
        <v>210.25</v>
      </c>
      <c r="AH79" s="29">
        <f t="shared" si="50"/>
        <v>55</v>
      </c>
      <c r="AI79" s="29">
        <f t="shared" si="50"/>
        <v>65.75</v>
      </c>
      <c r="AJ79" s="29">
        <f t="shared" si="50"/>
        <v>43.56</v>
      </c>
      <c r="AK79" s="29">
        <f t="shared" si="50"/>
        <v>190</v>
      </c>
      <c r="AL79" s="29">
        <f t="shared" si="50"/>
        <v>165</v>
      </c>
      <c r="AM79" s="29">
        <f t="shared" si="50"/>
        <v>0</v>
      </c>
      <c r="AN79" s="29">
        <f t="shared" si="50"/>
        <v>250</v>
      </c>
      <c r="AO79" s="29">
        <f t="shared" si="50"/>
        <v>0</v>
      </c>
      <c r="AP79" s="29">
        <f t="shared" si="50"/>
        <v>190</v>
      </c>
      <c r="AQ79" s="29">
        <f t="shared" si="50"/>
        <v>86.38</v>
      </c>
      <c r="AR79" s="29">
        <f t="shared" si="50"/>
        <v>70</v>
      </c>
      <c r="AS79" s="29">
        <f t="shared" si="50"/>
        <v>150</v>
      </c>
      <c r="AT79" s="29">
        <f t="shared" si="50"/>
        <v>70.739999999999995</v>
      </c>
      <c r="AU79" s="29">
        <f t="shared" si="50"/>
        <v>64.290000000000006</v>
      </c>
      <c r="AV79" s="29">
        <f t="shared" si="50"/>
        <v>62.5</v>
      </c>
      <c r="AW79" s="29">
        <f t="shared" si="50"/>
        <v>114.28</v>
      </c>
      <c r="AX79" s="29">
        <f t="shared" si="50"/>
        <v>84.44</v>
      </c>
      <c r="AY79" s="29">
        <f t="shared" si="50"/>
        <v>75</v>
      </c>
      <c r="AZ79" s="29">
        <f t="shared" si="50"/>
        <v>110</v>
      </c>
      <c r="BA79" s="29">
        <f t="shared" si="50"/>
        <v>225</v>
      </c>
      <c r="BB79" s="29">
        <f t="shared" si="50"/>
        <v>364</v>
      </c>
      <c r="BC79" s="29">
        <f t="shared" si="50"/>
        <v>550</v>
      </c>
      <c r="BD79" s="29">
        <f t="shared" si="50"/>
        <v>195.06</v>
      </c>
      <c r="BE79" s="29">
        <f t="shared" si="50"/>
        <v>330</v>
      </c>
      <c r="BF79" s="29">
        <f t="shared" si="50"/>
        <v>0</v>
      </c>
      <c r="BG79" s="29">
        <f t="shared" si="50"/>
        <v>29</v>
      </c>
      <c r="BH79" s="29">
        <f t="shared" si="50"/>
        <v>39</v>
      </c>
      <c r="BI79" s="29">
        <f t="shared" si="50"/>
        <v>49</v>
      </c>
      <c r="BJ79" s="29">
        <f t="shared" si="50"/>
        <v>19</v>
      </c>
      <c r="BK79" s="29">
        <f t="shared" si="50"/>
        <v>57.3</v>
      </c>
      <c r="BL79" s="29">
        <f t="shared" si="50"/>
        <v>276.20999999999998</v>
      </c>
      <c r="BM79" s="29">
        <f t="shared" si="50"/>
        <v>154.44</v>
      </c>
      <c r="BN79" s="29">
        <f t="shared" si="50"/>
        <v>14.89</v>
      </c>
      <c r="BO79" s="29">
        <f t="shared" ref="BO79" si="51">BO61</f>
        <v>6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2">E79/1000</f>
        <v>6.6000000000000003E-2</v>
      </c>
      <c r="F80" s="23">
        <f t="shared" si="52"/>
        <v>9.7360000000000002E-2</v>
      </c>
      <c r="G80" s="23">
        <f t="shared" si="52"/>
        <v>0.59994000000000003</v>
      </c>
      <c r="H80" s="23">
        <f t="shared" si="52"/>
        <v>0.92589999999999995</v>
      </c>
      <c r="I80" s="23">
        <f t="shared" si="52"/>
        <v>0.59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0.35499999999999998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0.23158000000000001</v>
      </c>
      <c r="Q80" s="23">
        <f t="shared" si="52"/>
        <v>0.21665999999999999</v>
      </c>
      <c r="R80" s="23">
        <f t="shared" si="52"/>
        <v>0</v>
      </c>
      <c r="S80" s="23">
        <f t="shared" si="52"/>
        <v>0.13</v>
      </c>
      <c r="T80" s="23">
        <f t="shared" si="52"/>
        <v>0.14599999999999999</v>
      </c>
      <c r="U80" s="23">
        <f t="shared" si="52"/>
        <v>0.87</v>
      </c>
      <c r="V80" s="23">
        <f t="shared" si="52"/>
        <v>0.12157</v>
      </c>
      <c r="W80" s="23">
        <f>W79/1000</f>
        <v>0</v>
      </c>
      <c r="X80" s="23">
        <f t="shared" si="52"/>
        <v>5.3E-3</v>
      </c>
      <c r="Y80" s="23">
        <f t="shared" si="52"/>
        <v>0</v>
      </c>
      <c r="Z80" s="23">
        <f t="shared" si="52"/>
        <v>0.23976</v>
      </c>
      <c r="AA80" s="23">
        <f t="shared" si="52"/>
        <v>0.32492000000000004</v>
      </c>
      <c r="AB80" s="23">
        <f t="shared" si="52"/>
        <v>0.27353</v>
      </c>
      <c r="AC80" s="23">
        <f t="shared" si="52"/>
        <v>0.28849999999999998</v>
      </c>
      <c r="AD80" s="23">
        <f t="shared" si="52"/>
        <v>9.5219999999999999E-2</v>
      </c>
      <c r="AE80" s="23">
        <f t="shared" si="52"/>
        <v>0.3</v>
      </c>
      <c r="AF80" s="23">
        <f t="shared" si="52"/>
        <v>0.14899999999999999</v>
      </c>
      <c r="AG80" s="23">
        <f t="shared" si="52"/>
        <v>0.21024999999999999</v>
      </c>
      <c r="AH80" s="23">
        <f t="shared" si="52"/>
        <v>5.5E-2</v>
      </c>
      <c r="AI80" s="23">
        <f t="shared" si="52"/>
        <v>6.5750000000000003E-2</v>
      </c>
      <c r="AJ80" s="23">
        <f t="shared" si="52"/>
        <v>4.3560000000000001E-2</v>
      </c>
      <c r="AK80" s="23">
        <f t="shared" si="52"/>
        <v>0.19</v>
      </c>
      <c r="AL80" s="23">
        <f t="shared" si="52"/>
        <v>0.16500000000000001</v>
      </c>
      <c r="AM80" s="23">
        <f t="shared" si="52"/>
        <v>0</v>
      </c>
      <c r="AN80" s="23">
        <f t="shared" si="52"/>
        <v>0.25</v>
      </c>
      <c r="AO80" s="23">
        <f t="shared" si="52"/>
        <v>0</v>
      </c>
      <c r="AP80" s="23">
        <f t="shared" si="52"/>
        <v>0.19</v>
      </c>
      <c r="AQ80" s="23">
        <f t="shared" si="52"/>
        <v>8.6379999999999998E-2</v>
      </c>
      <c r="AR80" s="23">
        <f t="shared" si="52"/>
        <v>7.0000000000000007E-2</v>
      </c>
      <c r="AS80" s="23">
        <f t="shared" si="52"/>
        <v>0.15</v>
      </c>
      <c r="AT80" s="23">
        <f t="shared" si="52"/>
        <v>7.0739999999999997E-2</v>
      </c>
      <c r="AU80" s="23">
        <f t="shared" si="52"/>
        <v>6.429E-2</v>
      </c>
      <c r="AV80" s="23">
        <f t="shared" si="52"/>
        <v>6.25E-2</v>
      </c>
      <c r="AW80" s="23">
        <f t="shared" si="52"/>
        <v>0.11428000000000001</v>
      </c>
      <c r="AX80" s="23">
        <f t="shared" si="52"/>
        <v>8.4440000000000001E-2</v>
      </c>
      <c r="AY80" s="23">
        <f t="shared" si="52"/>
        <v>7.4999999999999997E-2</v>
      </c>
      <c r="AZ80" s="23">
        <f t="shared" si="52"/>
        <v>0.11</v>
      </c>
      <c r="BA80" s="23">
        <f t="shared" si="52"/>
        <v>0.22500000000000001</v>
      </c>
      <c r="BB80" s="23">
        <f t="shared" si="52"/>
        <v>0.36399999999999999</v>
      </c>
      <c r="BC80" s="23">
        <f t="shared" si="52"/>
        <v>0.55000000000000004</v>
      </c>
      <c r="BD80" s="23">
        <f t="shared" si="52"/>
        <v>0.19506000000000001</v>
      </c>
      <c r="BE80" s="23">
        <f t="shared" si="52"/>
        <v>0.33</v>
      </c>
      <c r="BF80" s="23">
        <f t="shared" si="52"/>
        <v>0</v>
      </c>
      <c r="BG80" s="23">
        <f t="shared" si="52"/>
        <v>2.9000000000000001E-2</v>
      </c>
      <c r="BH80" s="23">
        <f t="shared" si="52"/>
        <v>3.9E-2</v>
      </c>
      <c r="BI80" s="23">
        <f t="shared" si="52"/>
        <v>4.9000000000000002E-2</v>
      </c>
      <c r="BJ80" s="23">
        <f t="shared" si="52"/>
        <v>1.9E-2</v>
      </c>
      <c r="BK80" s="23">
        <f t="shared" si="52"/>
        <v>5.7299999999999997E-2</v>
      </c>
      <c r="BL80" s="23">
        <f t="shared" si="52"/>
        <v>0.27620999999999996</v>
      </c>
      <c r="BM80" s="23">
        <f t="shared" si="52"/>
        <v>0.15443999999999999</v>
      </c>
      <c r="BN80" s="23">
        <f t="shared" si="52"/>
        <v>1.489E-2</v>
      </c>
      <c r="BO80" s="23">
        <f t="shared" ref="BO80" si="53">BO79/1000</f>
        <v>6.0000000000000001E-3</v>
      </c>
    </row>
    <row r="81" spans="1:69" ht="17.25" x14ac:dyDescent="0.3">
      <c r="A81" s="30"/>
      <c r="B81" s="31" t="s">
        <v>29</v>
      </c>
      <c r="C81" s="112"/>
      <c r="D81" s="32">
        <f>D77*D79</f>
        <v>2.0181</v>
      </c>
      <c r="E81" s="32">
        <f t="shared" ref="E81:BN81" si="54">E77*E79</f>
        <v>3.3000000000000003</v>
      </c>
      <c r="F81" s="32">
        <f t="shared" si="54"/>
        <v>1.16832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4.6370800000000001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1.9044000000000001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2.1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3.8500000000000005</v>
      </c>
      <c r="BA81" s="32">
        <f t="shared" si="54"/>
        <v>13.5</v>
      </c>
      <c r="BB81" s="32">
        <f t="shared" si="54"/>
        <v>0</v>
      </c>
      <c r="BC81" s="32">
        <f t="shared" si="54"/>
        <v>3.0249999999999999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2.61</v>
      </c>
      <c r="BH81" s="32">
        <f t="shared" si="54"/>
        <v>1.17</v>
      </c>
      <c r="BI81" s="32">
        <f t="shared" si="54"/>
        <v>1.127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0.61775999999999998</v>
      </c>
      <c r="BN81" s="32">
        <f t="shared" si="54"/>
        <v>5.9560000000000002E-2</v>
      </c>
      <c r="BO81" s="32">
        <f t="shared" ref="BO81" si="55">BO77*BO79</f>
        <v>0.30000000000000004</v>
      </c>
      <c r="BP81" s="33">
        <f>SUM(D81:BN81)</f>
        <v>41.087220000000002</v>
      </c>
      <c r="BQ81" s="34">
        <f>BP81/$C$7</f>
        <v>41.087220000000002</v>
      </c>
    </row>
    <row r="82" spans="1:69" ht="17.25" x14ac:dyDescent="0.3">
      <c r="A82" s="30"/>
      <c r="B82" s="31" t="s">
        <v>30</v>
      </c>
      <c r="C82" s="112"/>
      <c r="D82" s="32">
        <f>D77*D79</f>
        <v>2.0181</v>
      </c>
      <c r="E82" s="32">
        <f t="shared" ref="E82:BN82" si="56">E77*E79</f>
        <v>3.3000000000000003</v>
      </c>
      <c r="F82" s="32">
        <f t="shared" si="56"/>
        <v>1.16832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4.6370800000000001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1.9044000000000001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2.1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3.8500000000000005</v>
      </c>
      <c r="BA82" s="32">
        <f t="shared" si="56"/>
        <v>13.5</v>
      </c>
      <c r="BB82" s="32">
        <f t="shared" si="56"/>
        <v>0</v>
      </c>
      <c r="BC82" s="32">
        <f t="shared" si="56"/>
        <v>3.0249999999999999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2.61</v>
      </c>
      <c r="BH82" s="32">
        <f t="shared" si="56"/>
        <v>1.17</v>
      </c>
      <c r="BI82" s="32">
        <f t="shared" si="56"/>
        <v>1.127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0.61775999999999998</v>
      </c>
      <c r="BN82" s="32">
        <f t="shared" si="56"/>
        <v>5.9560000000000002E-2</v>
      </c>
      <c r="BO82" s="32">
        <f t="shared" ref="BO82" si="57">BO77*BO79</f>
        <v>0.30000000000000004</v>
      </c>
      <c r="BP82" s="33">
        <f>SUM(D82:BN82)</f>
        <v>41.087220000000002</v>
      </c>
      <c r="BQ82" s="34">
        <f>BP82/$C$7</f>
        <v>41.087220000000002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93"/>
      <c r="B85" s="2" t="s">
        <v>2</v>
      </c>
      <c r="C85" s="91" t="s">
        <v>3</v>
      </c>
      <c r="D85" s="106" t="str">
        <f t="shared" ref="D85:BB85" si="58">D51</f>
        <v>Хлеб пшеничный</v>
      </c>
      <c r="E85" s="106" t="str">
        <f t="shared" si="58"/>
        <v>Хлеб ржано-пшеничный</v>
      </c>
      <c r="F85" s="106" t="str">
        <f t="shared" si="58"/>
        <v>Сахар</v>
      </c>
      <c r="G85" s="106" t="str">
        <f t="shared" si="58"/>
        <v>Чай</v>
      </c>
      <c r="H85" s="106" t="str">
        <f t="shared" si="58"/>
        <v>Какао</v>
      </c>
      <c r="I85" s="106" t="str">
        <f t="shared" si="58"/>
        <v>Кофейный напиток</v>
      </c>
      <c r="J85" s="106" t="str">
        <f t="shared" si="58"/>
        <v>Молоко 2,5%</v>
      </c>
      <c r="K85" s="106" t="str">
        <f t="shared" si="58"/>
        <v>Масло сливочное</v>
      </c>
      <c r="L85" s="106" t="str">
        <f t="shared" si="58"/>
        <v>Сметана 15%</v>
      </c>
      <c r="M85" s="106" t="str">
        <f t="shared" si="58"/>
        <v>Молоко сухое</v>
      </c>
      <c r="N85" s="106" t="str">
        <f t="shared" si="58"/>
        <v>Снежок 2,5 %</v>
      </c>
      <c r="O85" s="106" t="str">
        <f t="shared" si="58"/>
        <v>Творог 5%</v>
      </c>
      <c r="P85" s="106" t="str">
        <f t="shared" si="58"/>
        <v>Молоко сгущенное</v>
      </c>
      <c r="Q85" s="106" t="str">
        <f t="shared" si="58"/>
        <v xml:space="preserve">Джем Сава </v>
      </c>
      <c r="R85" s="106" t="str">
        <f t="shared" si="58"/>
        <v>Сыр</v>
      </c>
      <c r="S85" s="106" t="str">
        <f t="shared" si="58"/>
        <v>Зеленый горошек</v>
      </c>
      <c r="T85" s="106" t="str">
        <f t="shared" si="58"/>
        <v>Кукуруза консервирован.</v>
      </c>
      <c r="U85" s="106" t="str">
        <f t="shared" si="58"/>
        <v>Консервы рыбные</v>
      </c>
      <c r="V85" s="106" t="str">
        <f t="shared" si="58"/>
        <v>Огурцы консервирован.</v>
      </c>
      <c r="W85" s="52"/>
      <c r="X85" s="106" t="str">
        <f t="shared" si="58"/>
        <v>Яйцо</v>
      </c>
      <c r="Y85" s="106" t="str">
        <f t="shared" si="58"/>
        <v>Икра кабачковая</v>
      </c>
      <c r="Z85" s="106" t="str">
        <f t="shared" si="58"/>
        <v>Изюм</v>
      </c>
      <c r="AA85" s="106" t="str">
        <f t="shared" si="58"/>
        <v>Курага</v>
      </c>
      <c r="AB85" s="106" t="str">
        <f t="shared" si="58"/>
        <v>Чернослив</v>
      </c>
      <c r="AC85" s="106" t="str">
        <f t="shared" si="58"/>
        <v>Шиповник</v>
      </c>
      <c r="AD85" s="106" t="str">
        <f t="shared" si="58"/>
        <v>Сухофрукты</v>
      </c>
      <c r="AE85" s="106" t="str">
        <f t="shared" si="58"/>
        <v>Ягода свежемороженная</v>
      </c>
      <c r="AF85" s="106" t="str">
        <f t="shared" si="58"/>
        <v>Лимон</v>
      </c>
      <c r="AG85" s="106" t="str">
        <f t="shared" si="58"/>
        <v>Кисель</v>
      </c>
      <c r="AH85" s="106" t="str">
        <f t="shared" si="58"/>
        <v xml:space="preserve">Сок </v>
      </c>
      <c r="AI85" s="106" t="str">
        <f t="shared" si="58"/>
        <v>Макаронные изделия</v>
      </c>
      <c r="AJ85" s="106" t="str">
        <f t="shared" si="58"/>
        <v>Мука</v>
      </c>
      <c r="AK85" s="106" t="str">
        <f t="shared" si="58"/>
        <v>Дрожжи</v>
      </c>
      <c r="AL85" s="106" t="str">
        <f t="shared" si="58"/>
        <v>Печенье</v>
      </c>
      <c r="AM85" s="106" t="str">
        <f t="shared" si="58"/>
        <v>Пряники</v>
      </c>
      <c r="AN85" s="106" t="str">
        <f t="shared" si="58"/>
        <v>Вафли</v>
      </c>
      <c r="AO85" s="106" t="str">
        <f t="shared" si="58"/>
        <v>Конфеты</v>
      </c>
      <c r="AP85" s="106" t="str">
        <f t="shared" si="58"/>
        <v>Повидло Сава</v>
      </c>
      <c r="AQ85" s="106" t="str">
        <f t="shared" si="58"/>
        <v>Крупа геркулес</v>
      </c>
      <c r="AR85" s="106" t="str">
        <f t="shared" si="58"/>
        <v>Крупа горох</v>
      </c>
      <c r="AS85" s="106" t="str">
        <f t="shared" si="58"/>
        <v>Крупа гречневая</v>
      </c>
      <c r="AT85" s="106" t="str">
        <f t="shared" si="58"/>
        <v>Крупа кукурузная</v>
      </c>
      <c r="AU85" s="106" t="str">
        <f t="shared" si="58"/>
        <v>Крупа манная</v>
      </c>
      <c r="AV85" s="106" t="str">
        <f t="shared" si="58"/>
        <v>Крупа перловая</v>
      </c>
      <c r="AW85" s="106" t="str">
        <f t="shared" si="58"/>
        <v>Крупа пшеничная</v>
      </c>
      <c r="AX85" s="106" t="str">
        <f t="shared" si="58"/>
        <v>Крупа пшено</v>
      </c>
      <c r="AY85" s="106" t="str">
        <f t="shared" si="58"/>
        <v>Крупа ячневая</v>
      </c>
      <c r="AZ85" s="106" t="str">
        <f t="shared" si="58"/>
        <v>Рис</v>
      </c>
      <c r="BA85" s="106" t="str">
        <f t="shared" si="58"/>
        <v>Цыпленок бройлер</v>
      </c>
      <c r="BB85" s="106" t="str">
        <f t="shared" si="58"/>
        <v>Филе куриное</v>
      </c>
      <c r="BC85" s="106" t="str">
        <f>BC51</f>
        <v>Фарш говяжий</v>
      </c>
      <c r="BD85" s="106" t="str">
        <f>BD51</f>
        <v>Печень куриная</v>
      </c>
      <c r="BE85" s="106" t="str">
        <f t="shared" ref="BE85:BN85" si="59">BE51</f>
        <v>Филе минтая</v>
      </c>
      <c r="BF85" s="106" t="str">
        <f t="shared" si="59"/>
        <v>Филе сельди слабосол.</v>
      </c>
      <c r="BG85" s="106" t="str">
        <f t="shared" si="59"/>
        <v>Картофель</v>
      </c>
      <c r="BH85" s="106" t="str">
        <f t="shared" si="59"/>
        <v>Морковь</v>
      </c>
      <c r="BI85" s="106" t="str">
        <f t="shared" si="59"/>
        <v>Лук</v>
      </c>
      <c r="BJ85" s="106" t="str">
        <f t="shared" si="59"/>
        <v>Капуста</v>
      </c>
      <c r="BK85" s="106" t="str">
        <f t="shared" si="59"/>
        <v>Свекла</v>
      </c>
      <c r="BL85" s="106" t="str">
        <f t="shared" si="59"/>
        <v>Томатная паста</v>
      </c>
      <c r="BM85" s="106" t="str">
        <f t="shared" si="59"/>
        <v>Масло растительное</v>
      </c>
      <c r="BN85" s="106" t="str">
        <f t="shared" si="59"/>
        <v>Соль</v>
      </c>
      <c r="BO85" s="106" t="str">
        <f t="shared" ref="BO85" si="60">BO51</f>
        <v>Аскорбиновая кислота</v>
      </c>
      <c r="BP85" s="115" t="s">
        <v>4</v>
      </c>
      <c r="BQ85" s="116" t="s">
        <v>5</v>
      </c>
    </row>
    <row r="86" spans="1:69" ht="36" customHeight="1" x14ac:dyDescent="0.25">
      <c r="A86" s="94"/>
      <c r="B86" s="3" t="s">
        <v>6</v>
      </c>
      <c r="C86" s="9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52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15"/>
      <c r="BQ86" s="116"/>
    </row>
    <row r="87" spans="1:69" x14ac:dyDescent="0.25">
      <c r="A87" s="111" t="s">
        <v>17</v>
      </c>
      <c r="B87" s="4" t="str">
        <f>B20</f>
        <v>Компот из свежемороженных ягод</v>
      </c>
      <c r="C87" s="98">
        <f>$E$4</f>
        <v>1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11"/>
      <c r="B88" s="4" t="str">
        <f>B21</f>
        <v>Бутерброд со сгущенным молоком</v>
      </c>
      <c r="C88" s="99"/>
      <c r="D88" s="4">
        <f>D21</f>
        <v>0.03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1.4999999999999999E-2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11"/>
      <c r="B89" s="4"/>
      <c r="C89" s="99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11"/>
      <c r="B90" s="4"/>
      <c r="C90" s="99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11"/>
      <c r="B91" s="4"/>
      <c r="C91" s="100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0.03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1.4999999999999999E-2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0.03</v>
      </c>
      <c r="E93" s="24">
        <f t="shared" si="67"/>
        <v>0</v>
      </c>
      <c r="F93" s="24">
        <f t="shared" si="67"/>
        <v>1.2E-2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1.4999999999999999E-2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1.7999999999999999E-2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9">E79</f>
        <v>66</v>
      </c>
      <c r="F95" s="29">
        <f t="shared" si="69"/>
        <v>97.36</v>
      </c>
      <c r="G95" s="29">
        <f t="shared" si="69"/>
        <v>599.94000000000005</v>
      </c>
      <c r="H95" s="29">
        <f t="shared" si="69"/>
        <v>925.9</v>
      </c>
      <c r="I95" s="29">
        <f t="shared" si="69"/>
        <v>590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355</v>
      </c>
      <c r="N95" s="29">
        <f t="shared" si="69"/>
        <v>99.49</v>
      </c>
      <c r="O95" s="29">
        <f t="shared" si="69"/>
        <v>320.32</v>
      </c>
      <c r="P95" s="29">
        <f t="shared" si="69"/>
        <v>231.58</v>
      </c>
      <c r="Q95" s="29">
        <f t="shared" si="69"/>
        <v>216.66</v>
      </c>
      <c r="R95" s="29">
        <f t="shared" si="69"/>
        <v>0</v>
      </c>
      <c r="S95" s="29">
        <f t="shared" si="69"/>
        <v>130</v>
      </c>
      <c r="T95" s="29">
        <f t="shared" si="69"/>
        <v>146</v>
      </c>
      <c r="U95" s="29">
        <f t="shared" si="69"/>
        <v>870</v>
      </c>
      <c r="V95" s="29">
        <f t="shared" si="69"/>
        <v>121.57</v>
      </c>
      <c r="W95" s="29">
        <f>W79</f>
        <v>0</v>
      </c>
      <c r="X95" s="29">
        <f t="shared" si="69"/>
        <v>5.3</v>
      </c>
      <c r="Y95" s="29">
        <f t="shared" si="69"/>
        <v>0</v>
      </c>
      <c r="Z95" s="29">
        <f t="shared" si="69"/>
        <v>239.76</v>
      </c>
      <c r="AA95" s="29">
        <f t="shared" si="69"/>
        <v>324.92</v>
      </c>
      <c r="AB95" s="29">
        <f t="shared" si="69"/>
        <v>273.52999999999997</v>
      </c>
      <c r="AC95" s="29">
        <f t="shared" si="69"/>
        <v>288.5</v>
      </c>
      <c r="AD95" s="29">
        <f t="shared" si="69"/>
        <v>95.22</v>
      </c>
      <c r="AE95" s="29">
        <f t="shared" si="69"/>
        <v>300</v>
      </c>
      <c r="AF95" s="29">
        <f t="shared" si="69"/>
        <v>149</v>
      </c>
      <c r="AG95" s="29">
        <f t="shared" si="69"/>
        <v>210.25</v>
      </c>
      <c r="AH95" s="29">
        <f t="shared" si="69"/>
        <v>55</v>
      </c>
      <c r="AI95" s="29">
        <f t="shared" si="69"/>
        <v>65.75</v>
      </c>
      <c r="AJ95" s="29">
        <f t="shared" si="69"/>
        <v>43.56</v>
      </c>
      <c r="AK95" s="29">
        <f t="shared" si="69"/>
        <v>190</v>
      </c>
      <c r="AL95" s="29">
        <f t="shared" si="69"/>
        <v>165</v>
      </c>
      <c r="AM95" s="29">
        <f t="shared" si="69"/>
        <v>0</v>
      </c>
      <c r="AN95" s="29">
        <f t="shared" si="69"/>
        <v>250</v>
      </c>
      <c r="AO95" s="29">
        <f t="shared" si="69"/>
        <v>0</v>
      </c>
      <c r="AP95" s="29">
        <f t="shared" si="69"/>
        <v>190</v>
      </c>
      <c r="AQ95" s="29">
        <f t="shared" si="69"/>
        <v>86.38</v>
      </c>
      <c r="AR95" s="29">
        <f t="shared" si="69"/>
        <v>70</v>
      </c>
      <c r="AS95" s="29">
        <f t="shared" si="69"/>
        <v>150</v>
      </c>
      <c r="AT95" s="29">
        <f t="shared" si="69"/>
        <v>70.739999999999995</v>
      </c>
      <c r="AU95" s="29">
        <f t="shared" si="69"/>
        <v>64.290000000000006</v>
      </c>
      <c r="AV95" s="29">
        <f t="shared" si="69"/>
        <v>62.5</v>
      </c>
      <c r="AW95" s="29">
        <f t="shared" si="69"/>
        <v>114.28</v>
      </c>
      <c r="AX95" s="29">
        <f t="shared" si="69"/>
        <v>84.44</v>
      </c>
      <c r="AY95" s="29">
        <f t="shared" si="69"/>
        <v>75</v>
      </c>
      <c r="AZ95" s="29">
        <f t="shared" si="69"/>
        <v>110</v>
      </c>
      <c r="BA95" s="29">
        <f t="shared" si="69"/>
        <v>225</v>
      </c>
      <c r="BB95" s="29">
        <f t="shared" si="69"/>
        <v>364</v>
      </c>
      <c r="BC95" s="29">
        <f t="shared" si="69"/>
        <v>550</v>
      </c>
      <c r="BD95" s="29">
        <f t="shared" si="69"/>
        <v>195.06</v>
      </c>
      <c r="BE95" s="29">
        <f t="shared" si="69"/>
        <v>330</v>
      </c>
      <c r="BF95" s="29">
        <f t="shared" si="69"/>
        <v>0</v>
      </c>
      <c r="BG95" s="29">
        <f t="shared" si="69"/>
        <v>29</v>
      </c>
      <c r="BH95" s="29">
        <f t="shared" si="69"/>
        <v>39</v>
      </c>
      <c r="BI95" s="29">
        <f t="shared" si="69"/>
        <v>49</v>
      </c>
      <c r="BJ95" s="29">
        <f t="shared" si="69"/>
        <v>19</v>
      </c>
      <c r="BK95" s="29">
        <f t="shared" si="69"/>
        <v>57.3</v>
      </c>
      <c r="BL95" s="29">
        <f t="shared" si="69"/>
        <v>276.20999999999998</v>
      </c>
      <c r="BM95" s="29">
        <f t="shared" si="69"/>
        <v>154.44</v>
      </c>
      <c r="BN95" s="29">
        <f t="shared" si="69"/>
        <v>14.89</v>
      </c>
      <c r="BO95" s="29">
        <f t="shared" ref="BO95" si="70">BO79</f>
        <v>6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71">E95/1000</f>
        <v>6.6000000000000003E-2</v>
      </c>
      <c r="F96" s="23">
        <f t="shared" si="71"/>
        <v>9.7360000000000002E-2</v>
      </c>
      <c r="G96" s="23">
        <f t="shared" si="71"/>
        <v>0.59994000000000003</v>
      </c>
      <c r="H96" s="23">
        <f t="shared" si="71"/>
        <v>0.92589999999999995</v>
      </c>
      <c r="I96" s="23">
        <f t="shared" si="71"/>
        <v>0.59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0.35499999999999998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0.23158000000000001</v>
      </c>
      <c r="Q96" s="23">
        <f t="shared" si="71"/>
        <v>0.21665999999999999</v>
      </c>
      <c r="R96" s="23">
        <f t="shared" si="71"/>
        <v>0</v>
      </c>
      <c r="S96" s="23">
        <f t="shared" si="71"/>
        <v>0.13</v>
      </c>
      <c r="T96" s="23">
        <f t="shared" si="71"/>
        <v>0.14599999999999999</v>
      </c>
      <c r="U96" s="23">
        <f t="shared" si="71"/>
        <v>0.87</v>
      </c>
      <c r="V96" s="23">
        <f t="shared" si="71"/>
        <v>0.12157</v>
      </c>
      <c r="W96" s="23">
        <f>W95/1000</f>
        <v>0</v>
      </c>
      <c r="X96" s="23">
        <f t="shared" si="71"/>
        <v>5.3E-3</v>
      </c>
      <c r="Y96" s="23">
        <f t="shared" si="71"/>
        <v>0</v>
      </c>
      <c r="Z96" s="23">
        <f t="shared" si="71"/>
        <v>0.23976</v>
      </c>
      <c r="AA96" s="23">
        <f t="shared" si="71"/>
        <v>0.32492000000000004</v>
      </c>
      <c r="AB96" s="23">
        <f t="shared" si="71"/>
        <v>0.27353</v>
      </c>
      <c r="AC96" s="23">
        <f t="shared" si="71"/>
        <v>0.28849999999999998</v>
      </c>
      <c r="AD96" s="23">
        <f t="shared" si="71"/>
        <v>9.5219999999999999E-2</v>
      </c>
      <c r="AE96" s="23">
        <f t="shared" si="71"/>
        <v>0.3</v>
      </c>
      <c r="AF96" s="23">
        <f t="shared" si="71"/>
        <v>0.14899999999999999</v>
      </c>
      <c r="AG96" s="23">
        <f t="shared" si="71"/>
        <v>0.21024999999999999</v>
      </c>
      <c r="AH96" s="23">
        <f t="shared" si="71"/>
        <v>5.5E-2</v>
      </c>
      <c r="AI96" s="23">
        <f t="shared" si="71"/>
        <v>6.5750000000000003E-2</v>
      </c>
      <c r="AJ96" s="23">
        <f t="shared" si="71"/>
        <v>4.3560000000000001E-2</v>
      </c>
      <c r="AK96" s="23">
        <f t="shared" si="71"/>
        <v>0.19</v>
      </c>
      <c r="AL96" s="23">
        <f t="shared" si="71"/>
        <v>0.16500000000000001</v>
      </c>
      <c r="AM96" s="23">
        <f t="shared" si="71"/>
        <v>0</v>
      </c>
      <c r="AN96" s="23">
        <f t="shared" si="71"/>
        <v>0.25</v>
      </c>
      <c r="AO96" s="23">
        <f t="shared" si="71"/>
        <v>0</v>
      </c>
      <c r="AP96" s="23">
        <f t="shared" si="71"/>
        <v>0.19</v>
      </c>
      <c r="AQ96" s="23">
        <f t="shared" si="71"/>
        <v>8.6379999999999998E-2</v>
      </c>
      <c r="AR96" s="23">
        <f t="shared" si="71"/>
        <v>7.0000000000000007E-2</v>
      </c>
      <c r="AS96" s="23">
        <f t="shared" si="71"/>
        <v>0.15</v>
      </c>
      <c r="AT96" s="23">
        <f t="shared" si="71"/>
        <v>7.0739999999999997E-2</v>
      </c>
      <c r="AU96" s="23">
        <f t="shared" si="71"/>
        <v>6.429E-2</v>
      </c>
      <c r="AV96" s="23">
        <f t="shared" si="71"/>
        <v>6.25E-2</v>
      </c>
      <c r="AW96" s="23">
        <f t="shared" si="71"/>
        <v>0.11428000000000001</v>
      </c>
      <c r="AX96" s="23">
        <f t="shared" si="71"/>
        <v>8.4440000000000001E-2</v>
      </c>
      <c r="AY96" s="23">
        <f t="shared" si="71"/>
        <v>7.4999999999999997E-2</v>
      </c>
      <c r="AZ96" s="23">
        <f t="shared" si="71"/>
        <v>0.11</v>
      </c>
      <c r="BA96" s="23">
        <f t="shared" si="71"/>
        <v>0.22500000000000001</v>
      </c>
      <c r="BB96" s="23">
        <f t="shared" si="71"/>
        <v>0.36399999999999999</v>
      </c>
      <c r="BC96" s="23">
        <f t="shared" si="71"/>
        <v>0.55000000000000004</v>
      </c>
      <c r="BD96" s="23">
        <f t="shared" si="71"/>
        <v>0.19506000000000001</v>
      </c>
      <c r="BE96" s="23">
        <f t="shared" si="71"/>
        <v>0.33</v>
      </c>
      <c r="BF96" s="23">
        <f t="shared" si="71"/>
        <v>0</v>
      </c>
      <c r="BG96" s="23">
        <f t="shared" si="71"/>
        <v>2.9000000000000001E-2</v>
      </c>
      <c r="BH96" s="23">
        <f t="shared" si="71"/>
        <v>3.9E-2</v>
      </c>
      <c r="BI96" s="23">
        <f t="shared" si="71"/>
        <v>4.9000000000000002E-2</v>
      </c>
      <c r="BJ96" s="23">
        <f t="shared" si="71"/>
        <v>1.9E-2</v>
      </c>
      <c r="BK96" s="23">
        <f t="shared" si="71"/>
        <v>5.7299999999999997E-2</v>
      </c>
      <c r="BL96" s="23">
        <f t="shared" si="71"/>
        <v>0.27620999999999996</v>
      </c>
      <c r="BM96" s="23">
        <f t="shared" si="71"/>
        <v>0.15443999999999999</v>
      </c>
      <c r="BN96" s="23">
        <f t="shared" si="71"/>
        <v>1.489E-2</v>
      </c>
      <c r="BO96" s="23">
        <f t="shared" ref="BO96" si="72">BO95/1000</f>
        <v>6.0000000000000001E-3</v>
      </c>
    </row>
    <row r="97" spans="1:69" ht="17.25" x14ac:dyDescent="0.3">
      <c r="A97" s="30"/>
      <c r="B97" s="31" t="s">
        <v>29</v>
      </c>
      <c r="C97" s="112"/>
      <c r="D97" s="32">
        <f>D93*D95</f>
        <v>2.0181</v>
      </c>
      <c r="E97" s="32">
        <f t="shared" ref="E97:BN97" si="73">E93*E95</f>
        <v>0</v>
      </c>
      <c r="F97" s="32">
        <f t="shared" si="73"/>
        <v>1.16832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3.4737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5.3999999999999995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12.06012</v>
      </c>
      <c r="BQ97" s="34">
        <f>BP97/$C$20</f>
        <v>12.06012</v>
      </c>
    </row>
    <row r="98" spans="1:69" ht="17.25" x14ac:dyDescent="0.3">
      <c r="A98" s="30"/>
      <c r="B98" s="31" t="s">
        <v>30</v>
      </c>
      <c r="C98" s="112"/>
      <c r="D98" s="32">
        <f>D93*D95</f>
        <v>2.0181</v>
      </c>
      <c r="E98" s="32">
        <f t="shared" ref="E98:BN98" si="75">E93*E95</f>
        <v>0</v>
      </c>
      <c r="F98" s="32">
        <f t="shared" si="75"/>
        <v>1.16832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3.4737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5.3999999999999995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12.06012</v>
      </c>
      <c r="BQ98" s="34">
        <f>BP98/$C$20</f>
        <v>12.06012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93"/>
      <c r="B101" s="2" t="s">
        <v>2</v>
      </c>
      <c r="C101" s="91" t="s">
        <v>3</v>
      </c>
      <c r="D101" s="106" t="str">
        <f t="shared" ref="D101:BN101" si="77">D51</f>
        <v>Хлеб пшеничный</v>
      </c>
      <c r="E101" s="106" t="str">
        <f t="shared" si="77"/>
        <v>Хлеб ржано-пшеничный</v>
      </c>
      <c r="F101" s="106" t="str">
        <f t="shared" si="77"/>
        <v>Сахар</v>
      </c>
      <c r="G101" s="106" t="str">
        <f t="shared" si="77"/>
        <v>Чай</v>
      </c>
      <c r="H101" s="106" t="str">
        <f t="shared" si="77"/>
        <v>Какао</v>
      </c>
      <c r="I101" s="106" t="str">
        <f t="shared" si="77"/>
        <v>Кофейный напиток</v>
      </c>
      <c r="J101" s="106" t="str">
        <f t="shared" si="77"/>
        <v>Молоко 2,5%</v>
      </c>
      <c r="K101" s="106" t="str">
        <f t="shared" si="77"/>
        <v>Масло сливочное</v>
      </c>
      <c r="L101" s="106" t="str">
        <f t="shared" si="77"/>
        <v>Сметана 15%</v>
      </c>
      <c r="M101" s="106" t="str">
        <f t="shared" si="77"/>
        <v>Молоко сухое</v>
      </c>
      <c r="N101" s="106" t="str">
        <f t="shared" si="77"/>
        <v>Снежок 2,5 %</v>
      </c>
      <c r="O101" s="106" t="str">
        <f t="shared" si="77"/>
        <v>Творог 5%</v>
      </c>
      <c r="P101" s="106" t="str">
        <f t="shared" si="77"/>
        <v>Молоко сгущенное</v>
      </c>
      <c r="Q101" s="106" t="str">
        <f t="shared" si="77"/>
        <v xml:space="preserve">Джем Сава </v>
      </c>
      <c r="R101" s="106" t="str">
        <f t="shared" si="77"/>
        <v>Сыр</v>
      </c>
      <c r="S101" s="106" t="str">
        <f t="shared" si="77"/>
        <v>Зеленый горошек</v>
      </c>
      <c r="T101" s="106" t="str">
        <f t="shared" si="77"/>
        <v>Кукуруза консервирован.</v>
      </c>
      <c r="U101" s="106" t="str">
        <f t="shared" si="77"/>
        <v>Консервы рыбные</v>
      </c>
      <c r="V101" s="106" t="str">
        <f t="shared" si="77"/>
        <v>Огурцы консервирован.</v>
      </c>
      <c r="W101" s="52"/>
      <c r="X101" s="106" t="str">
        <f t="shared" si="77"/>
        <v>Яйцо</v>
      </c>
      <c r="Y101" s="106" t="str">
        <f t="shared" si="77"/>
        <v>Икра кабачковая</v>
      </c>
      <c r="Z101" s="106" t="str">
        <f t="shared" si="77"/>
        <v>Изюм</v>
      </c>
      <c r="AA101" s="106" t="str">
        <f t="shared" si="77"/>
        <v>Курага</v>
      </c>
      <c r="AB101" s="106" t="str">
        <f t="shared" si="77"/>
        <v>Чернослив</v>
      </c>
      <c r="AC101" s="106" t="str">
        <f t="shared" si="77"/>
        <v>Шиповник</v>
      </c>
      <c r="AD101" s="106" t="str">
        <f t="shared" si="77"/>
        <v>Сухофрукты</v>
      </c>
      <c r="AE101" s="106" t="str">
        <f t="shared" si="77"/>
        <v>Ягода свежемороженная</v>
      </c>
      <c r="AF101" s="106" t="str">
        <f t="shared" si="77"/>
        <v>Лимон</v>
      </c>
      <c r="AG101" s="106" t="str">
        <f t="shared" si="77"/>
        <v>Кисель</v>
      </c>
      <c r="AH101" s="106" t="str">
        <f t="shared" si="77"/>
        <v xml:space="preserve">Сок </v>
      </c>
      <c r="AI101" s="106" t="str">
        <f t="shared" si="77"/>
        <v>Макаронные изделия</v>
      </c>
      <c r="AJ101" s="106" t="str">
        <f t="shared" si="77"/>
        <v>Мука</v>
      </c>
      <c r="AK101" s="106" t="str">
        <f t="shared" si="77"/>
        <v>Дрожжи</v>
      </c>
      <c r="AL101" s="106" t="str">
        <f t="shared" si="77"/>
        <v>Печенье</v>
      </c>
      <c r="AM101" s="106" t="str">
        <f t="shared" si="77"/>
        <v>Пряники</v>
      </c>
      <c r="AN101" s="106" t="str">
        <f t="shared" si="77"/>
        <v>Вафли</v>
      </c>
      <c r="AO101" s="106" t="str">
        <f t="shared" si="77"/>
        <v>Конфеты</v>
      </c>
      <c r="AP101" s="106" t="str">
        <f t="shared" si="77"/>
        <v>Повидло Сава</v>
      </c>
      <c r="AQ101" s="106" t="str">
        <f t="shared" si="77"/>
        <v>Крупа геркулес</v>
      </c>
      <c r="AR101" s="106" t="str">
        <f t="shared" si="77"/>
        <v>Крупа горох</v>
      </c>
      <c r="AS101" s="106" t="str">
        <f t="shared" si="77"/>
        <v>Крупа гречневая</v>
      </c>
      <c r="AT101" s="106" t="str">
        <f t="shared" si="77"/>
        <v>Крупа кукурузная</v>
      </c>
      <c r="AU101" s="106" t="str">
        <f t="shared" si="77"/>
        <v>Крупа манная</v>
      </c>
      <c r="AV101" s="106" t="str">
        <f t="shared" si="77"/>
        <v>Крупа перловая</v>
      </c>
      <c r="AW101" s="106" t="str">
        <f t="shared" si="77"/>
        <v>Крупа пшеничная</v>
      </c>
      <c r="AX101" s="106" t="str">
        <f t="shared" si="77"/>
        <v>Крупа пшено</v>
      </c>
      <c r="AY101" s="106" t="str">
        <f t="shared" si="77"/>
        <v>Крупа ячневая</v>
      </c>
      <c r="AZ101" s="106" t="str">
        <f t="shared" si="77"/>
        <v>Рис</v>
      </c>
      <c r="BA101" s="106" t="str">
        <f t="shared" si="77"/>
        <v>Цыпленок бройлер</v>
      </c>
      <c r="BB101" s="106" t="str">
        <f t="shared" si="77"/>
        <v>Филе куриное</v>
      </c>
      <c r="BC101" s="106" t="str">
        <f t="shared" si="77"/>
        <v>Фарш говяжий</v>
      </c>
      <c r="BD101" s="106" t="str">
        <f t="shared" si="77"/>
        <v>Печень куриная</v>
      </c>
      <c r="BE101" s="106" t="str">
        <f t="shared" si="77"/>
        <v>Филе минтая</v>
      </c>
      <c r="BF101" s="106" t="str">
        <f t="shared" si="77"/>
        <v>Филе сельди слабосол.</v>
      </c>
      <c r="BG101" s="106" t="str">
        <f t="shared" si="77"/>
        <v>Картофель</v>
      </c>
      <c r="BH101" s="106" t="str">
        <f t="shared" si="77"/>
        <v>Морковь</v>
      </c>
      <c r="BI101" s="106" t="str">
        <f t="shared" si="77"/>
        <v>Лук</v>
      </c>
      <c r="BJ101" s="106" t="str">
        <f t="shared" si="77"/>
        <v>Капуста</v>
      </c>
      <c r="BK101" s="106" t="str">
        <f t="shared" si="77"/>
        <v>Свекла</v>
      </c>
      <c r="BL101" s="106" t="str">
        <f t="shared" si="77"/>
        <v>Томатная паста</v>
      </c>
      <c r="BM101" s="106" t="str">
        <f t="shared" si="77"/>
        <v>Масло растительное</v>
      </c>
      <c r="BN101" s="106" t="str">
        <f t="shared" si="77"/>
        <v>Соль</v>
      </c>
      <c r="BO101" s="106" t="str">
        <f t="shared" ref="BO101" si="78">BO51</f>
        <v>Аскорбиновая кислота</v>
      </c>
      <c r="BP101" s="115" t="s">
        <v>4</v>
      </c>
      <c r="BQ101" s="116" t="s">
        <v>5</v>
      </c>
    </row>
    <row r="102" spans="1:69" ht="36.75" customHeight="1" x14ac:dyDescent="0.25">
      <c r="A102" s="94"/>
      <c r="B102" s="3" t="s">
        <v>6</v>
      </c>
      <c r="C102" s="92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52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15"/>
      <c r="BQ102" s="116"/>
    </row>
    <row r="103" spans="1:69" x14ac:dyDescent="0.25">
      <c r="A103" s="111" t="s">
        <v>20</v>
      </c>
      <c r="B103" s="20" t="str">
        <f>B25</f>
        <v>Картофельное пюре</v>
      </c>
      <c r="C103" s="98">
        <f>$E$4</f>
        <v>1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11"/>
      <c r="B104" s="20" t="str">
        <f>B26</f>
        <v>Свежий огурчик</v>
      </c>
      <c r="C104" s="99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3.5000000000000003E-2</v>
      </c>
      <c r="W104" s="4">
        <f>W26</f>
        <v>0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11"/>
      <c r="B105" s="20" t="str">
        <f>B27</f>
        <v>Хлеб пшеничный</v>
      </c>
      <c r="C105" s="99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11"/>
      <c r="B106" s="20" t="str">
        <f>B28</f>
        <v>Чай с сахаром</v>
      </c>
      <c r="C106" s="99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11"/>
      <c r="B107" s="4"/>
      <c r="C107" s="100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3.5000000000000003E-2</v>
      </c>
      <c r="W108" s="23">
        <f>SUM(W103:W107)</f>
        <v>0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0.02</v>
      </c>
      <c r="E109" s="24">
        <f t="shared" si="85"/>
        <v>0</v>
      </c>
      <c r="F109" s="24">
        <f t="shared" si="85"/>
        <v>0.01</v>
      </c>
      <c r="G109" s="24">
        <f t="shared" si="85"/>
        <v>4.0000000000000002E-4</v>
      </c>
      <c r="H109" s="24">
        <f t="shared" si="85"/>
        <v>0</v>
      </c>
      <c r="I109" s="24">
        <f t="shared" si="85"/>
        <v>0</v>
      </c>
      <c r="J109" s="24">
        <f t="shared" si="85"/>
        <v>0.02</v>
      </c>
      <c r="K109" s="24">
        <f t="shared" si="85"/>
        <v>3.0000000000000001E-3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3.5000000000000003E-2</v>
      </c>
      <c r="W109" s="24">
        <f>PRODUCT(W108,$E$4)</f>
        <v>0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0.19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1E-3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7">E95</f>
        <v>66</v>
      </c>
      <c r="F111" s="29">
        <f t="shared" si="87"/>
        <v>97.36</v>
      </c>
      <c r="G111" s="29">
        <f t="shared" si="87"/>
        <v>599.94000000000005</v>
      </c>
      <c r="H111" s="29">
        <f t="shared" si="87"/>
        <v>925.9</v>
      </c>
      <c r="I111" s="29">
        <f t="shared" si="87"/>
        <v>590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355</v>
      </c>
      <c r="N111" s="29">
        <f t="shared" si="87"/>
        <v>99.49</v>
      </c>
      <c r="O111" s="29">
        <f t="shared" si="87"/>
        <v>320.32</v>
      </c>
      <c r="P111" s="29">
        <f t="shared" si="87"/>
        <v>231.58</v>
      </c>
      <c r="Q111" s="29">
        <f t="shared" si="87"/>
        <v>216.66</v>
      </c>
      <c r="R111" s="29">
        <f t="shared" si="87"/>
        <v>0</v>
      </c>
      <c r="S111" s="29">
        <f t="shared" si="87"/>
        <v>130</v>
      </c>
      <c r="T111" s="29">
        <f t="shared" si="87"/>
        <v>146</v>
      </c>
      <c r="U111" s="29">
        <f t="shared" si="87"/>
        <v>870</v>
      </c>
      <c r="V111" s="29">
        <f t="shared" si="87"/>
        <v>121.57</v>
      </c>
      <c r="W111" s="29">
        <f>W95</f>
        <v>0</v>
      </c>
      <c r="X111" s="29">
        <f t="shared" si="87"/>
        <v>5.3</v>
      </c>
      <c r="Y111" s="29">
        <f t="shared" si="87"/>
        <v>0</v>
      </c>
      <c r="Z111" s="29">
        <f t="shared" si="87"/>
        <v>239.76</v>
      </c>
      <c r="AA111" s="29">
        <f t="shared" si="87"/>
        <v>324.92</v>
      </c>
      <c r="AB111" s="29">
        <f t="shared" si="87"/>
        <v>273.52999999999997</v>
      </c>
      <c r="AC111" s="29">
        <f t="shared" si="87"/>
        <v>288.5</v>
      </c>
      <c r="AD111" s="29">
        <f t="shared" si="87"/>
        <v>95.22</v>
      </c>
      <c r="AE111" s="29">
        <f t="shared" si="87"/>
        <v>300</v>
      </c>
      <c r="AF111" s="29">
        <f t="shared" si="87"/>
        <v>149</v>
      </c>
      <c r="AG111" s="29">
        <f t="shared" si="87"/>
        <v>210.25</v>
      </c>
      <c r="AH111" s="29">
        <f t="shared" si="87"/>
        <v>55</v>
      </c>
      <c r="AI111" s="29">
        <f t="shared" si="87"/>
        <v>65.75</v>
      </c>
      <c r="AJ111" s="29">
        <f t="shared" si="87"/>
        <v>43.56</v>
      </c>
      <c r="AK111" s="29">
        <f t="shared" si="87"/>
        <v>190</v>
      </c>
      <c r="AL111" s="29">
        <f t="shared" si="87"/>
        <v>165</v>
      </c>
      <c r="AM111" s="29">
        <f t="shared" si="87"/>
        <v>0</v>
      </c>
      <c r="AN111" s="29">
        <f t="shared" si="87"/>
        <v>250</v>
      </c>
      <c r="AO111" s="29">
        <f t="shared" si="87"/>
        <v>0</v>
      </c>
      <c r="AP111" s="29">
        <f t="shared" si="87"/>
        <v>190</v>
      </c>
      <c r="AQ111" s="29">
        <f t="shared" si="87"/>
        <v>86.38</v>
      </c>
      <c r="AR111" s="29">
        <f t="shared" si="87"/>
        <v>70</v>
      </c>
      <c r="AS111" s="29">
        <f t="shared" si="87"/>
        <v>150</v>
      </c>
      <c r="AT111" s="29">
        <f t="shared" si="87"/>
        <v>70.739999999999995</v>
      </c>
      <c r="AU111" s="29">
        <f t="shared" si="87"/>
        <v>64.290000000000006</v>
      </c>
      <c r="AV111" s="29">
        <f t="shared" si="87"/>
        <v>62.5</v>
      </c>
      <c r="AW111" s="29">
        <f t="shared" si="87"/>
        <v>114.28</v>
      </c>
      <c r="AX111" s="29">
        <f t="shared" si="87"/>
        <v>84.44</v>
      </c>
      <c r="AY111" s="29">
        <f t="shared" si="87"/>
        <v>75</v>
      </c>
      <c r="AZ111" s="29">
        <f t="shared" si="87"/>
        <v>110</v>
      </c>
      <c r="BA111" s="29">
        <f t="shared" si="87"/>
        <v>225</v>
      </c>
      <c r="BB111" s="29">
        <f t="shared" si="87"/>
        <v>364</v>
      </c>
      <c r="BC111" s="29">
        <f t="shared" si="87"/>
        <v>550</v>
      </c>
      <c r="BD111" s="29">
        <f t="shared" si="87"/>
        <v>195.06</v>
      </c>
      <c r="BE111" s="29">
        <f t="shared" si="87"/>
        <v>330</v>
      </c>
      <c r="BF111" s="29">
        <f t="shared" si="87"/>
        <v>0</v>
      </c>
      <c r="BG111" s="29">
        <f t="shared" si="87"/>
        <v>29</v>
      </c>
      <c r="BH111" s="29">
        <f t="shared" si="87"/>
        <v>39</v>
      </c>
      <c r="BI111" s="29">
        <f t="shared" si="87"/>
        <v>49</v>
      </c>
      <c r="BJ111" s="29">
        <f t="shared" si="87"/>
        <v>19</v>
      </c>
      <c r="BK111" s="29">
        <f t="shared" si="87"/>
        <v>57.3</v>
      </c>
      <c r="BL111" s="29">
        <f t="shared" si="87"/>
        <v>276.20999999999998</v>
      </c>
      <c r="BM111" s="29">
        <f t="shared" si="87"/>
        <v>154.44</v>
      </c>
      <c r="BN111" s="29">
        <f t="shared" si="87"/>
        <v>14.89</v>
      </c>
      <c r="BO111" s="29">
        <f t="shared" ref="BO111" si="88">BO95</f>
        <v>6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9">E111/1000</f>
        <v>6.6000000000000003E-2</v>
      </c>
      <c r="F112" s="23">
        <f t="shared" si="89"/>
        <v>9.7360000000000002E-2</v>
      </c>
      <c r="G112" s="23">
        <f t="shared" si="89"/>
        <v>0.59994000000000003</v>
      </c>
      <c r="H112" s="23">
        <f t="shared" si="89"/>
        <v>0.92589999999999995</v>
      </c>
      <c r="I112" s="23">
        <f t="shared" si="89"/>
        <v>0.59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0.35499999999999998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0.23158000000000001</v>
      </c>
      <c r="Q112" s="23">
        <f t="shared" si="89"/>
        <v>0.21665999999999999</v>
      </c>
      <c r="R112" s="23">
        <f t="shared" si="89"/>
        <v>0</v>
      </c>
      <c r="S112" s="23">
        <f t="shared" si="89"/>
        <v>0.13</v>
      </c>
      <c r="T112" s="23">
        <f t="shared" si="89"/>
        <v>0.14599999999999999</v>
      </c>
      <c r="U112" s="23">
        <f t="shared" si="89"/>
        <v>0.87</v>
      </c>
      <c r="V112" s="23">
        <f t="shared" si="89"/>
        <v>0.12157</v>
      </c>
      <c r="W112" s="23">
        <f>W111/1000</f>
        <v>0</v>
      </c>
      <c r="X112" s="23">
        <f t="shared" si="89"/>
        <v>5.3E-3</v>
      </c>
      <c r="Y112" s="23">
        <f t="shared" si="89"/>
        <v>0</v>
      </c>
      <c r="Z112" s="23">
        <f t="shared" si="89"/>
        <v>0.23976</v>
      </c>
      <c r="AA112" s="23">
        <f t="shared" si="89"/>
        <v>0.32492000000000004</v>
      </c>
      <c r="AB112" s="23">
        <f t="shared" si="89"/>
        <v>0.27353</v>
      </c>
      <c r="AC112" s="23">
        <f t="shared" si="89"/>
        <v>0.28849999999999998</v>
      </c>
      <c r="AD112" s="23">
        <f t="shared" si="89"/>
        <v>9.5219999999999999E-2</v>
      </c>
      <c r="AE112" s="23">
        <f t="shared" si="89"/>
        <v>0.3</v>
      </c>
      <c r="AF112" s="23">
        <f t="shared" si="89"/>
        <v>0.14899999999999999</v>
      </c>
      <c r="AG112" s="23">
        <f t="shared" si="89"/>
        <v>0.21024999999999999</v>
      </c>
      <c r="AH112" s="23">
        <f t="shared" si="89"/>
        <v>5.5E-2</v>
      </c>
      <c r="AI112" s="23">
        <f t="shared" si="89"/>
        <v>6.5750000000000003E-2</v>
      </c>
      <c r="AJ112" s="23">
        <f t="shared" si="89"/>
        <v>4.3560000000000001E-2</v>
      </c>
      <c r="AK112" s="23">
        <f t="shared" si="89"/>
        <v>0.19</v>
      </c>
      <c r="AL112" s="23">
        <f t="shared" si="89"/>
        <v>0.16500000000000001</v>
      </c>
      <c r="AM112" s="23">
        <f t="shared" si="89"/>
        <v>0</v>
      </c>
      <c r="AN112" s="23">
        <f t="shared" si="89"/>
        <v>0.25</v>
      </c>
      <c r="AO112" s="23">
        <f t="shared" si="89"/>
        <v>0</v>
      </c>
      <c r="AP112" s="23">
        <f t="shared" si="89"/>
        <v>0.19</v>
      </c>
      <c r="AQ112" s="23">
        <f t="shared" si="89"/>
        <v>8.6379999999999998E-2</v>
      </c>
      <c r="AR112" s="23">
        <f t="shared" si="89"/>
        <v>7.0000000000000007E-2</v>
      </c>
      <c r="AS112" s="23">
        <f t="shared" si="89"/>
        <v>0.15</v>
      </c>
      <c r="AT112" s="23">
        <f t="shared" si="89"/>
        <v>7.0739999999999997E-2</v>
      </c>
      <c r="AU112" s="23">
        <f t="shared" si="89"/>
        <v>6.429E-2</v>
      </c>
      <c r="AV112" s="23">
        <f t="shared" si="89"/>
        <v>6.25E-2</v>
      </c>
      <c r="AW112" s="23">
        <f t="shared" si="89"/>
        <v>0.11428000000000001</v>
      </c>
      <c r="AX112" s="23">
        <f t="shared" si="89"/>
        <v>8.4440000000000001E-2</v>
      </c>
      <c r="AY112" s="23">
        <f t="shared" si="89"/>
        <v>7.4999999999999997E-2</v>
      </c>
      <c r="AZ112" s="23">
        <f t="shared" si="89"/>
        <v>0.11</v>
      </c>
      <c r="BA112" s="23">
        <f t="shared" si="89"/>
        <v>0.22500000000000001</v>
      </c>
      <c r="BB112" s="23">
        <f t="shared" si="89"/>
        <v>0.36399999999999999</v>
      </c>
      <c r="BC112" s="23">
        <f t="shared" si="89"/>
        <v>0.55000000000000004</v>
      </c>
      <c r="BD112" s="23">
        <f t="shared" si="89"/>
        <v>0.19506000000000001</v>
      </c>
      <c r="BE112" s="23">
        <f t="shared" si="89"/>
        <v>0.33</v>
      </c>
      <c r="BF112" s="23">
        <f t="shared" si="89"/>
        <v>0</v>
      </c>
      <c r="BG112" s="23">
        <f t="shared" si="89"/>
        <v>2.9000000000000001E-2</v>
      </c>
      <c r="BH112" s="23">
        <f t="shared" si="89"/>
        <v>3.9E-2</v>
      </c>
      <c r="BI112" s="23">
        <f t="shared" si="89"/>
        <v>4.9000000000000002E-2</v>
      </c>
      <c r="BJ112" s="23">
        <f t="shared" si="89"/>
        <v>1.9E-2</v>
      </c>
      <c r="BK112" s="23">
        <f t="shared" si="89"/>
        <v>5.7299999999999997E-2</v>
      </c>
      <c r="BL112" s="23">
        <f t="shared" si="89"/>
        <v>0.27620999999999996</v>
      </c>
      <c r="BM112" s="23">
        <f t="shared" si="89"/>
        <v>0.15443999999999999</v>
      </c>
      <c r="BN112" s="23">
        <f t="shared" si="89"/>
        <v>1.489E-2</v>
      </c>
      <c r="BO112" s="23">
        <f t="shared" ref="BO112" si="90">BO111/1000</f>
        <v>6.0000000000000001E-3</v>
      </c>
    </row>
    <row r="113" spans="1:69" ht="17.25" x14ac:dyDescent="0.3">
      <c r="A113" s="30"/>
      <c r="B113" s="31" t="s">
        <v>29</v>
      </c>
      <c r="C113" s="112"/>
      <c r="D113" s="32">
        <f>D109*D111</f>
        <v>1.3453999999999999</v>
      </c>
      <c r="E113" s="32">
        <f t="shared" ref="E113:BN113" si="91">E109*E111</f>
        <v>0</v>
      </c>
      <c r="F113" s="32">
        <f t="shared" si="91"/>
        <v>0.97360000000000002</v>
      </c>
      <c r="G113" s="32">
        <f t="shared" si="91"/>
        <v>0.23997600000000002</v>
      </c>
      <c r="H113" s="32">
        <f t="shared" si="91"/>
        <v>0</v>
      </c>
      <c r="I113" s="32">
        <f t="shared" si="91"/>
        <v>0</v>
      </c>
      <c r="J113" s="32">
        <f t="shared" si="91"/>
        <v>1.4276</v>
      </c>
      <c r="K113" s="32">
        <f t="shared" si="91"/>
        <v>1.9873200000000002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4.25495</v>
      </c>
      <c r="W113" s="32">
        <f>W109*W111</f>
        <v>0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5.51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1.489E-2</v>
      </c>
      <c r="BO113" s="32">
        <f t="shared" ref="BO113" si="92">BO109*BO111</f>
        <v>0</v>
      </c>
      <c r="BP113" s="33">
        <f>SUM(D113:BN113)</f>
        <v>15.753736</v>
      </c>
      <c r="BQ113" s="34">
        <f>BP113/$C$20</f>
        <v>15.753736</v>
      </c>
    </row>
    <row r="114" spans="1:69" ht="17.25" x14ac:dyDescent="0.3">
      <c r="A114" s="30"/>
      <c r="B114" s="31" t="s">
        <v>30</v>
      </c>
      <c r="C114" s="112"/>
      <c r="D114" s="32">
        <f>D109*D111</f>
        <v>1.3453999999999999</v>
      </c>
      <c r="E114" s="32">
        <f t="shared" ref="E114:BN114" si="93">E109*E111</f>
        <v>0</v>
      </c>
      <c r="F114" s="32">
        <f t="shared" si="93"/>
        <v>0.97360000000000002</v>
      </c>
      <c r="G114" s="32">
        <f t="shared" si="93"/>
        <v>0.23997600000000002</v>
      </c>
      <c r="H114" s="32">
        <f t="shared" si="93"/>
        <v>0</v>
      </c>
      <c r="I114" s="32">
        <f t="shared" si="93"/>
        <v>0</v>
      </c>
      <c r="J114" s="32">
        <f t="shared" si="93"/>
        <v>1.4276</v>
      </c>
      <c r="K114" s="32">
        <f t="shared" si="93"/>
        <v>1.9873200000000002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4.25495</v>
      </c>
      <c r="W114" s="32">
        <f>W109*W111</f>
        <v>0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5.51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1.489E-2</v>
      </c>
      <c r="BO114" s="32">
        <f t="shared" ref="BO114" si="94">BO109*BO111</f>
        <v>0</v>
      </c>
      <c r="BP114" s="33">
        <f>SUM(D114:BN114)</f>
        <v>15.753736</v>
      </c>
      <c r="BQ114" s="34">
        <f>BP114/$C$20</f>
        <v>15.753736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8" t="s">
        <v>105</v>
      </c>
      <c r="B1" s="128"/>
      <c r="C1" s="129"/>
      <c r="D1" s="130" t="s">
        <v>106</v>
      </c>
      <c r="E1" s="131"/>
      <c r="F1" s="131"/>
      <c r="G1" s="131"/>
      <c r="H1" s="128" t="s">
        <v>105</v>
      </c>
      <c r="I1" s="128"/>
      <c r="J1" s="129"/>
      <c r="K1" s="53"/>
      <c r="L1" s="124"/>
      <c r="M1" s="124"/>
      <c r="N1" s="124"/>
      <c r="O1" s="124"/>
      <c r="P1" s="117"/>
      <c r="Q1" s="117"/>
      <c r="R1" s="117"/>
      <c r="S1" s="117"/>
      <c r="T1" s="118"/>
      <c r="U1" s="118"/>
      <c r="V1" s="13"/>
    </row>
    <row r="2" spans="1:22" ht="21.95" customHeight="1" x14ac:dyDescent="0.3">
      <c r="A2" s="119" t="s">
        <v>81</v>
      </c>
      <c r="B2" s="119"/>
      <c r="C2" s="120"/>
      <c r="D2" s="121" t="s">
        <v>82</v>
      </c>
      <c r="E2" s="119"/>
      <c r="F2" s="119"/>
      <c r="G2" s="120"/>
      <c r="H2" s="119" t="s">
        <v>83</v>
      </c>
      <c r="I2" s="119"/>
      <c r="J2" s="120"/>
      <c r="K2" s="54"/>
      <c r="L2" s="122" t="s">
        <v>7</v>
      </c>
      <c r="M2" s="123"/>
      <c r="N2" s="124" t="s">
        <v>11</v>
      </c>
      <c r="O2" s="124"/>
      <c r="P2" s="125" t="s">
        <v>17</v>
      </c>
      <c r="Q2" s="126"/>
      <c r="R2" s="125" t="s">
        <v>20</v>
      </c>
      <c r="S2" s="126"/>
      <c r="T2" s="127" t="s">
        <v>84</v>
      </c>
      <c r="U2" s="118"/>
      <c r="V2" s="19"/>
    </row>
    <row r="3" spans="1:22" ht="30.75" customHeight="1" x14ac:dyDescent="0.25">
      <c r="A3" s="55"/>
      <c r="B3" s="70">
        <f>E3</f>
        <v>44868</v>
      </c>
      <c r="C3" s="56" t="s">
        <v>85</v>
      </c>
      <c r="D3" s="55"/>
      <c r="E3" s="70">
        <f>' 3-7 лет (день 4) '!K4</f>
        <v>44868</v>
      </c>
      <c r="F3" s="56" t="s">
        <v>85</v>
      </c>
      <c r="G3" s="56" t="s">
        <v>86</v>
      </c>
      <c r="H3" s="55"/>
      <c r="I3" s="70">
        <f>E3</f>
        <v>44868</v>
      </c>
      <c r="J3" s="56" t="s">
        <v>86</v>
      </c>
      <c r="K3" s="13"/>
      <c r="L3" s="57">
        <f>F4</f>
        <v>34.612470000000002</v>
      </c>
      <c r="M3" s="57">
        <f>G4</f>
        <v>23.333530000000003</v>
      </c>
      <c r="N3" s="57">
        <f>F9</f>
        <v>33.628700000000002</v>
      </c>
      <c r="O3" s="57">
        <f>G9</f>
        <v>41.087220000000002</v>
      </c>
      <c r="P3" s="57">
        <f>F17</f>
        <v>9.2321600000000004</v>
      </c>
      <c r="Q3" s="57">
        <f>G17</f>
        <v>12.06012</v>
      </c>
      <c r="R3" s="4">
        <f>F22</f>
        <v>14.097032</v>
      </c>
      <c r="S3" s="4">
        <f>G22</f>
        <v>15.753736</v>
      </c>
      <c r="T3" s="58">
        <f>L3+N3+P3+R3</f>
        <v>91.570362000000003</v>
      </c>
      <c r="U3" s="58">
        <f>M3+O3+Q3+S3</f>
        <v>92.234605999999999</v>
      </c>
    </row>
    <row r="4" spans="1:22" ht="15" customHeight="1" x14ac:dyDescent="0.25">
      <c r="A4" s="111" t="s">
        <v>7</v>
      </c>
      <c r="B4" s="4" t="str">
        <f>E4</f>
        <v>Омлет натуральный с маслом</v>
      </c>
      <c r="C4" s="132">
        <f>F4</f>
        <v>34.612470000000002</v>
      </c>
      <c r="D4" s="111" t="s">
        <v>7</v>
      </c>
      <c r="E4" s="4" t="str">
        <f>' 3-7 лет (день 4) '!B7</f>
        <v>Омлет натуральный с маслом</v>
      </c>
      <c r="F4" s="132">
        <f>' 1,5-3 года (день 4)'!BQ64</f>
        <v>34.612470000000002</v>
      </c>
      <c r="G4" s="132">
        <f>' 3-7 лет (день 4) '!BQ64</f>
        <v>23.333530000000003</v>
      </c>
      <c r="H4" s="111" t="s">
        <v>7</v>
      </c>
      <c r="I4" s="4" t="str">
        <f>E4</f>
        <v>Омлет натуральный с маслом</v>
      </c>
      <c r="J4" s="132">
        <f>G4</f>
        <v>23.333530000000003</v>
      </c>
    </row>
    <row r="5" spans="1:22" ht="15" customHeight="1" x14ac:dyDescent="0.25">
      <c r="A5" s="111"/>
      <c r="B5" s="7" t="str">
        <f>E5</f>
        <v>Бутерброд с маслом</v>
      </c>
      <c r="C5" s="133"/>
      <c r="D5" s="111"/>
      <c r="E5" s="4" t="str">
        <f>' 3-7 лет (день 4) '!B8</f>
        <v>Бутерброд с маслом</v>
      </c>
      <c r="F5" s="133"/>
      <c r="G5" s="133"/>
      <c r="H5" s="111"/>
      <c r="I5" s="4" t="str">
        <f>E5</f>
        <v>Бутерброд с маслом</v>
      </c>
      <c r="J5" s="133"/>
    </row>
    <row r="6" spans="1:22" ht="15" customHeight="1" x14ac:dyDescent="0.25">
      <c r="A6" s="111"/>
      <c r="B6" s="7" t="str">
        <f>E6</f>
        <v>Кофейный напиток с молоком</v>
      </c>
      <c r="C6" s="133"/>
      <c r="D6" s="111"/>
      <c r="E6" s="4" t="str">
        <f>' 3-7 лет (день 4) '!B9</f>
        <v>Кофейный напиток с молоком</v>
      </c>
      <c r="F6" s="133"/>
      <c r="G6" s="133"/>
      <c r="H6" s="111"/>
      <c r="I6" s="4" t="str">
        <f>E6</f>
        <v>Кофейный напиток с молоком</v>
      </c>
      <c r="J6" s="133"/>
    </row>
    <row r="7" spans="1:22" ht="15" customHeight="1" x14ac:dyDescent="0.25">
      <c r="A7" s="111"/>
      <c r="B7" s="4"/>
      <c r="C7" s="133"/>
      <c r="D7" s="111"/>
      <c r="E7" s="4"/>
      <c r="F7" s="133"/>
      <c r="G7" s="133"/>
      <c r="H7" s="111"/>
      <c r="I7" s="4"/>
      <c r="J7" s="133"/>
    </row>
    <row r="8" spans="1:22" ht="15" customHeight="1" x14ac:dyDescent="0.25">
      <c r="A8" s="111"/>
      <c r="B8" s="4"/>
      <c r="C8" s="134"/>
      <c r="D8" s="111"/>
      <c r="E8" s="4"/>
      <c r="F8" s="134"/>
      <c r="G8" s="134"/>
      <c r="H8" s="111"/>
      <c r="I8" s="4"/>
      <c r="J8" s="134"/>
    </row>
    <row r="9" spans="1:22" ht="15" customHeight="1" x14ac:dyDescent="0.25">
      <c r="A9" s="111" t="s">
        <v>11</v>
      </c>
      <c r="B9" s="4" t="str">
        <f>E9</f>
        <v>Суп гороховый</v>
      </c>
      <c r="C9" s="135">
        <f>F9</f>
        <v>33.628700000000002</v>
      </c>
      <c r="D9" s="111" t="s">
        <v>11</v>
      </c>
      <c r="E9" s="4" t="str">
        <f>' 3-7 лет (день 4) '!B12</f>
        <v>Суп гороховый</v>
      </c>
      <c r="F9" s="135">
        <f>' 1,5-3 года (день 4)'!BQ82</f>
        <v>33.628700000000002</v>
      </c>
      <c r="G9" s="135">
        <f>' 3-7 лет (день 4) '!BQ82</f>
        <v>41.087220000000002</v>
      </c>
      <c r="H9" s="111" t="s">
        <v>11</v>
      </c>
      <c r="I9" s="4" t="str">
        <f t="shared" ref="I9:I18" si="0">E9</f>
        <v>Суп гороховый</v>
      </c>
      <c r="J9" s="135">
        <f>G9</f>
        <v>41.087220000000002</v>
      </c>
    </row>
    <row r="10" spans="1:22" ht="15" customHeight="1" x14ac:dyDescent="0.25">
      <c r="A10" s="111"/>
      <c r="B10" s="4" t="str">
        <f t="shared" ref="B10:B18" si="1">E10</f>
        <v>Плов с мясом/птицей</v>
      </c>
      <c r="C10" s="136"/>
      <c r="D10" s="111"/>
      <c r="E10" s="4" t="str">
        <f>' 3-7 лет (день 4) '!B13</f>
        <v>Плов с мясом/птицей</v>
      </c>
      <c r="F10" s="136"/>
      <c r="G10" s="136"/>
      <c r="H10" s="111"/>
      <c r="I10" s="4" t="str">
        <f t="shared" si="0"/>
        <v>Плов с мясом/птицей</v>
      </c>
      <c r="J10" s="136"/>
    </row>
    <row r="11" spans="1:22" ht="15" customHeight="1" x14ac:dyDescent="0.25">
      <c r="A11" s="111"/>
      <c r="B11" s="4" t="str">
        <f t="shared" si="1"/>
        <v>Хлеб пшеничный</v>
      </c>
      <c r="C11" s="136"/>
      <c r="D11" s="111"/>
      <c r="E11" s="4" t="str">
        <f>' 3-7 лет (день 4) '!B14</f>
        <v>Хлеб пшеничный</v>
      </c>
      <c r="F11" s="136"/>
      <c r="G11" s="136"/>
      <c r="H11" s="111"/>
      <c r="I11" s="4" t="str">
        <f t="shared" si="0"/>
        <v>Хлеб пшеничный</v>
      </c>
      <c r="J11" s="136"/>
    </row>
    <row r="12" spans="1:22" ht="15" customHeight="1" x14ac:dyDescent="0.25">
      <c r="A12" s="111"/>
      <c r="B12" s="4" t="str">
        <f t="shared" si="1"/>
        <v>Хлеб ржано-пшеничный</v>
      </c>
      <c r="C12" s="136"/>
      <c r="D12" s="111"/>
      <c r="E12" s="4" t="str">
        <f>' 3-7 лет (день 4) '!B15</f>
        <v>Хлеб ржано-пшеничный</v>
      </c>
      <c r="F12" s="136"/>
      <c r="G12" s="136"/>
      <c r="H12" s="111"/>
      <c r="I12" s="4" t="str">
        <f t="shared" si="0"/>
        <v>Хлеб ржано-пшеничный</v>
      </c>
      <c r="J12" s="136"/>
    </row>
    <row r="13" spans="1:22" ht="15" customHeight="1" x14ac:dyDescent="0.25">
      <c r="A13" s="111"/>
      <c r="B13" s="4" t="str">
        <f t="shared" si="1"/>
        <v>Компот из сухофруктов</v>
      </c>
      <c r="C13" s="136"/>
      <c r="D13" s="111"/>
      <c r="E13" s="4" t="str">
        <f>' 3-7 лет (день 4) '!B16</f>
        <v>Компот из сухофруктов</v>
      </c>
      <c r="F13" s="136"/>
      <c r="G13" s="136"/>
      <c r="H13" s="111"/>
      <c r="I13" s="4" t="str">
        <f t="shared" si="0"/>
        <v>Компот из сухофруктов</v>
      </c>
      <c r="J13" s="136"/>
    </row>
    <row r="14" spans="1:22" ht="15" customHeight="1" x14ac:dyDescent="0.25">
      <c r="A14" s="111"/>
      <c r="B14" s="4">
        <f t="shared" si="1"/>
        <v>0</v>
      </c>
      <c r="C14" s="136"/>
      <c r="D14" s="111"/>
      <c r="E14" s="9"/>
      <c r="F14" s="136"/>
      <c r="G14" s="136"/>
      <c r="H14" s="111"/>
      <c r="I14" s="4">
        <f t="shared" si="0"/>
        <v>0</v>
      </c>
      <c r="J14" s="136"/>
    </row>
    <row r="15" spans="1:22" ht="15" customHeight="1" x14ac:dyDescent="0.25">
      <c r="A15" s="111"/>
      <c r="B15" s="10">
        <f t="shared" si="1"/>
        <v>0</v>
      </c>
      <c r="C15" s="136"/>
      <c r="D15" s="111"/>
      <c r="E15" s="10"/>
      <c r="F15" s="136"/>
      <c r="G15" s="136"/>
      <c r="H15" s="111"/>
      <c r="I15" s="10">
        <f t="shared" si="0"/>
        <v>0</v>
      </c>
      <c r="J15" s="136"/>
    </row>
    <row r="16" spans="1:22" ht="15" customHeight="1" x14ac:dyDescent="0.25">
      <c r="A16" s="111"/>
      <c r="B16" s="10">
        <f t="shared" si="1"/>
        <v>0</v>
      </c>
      <c r="C16" s="137"/>
      <c r="D16" s="111"/>
      <c r="E16" s="10"/>
      <c r="F16" s="137"/>
      <c r="G16" s="137"/>
      <c r="H16" s="111"/>
      <c r="I16" s="10">
        <f t="shared" si="0"/>
        <v>0</v>
      </c>
      <c r="J16" s="137"/>
    </row>
    <row r="17" spans="1:15" ht="15" customHeight="1" x14ac:dyDescent="0.25">
      <c r="A17" s="111" t="s">
        <v>17</v>
      </c>
      <c r="B17" s="4" t="str">
        <f t="shared" si="1"/>
        <v>Компот из свежемороженных ягод</v>
      </c>
      <c r="C17" s="132">
        <f>F17</f>
        <v>9.2321600000000004</v>
      </c>
      <c r="D17" s="111" t="s">
        <v>17</v>
      </c>
      <c r="E17" s="4" t="str">
        <f>' 3-7 лет (день 4) '!B20</f>
        <v>Компот из свежемороженных ягод</v>
      </c>
      <c r="F17" s="132">
        <f>' 1,5-3 года (день 4)'!BQ98</f>
        <v>9.2321600000000004</v>
      </c>
      <c r="G17" s="132">
        <f>' 3-7 лет (день 4) '!BQ98</f>
        <v>12.06012</v>
      </c>
      <c r="H17" s="111" t="s">
        <v>17</v>
      </c>
      <c r="I17" s="4" t="str">
        <f t="shared" si="0"/>
        <v>Компот из свежемороженных ягод</v>
      </c>
      <c r="J17" s="132">
        <f>G17</f>
        <v>12.06012</v>
      </c>
    </row>
    <row r="18" spans="1:15" ht="15" customHeight="1" x14ac:dyDescent="0.25">
      <c r="A18" s="111"/>
      <c r="B18" s="4" t="str">
        <f t="shared" si="1"/>
        <v>Бутерброд со сгущенным молоком</v>
      </c>
      <c r="C18" s="133"/>
      <c r="D18" s="111"/>
      <c r="E18" s="4" t="str">
        <f>' 3-7 лет (день 4) '!B21</f>
        <v>Бутерброд со сгущенным молоком</v>
      </c>
      <c r="F18" s="133"/>
      <c r="G18" s="133"/>
      <c r="H18" s="111"/>
      <c r="I18" s="4" t="str">
        <f t="shared" si="0"/>
        <v>Бутерброд со сгущенным молоком</v>
      </c>
      <c r="J18" s="133"/>
    </row>
    <row r="19" spans="1:15" ht="15" customHeight="1" x14ac:dyDescent="0.25">
      <c r="A19" s="111"/>
      <c r="B19" s="4"/>
      <c r="C19" s="133"/>
      <c r="D19" s="111"/>
      <c r="E19" s="4"/>
      <c r="F19" s="133"/>
      <c r="G19" s="133"/>
      <c r="H19" s="111"/>
      <c r="I19" s="4"/>
      <c r="J19" s="133"/>
    </row>
    <row r="20" spans="1:15" ht="15" customHeight="1" x14ac:dyDescent="0.25">
      <c r="A20" s="111"/>
      <c r="B20" s="4"/>
      <c r="C20" s="133"/>
      <c r="D20" s="111"/>
      <c r="E20" s="4"/>
      <c r="F20" s="133"/>
      <c r="G20" s="133"/>
      <c r="H20" s="111"/>
      <c r="I20" s="4"/>
      <c r="J20" s="133"/>
    </row>
    <row r="21" spans="1:15" ht="15" customHeight="1" x14ac:dyDescent="0.25">
      <c r="A21" s="111"/>
      <c r="B21" s="4"/>
      <c r="C21" s="134"/>
      <c r="D21" s="111"/>
      <c r="E21" s="4"/>
      <c r="F21" s="134"/>
      <c r="G21" s="134"/>
      <c r="H21" s="111"/>
      <c r="I21" s="4"/>
      <c r="J21" s="134"/>
    </row>
    <row r="22" spans="1:15" ht="15" customHeight="1" x14ac:dyDescent="0.25">
      <c r="A22" s="111" t="s">
        <v>20</v>
      </c>
      <c r="B22" s="20" t="str">
        <f>E22</f>
        <v>Картофельное пюре</v>
      </c>
      <c r="C22" s="132">
        <f>F22</f>
        <v>14.097032</v>
      </c>
      <c r="D22" s="111" t="s">
        <v>20</v>
      </c>
      <c r="E22" s="20" t="str">
        <f>' 3-7 лет (день 4) '!B25</f>
        <v>Картофельное пюре</v>
      </c>
      <c r="F22" s="132">
        <f>' 1,5-3 года (день 4)'!BQ114</f>
        <v>14.097032</v>
      </c>
      <c r="G22" s="132">
        <f>' 3-7 лет (день 4) '!BQ114</f>
        <v>15.753736</v>
      </c>
      <c r="H22" s="111" t="s">
        <v>20</v>
      </c>
      <c r="I22" s="20" t="str">
        <f>E22</f>
        <v>Картофельное пюре</v>
      </c>
      <c r="J22" s="132">
        <f>G22</f>
        <v>15.753736</v>
      </c>
    </row>
    <row r="23" spans="1:15" ht="15" customHeight="1" x14ac:dyDescent="0.25">
      <c r="A23" s="111"/>
      <c r="B23" s="20" t="str">
        <f>E23</f>
        <v>Свежий огурчик</v>
      </c>
      <c r="C23" s="133"/>
      <c r="D23" s="111"/>
      <c r="E23" s="20" t="str">
        <f>' 3-7 лет (день 4) '!B26</f>
        <v>Свежий огурчик</v>
      </c>
      <c r="F23" s="133"/>
      <c r="G23" s="133"/>
      <c r="H23" s="111"/>
      <c r="I23" s="20" t="str">
        <f>E23</f>
        <v>Свежий огурчик</v>
      </c>
      <c r="J23" s="133"/>
    </row>
    <row r="24" spans="1:15" ht="15" customHeight="1" x14ac:dyDescent="0.25">
      <c r="A24" s="111"/>
      <c r="B24" s="20" t="str">
        <f>E24</f>
        <v>Хлеб пшеничный</v>
      </c>
      <c r="C24" s="133"/>
      <c r="D24" s="111"/>
      <c r="E24" s="20" t="str">
        <f>' 3-7 лет (день 4) '!B27</f>
        <v>Хлеб пшеничный</v>
      </c>
      <c r="F24" s="133"/>
      <c r="G24" s="133"/>
      <c r="H24" s="111"/>
      <c r="I24" s="20" t="str">
        <f>E24</f>
        <v>Хлеб пшеничный</v>
      </c>
      <c r="J24" s="133"/>
    </row>
    <row r="25" spans="1:15" ht="15" customHeight="1" x14ac:dyDescent="0.25">
      <c r="A25" s="111"/>
      <c r="B25" s="10" t="str">
        <f>E25</f>
        <v>Чай с сахаром</v>
      </c>
      <c r="C25" s="133"/>
      <c r="D25" s="111"/>
      <c r="E25" s="20" t="str">
        <f>' 3-7 лет (день 4) '!B28</f>
        <v>Чай с сахаром</v>
      </c>
      <c r="F25" s="133"/>
      <c r="G25" s="133"/>
      <c r="H25" s="111"/>
      <c r="I25" s="10" t="str">
        <f>E25</f>
        <v>Чай с сахаром</v>
      </c>
      <c r="J25" s="133"/>
    </row>
    <row r="26" spans="1:15" ht="15" customHeight="1" x14ac:dyDescent="0.25">
      <c r="A26" s="111"/>
      <c r="B26" s="4"/>
      <c r="C26" s="134"/>
      <c r="D26" s="111"/>
      <c r="E26" s="4"/>
      <c r="F26" s="134"/>
      <c r="G26" s="134"/>
      <c r="H26" s="111"/>
      <c r="I26" s="4"/>
      <c r="J26" s="134"/>
    </row>
    <row r="27" spans="1:15" ht="17.25" x14ac:dyDescent="0.3">
      <c r="A27" s="138" t="s">
        <v>84</v>
      </c>
      <c r="B27" s="139"/>
      <c r="C27" s="59">
        <f>C4+C9+C17+C22</f>
        <v>91.570362000000003</v>
      </c>
      <c r="D27" s="138" t="s">
        <v>84</v>
      </c>
      <c r="E27" s="139"/>
      <c r="F27" s="73">
        <f>F4+F9+F17+F22</f>
        <v>91.570362000000003</v>
      </c>
      <c r="G27" s="59">
        <f>G4+G9+G17+G22</f>
        <v>92.234605999999999</v>
      </c>
      <c r="H27" s="138" t="s">
        <v>84</v>
      </c>
      <c r="I27" s="139"/>
      <c r="J27" s="59">
        <f>J4+J9+J17+J22</f>
        <v>92.234605999999999</v>
      </c>
    </row>
    <row r="28" spans="1:15" ht="15" customHeight="1" x14ac:dyDescent="0.25"/>
    <row r="29" spans="1:15" ht="59.25" customHeight="1" x14ac:dyDescent="0.25">
      <c r="A29" s="128" t="s">
        <v>105</v>
      </c>
      <c r="B29" s="128"/>
      <c r="C29" s="129"/>
      <c r="D29" s="130" t="s">
        <v>107</v>
      </c>
      <c r="E29" s="131"/>
      <c r="F29" s="131"/>
      <c r="G29" s="131"/>
      <c r="H29" s="128" t="s">
        <v>105</v>
      </c>
      <c r="I29" s="128"/>
      <c r="J29" s="129"/>
      <c r="K29" s="54"/>
      <c r="L29" s="54"/>
      <c r="M29" s="143"/>
      <c r="N29" s="143"/>
      <c r="O29" s="143"/>
    </row>
    <row r="30" spans="1:15" ht="21.95" customHeight="1" x14ac:dyDescent="0.25">
      <c r="A30" s="119" t="s">
        <v>87</v>
      </c>
      <c r="B30" s="119"/>
      <c r="C30" s="120"/>
      <c r="D30" s="121" t="s">
        <v>88</v>
      </c>
      <c r="E30" s="119"/>
      <c r="F30" s="119"/>
      <c r="G30" s="120"/>
      <c r="H30" s="121" t="s">
        <v>89</v>
      </c>
      <c r="I30" s="119"/>
      <c r="J30" s="12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44868</v>
      </c>
      <c r="C31" s="56" t="s">
        <v>86</v>
      </c>
      <c r="D31" s="55"/>
      <c r="E31" s="70">
        <f>E3</f>
        <v>44868</v>
      </c>
      <c r="F31" s="56" t="s">
        <v>85</v>
      </c>
      <c r="G31" s="56" t="s">
        <v>86</v>
      </c>
      <c r="H31" s="55"/>
      <c r="I31" s="72">
        <f>E3</f>
        <v>44868</v>
      </c>
      <c r="J31" s="61" t="s">
        <v>86</v>
      </c>
      <c r="K31" s="13"/>
      <c r="L31" s="13"/>
    </row>
    <row r="32" spans="1:15" ht="15" customHeight="1" x14ac:dyDescent="0.25">
      <c r="A32" s="111" t="s">
        <v>7</v>
      </c>
      <c r="B32" s="4" t="str">
        <f>E4</f>
        <v>Омлет натуральный с маслом</v>
      </c>
      <c r="C32" s="132">
        <f>G4</f>
        <v>23.333530000000003</v>
      </c>
      <c r="D32" s="111" t="s">
        <v>7</v>
      </c>
      <c r="E32" s="4" t="str">
        <f>E4</f>
        <v>Омлет натуральный с маслом</v>
      </c>
      <c r="F32" s="144">
        <f>F4</f>
        <v>34.612470000000002</v>
      </c>
      <c r="G32" s="144">
        <f>G4</f>
        <v>23.333530000000003</v>
      </c>
      <c r="H32" s="111" t="s">
        <v>7</v>
      </c>
      <c r="I32" s="4" t="str">
        <f>I4</f>
        <v>Омлет натуральный с маслом</v>
      </c>
      <c r="J32" s="132">
        <f>F32</f>
        <v>34.612470000000002</v>
      </c>
    </row>
    <row r="33" spans="1:10" ht="15" customHeight="1" x14ac:dyDescent="0.25">
      <c r="A33" s="111"/>
      <c r="B33" s="4" t="str">
        <f>E5</f>
        <v>Бутерброд с маслом</v>
      </c>
      <c r="C33" s="133"/>
      <c r="D33" s="111"/>
      <c r="E33" s="4" t="str">
        <f>E5</f>
        <v>Бутерброд с маслом</v>
      </c>
      <c r="F33" s="145"/>
      <c r="G33" s="145"/>
      <c r="H33" s="111"/>
      <c r="I33" s="4" t="str">
        <f>I5</f>
        <v>Бутерброд с маслом</v>
      </c>
      <c r="J33" s="133"/>
    </row>
    <row r="34" spans="1:10" ht="15" customHeight="1" x14ac:dyDescent="0.25">
      <c r="A34" s="111"/>
      <c r="B34" s="4" t="str">
        <f>E6</f>
        <v>Кофейный напиток с молоком</v>
      </c>
      <c r="C34" s="133"/>
      <c r="D34" s="111"/>
      <c r="E34" s="4" t="str">
        <f>E6</f>
        <v>Кофейный напиток с молоком</v>
      </c>
      <c r="F34" s="145"/>
      <c r="G34" s="145"/>
      <c r="H34" s="111"/>
      <c r="I34" s="4" t="str">
        <f>I6</f>
        <v>Кофейный напиток с молоком</v>
      </c>
      <c r="J34" s="133"/>
    </row>
    <row r="35" spans="1:10" ht="15" customHeight="1" x14ac:dyDescent="0.25">
      <c r="A35" s="111"/>
      <c r="B35" s="4"/>
      <c r="C35" s="133"/>
      <c r="D35" s="111"/>
      <c r="E35" s="4"/>
      <c r="F35" s="145"/>
      <c r="G35" s="145"/>
      <c r="H35" s="111"/>
      <c r="I35" s="4"/>
      <c r="J35" s="133"/>
    </row>
    <row r="36" spans="1:10" ht="15" customHeight="1" x14ac:dyDescent="0.25">
      <c r="A36" s="111"/>
      <c r="B36" s="4"/>
      <c r="C36" s="134"/>
      <c r="D36" s="111"/>
      <c r="E36" s="4"/>
      <c r="F36" s="146"/>
      <c r="G36" s="146"/>
      <c r="H36" s="111"/>
      <c r="I36" s="4"/>
      <c r="J36" s="134"/>
    </row>
    <row r="37" spans="1:10" ht="15" customHeight="1" x14ac:dyDescent="0.25">
      <c r="A37" s="111" t="s">
        <v>11</v>
      </c>
      <c r="B37" s="4" t="str">
        <f t="shared" ref="B37:B46" si="2">E9</f>
        <v>Суп гороховый</v>
      </c>
      <c r="C37" s="135">
        <f>G9</f>
        <v>41.087220000000002</v>
      </c>
      <c r="D37" s="111" t="s">
        <v>11</v>
      </c>
      <c r="E37" s="4" t="str">
        <f>E9</f>
        <v>Суп гороховый</v>
      </c>
      <c r="F37" s="140">
        <f>F9</f>
        <v>33.628700000000002</v>
      </c>
      <c r="G37" s="140">
        <f>G9</f>
        <v>41.087220000000002</v>
      </c>
      <c r="H37" s="111" t="s">
        <v>11</v>
      </c>
      <c r="I37" s="4" t="str">
        <f t="shared" ref="I37:I42" si="3">I9</f>
        <v>Суп гороховый</v>
      </c>
      <c r="J37" s="135">
        <f>F37</f>
        <v>33.628700000000002</v>
      </c>
    </row>
    <row r="38" spans="1:10" ht="15" customHeight="1" x14ac:dyDescent="0.25">
      <c r="A38" s="111"/>
      <c r="B38" s="4" t="str">
        <f t="shared" si="2"/>
        <v>Плов с мясом/птицей</v>
      </c>
      <c r="C38" s="136"/>
      <c r="D38" s="111"/>
      <c r="E38" s="4" t="str">
        <f t="shared" ref="E38:E46" si="4">E10</f>
        <v>Плов с мясом/птицей</v>
      </c>
      <c r="F38" s="141"/>
      <c r="G38" s="141"/>
      <c r="H38" s="111"/>
      <c r="I38" s="4" t="str">
        <f t="shared" si="3"/>
        <v>Плов с мясом/птицей</v>
      </c>
      <c r="J38" s="136"/>
    </row>
    <row r="39" spans="1:10" ht="15" customHeight="1" x14ac:dyDescent="0.25">
      <c r="A39" s="111"/>
      <c r="B39" s="4" t="str">
        <f t="shared" si="2"/>
        <v>Хлеб пшеничный</v>
      </c>
      <c r="C39" s="136"/>
      <c r="D39" s="111"/>
      <c r="E39" s="4" t="str">
        <f t="shared" si="4"/>
        <v>Хлеб пшеничный</v>
      </c>
      <c r="F39" s="141"/>
      <c r="G39" s="141"/>
      <c r="H39" s="111"/>
      <c r="I39" s="4" t="str">
        <f t="shared" si="3"/>
        <v>Хлеб пшеничный</v>
      </c>
      <c r="J39" s="136"/>
    </row>
    <row r="40" spans="1:10" ht="15" customHeight="1" x14ac:dyDescent="0.25">
      <c r="A40" s="111"/>
      <c r="B40" s="4" t="str">
        <f t="shared" si="2"/>
        <v>Хлеб ржано-пшеничный</v>
      </c>
      <c r="C40" s="136"/>
      <c r="D40" s="111"/>
      <c r="E40" s="4" t="str">
        <f t="shared" si="4"/>
        <v>Хлеб ржано-пшеничный</v>
      </c>
      <c r="F40" s="141"/>
      <c r="G40" s="141"/>
      <c r="H40" s="111"/>
      <c r="I40" s="4" t="str">
        <f t="shared" si="3"/>
        <v>Хлеб ржано-пшеничный</v>
      </c>
      <c r="J40" s="136"/>
    </row>
    <row r="41" spans="1:10" ht="15" customHeight="1" x14ac:dyDescent="0.25">
      <c r="A41" s="111"/>
      <c r="B41" s="4" t="str">
        <f t="shared" si="2"/>
        <v>Компот из сухофруктов</v>
      </c>
      <c r="C41" s="136"/>
      <c r="D41" s="111"/>
      <c r="E41" s="4" t="str">
        <f t="shared" si="4"/>
        <v>Компот из сухофруктов</v>
      </c>
      <c r="F41" s="141"/>
      <c r="G41" s="141"/>
      <c r="H41" s="111"/>
      <c r="I41" s="4" t="str">
        <f t="shared" si="3"/>
        <v>Компот из сухофруктов</v>
      </c>
      <c r="J41" s="136"/>
    </row>
    <row r="42" spans="1:10" ht="15" customHeight="1" x14ac:dyDescent="0.25">
      <c r="A42" s="111"/>
      <c r="B42" s="4">
        <f t="shared" si="2"/>
        <v>0</v>
      </c>
      <c r="C42" s="136"/>
      <c r="D42" s="111"/>
      <c r="E42" s="4">
        <f t="shared" si="4"/>
        <v>0</v>
      </c>
      <c r="F42" s="141"/>
      <c r="G42" s="141"/>
      <c r="H42" s="111"/>
      <c r="I42" s="4">
        <f t="shared" si="3"/>
        <v>0</v>
      </c>
      <c r="J42" s="136"/>
    </row>
    <row r="43" spans="1:10" ht="15" customHeight="1" x14ac:dyDescent="0.25">
      <c r="A43" s="111"/>
      <c r="B43" s="10">
        <f t="shared" si="2"/>
        <v>0</v>
      </c>
      <c r="C43" s="136"/>
      <c r="D43" s="111"/>
      <c r="E43" s="10">
        <f t="shared" si="4"/>
        <v>0</v>
      </c>
      <c r="F43" s="141"/>
      <c r="G43" s="141"/>
      <c r="H43" s="111"/>
      <c r="I43" s="10">
        <f>E15</f>
        <v>0</v>
      </c>
      <c r="J43" s="136"/>
    </row>
    <row r="44" spans="1:10" ht="15" customHeight="1" x14ac:dyDescent="0.25">
      <c r="A44" s="111"/>
      <c r="B44" s="10">
        <f t="shared" si="2"/>
        <v>0</v>
      </c>
      <c r="C44" s="137"/>
      <c r="D44" s="111"/>
      <c r="E44" s="10">
        <f t="shared" si="4"/>
        <v>0</v>
      </c>
      <c r="F44" s="142"/>
      <c r="G44" s="142"/>
      <c r="H44" s="111"/>
      <c r="I44" s="10">
        <f>I16</f>
        <v>0</v>
      </c>
      <c r="J44" s="137"/>
    </row>
    <row r="45" spans="1:10" ht="15" customHeight="1" x14ac:dyDescent="0.25">
      <c r="A45" s="111" t="s">
        <v>17</v>
      </c>
      <c r="B45" s="4" t="str">
        <f t="shared" si="2"/>
        <v>Компот из свежемороженных ягод</v>
      </c>
      <c r="C45" s="132">
        <f>G17</f>
        <v>12.06012</v>
      </c>
      <c r="D45" s="111" t="s">
        <v>17</v>
      </c>
      <c r="E45" s="4" t="str">
        <f t="shared" si="4"/>
        <v>Компот из свежемороженных ягод</v>
      </c>
      <c r="F45" s="132">
        <f>F17</f>
        <v>9.2321600000000004</v>
      </c>
      <c r="G45" s="132">
        <f>G17</f>
        <v>12.06012</v>
      </c>
      <c r="H45" s="111" t="s">
        <v>17</v>
      </c>
      <c r="I45" s="4" t="str">
        <f>I17</f>
        <v>Компот из свежемороженных ягод</v>
      </c>
      <c r="J45" s="132">
        <f>F45</f>
        <v>9.2321600000000004</v>
      </c>
    </row>
    <row r="46" spans="1:10" ht="15" customHeight="1" x14ac:dyDescent="0.25">
      <c r="A46" s="111"/>
      <c r="B46" s="4" t="str">
        <f t="shared" si="2"/>
        <v>Бутерброд со сгущенным молоком</v>
      </c>
      <c r="C46" s="133"/>
      <c r="D46" s="111"/>
      <c r="E46" s="4" t="str">
        <f t="shared" si="4"/>
        <v>Бутерброд со сгущенным молоком</v>
      </c>
      <c r="F46" s="133"/>
      <c r="G46" s="133"/>
      <c r="H46" s="111"/>
      <c r="I46" s="4" t="str">
        <f>I18</f>
        <v>Бутерброд со сгущенным молоком</v>
      </c>
      <c r="J46" s="133"/>
    </row>
    <row r="47" spans="1:10" ht="15" customHeight="1" x14ac:dyDescent="0.25">
      <c r="A47" s="111"/>
      <c r="B47" s="4"/>
      <c r="C47" s="133"/>
      <c r="D47" s="111"/>
      <c r="E47" s="4"/>
      <c r="F47" s="133"/>
      <c r="G47" s="133"/>
      <c r="H47" s="111"/>
      <c r="I47" s="4"/>
      <c r="J47" s="133"/>
    </row>
    <row r="48" spans="1:10" ht="15" customHeight="1" x14ac:dyDescent="0.25">
      <c r="A48" s="111"/>
      <c r="B48" s="4"/>
      <c r="C48" s="133"/>
      <c r="D48" s="111"/>
      <c r="E48" s="4"/>
      <c r="F48" s="133"/>
      <c r="G48" s="133"/>
      <c r="H48" s="111"/>
      <c r="I48" s="4"/>
      <c r="J48" s="133"/>
    </row>
    <row r="49" spans="1:10" ht="15" customHeight="1" x14ac:dyDescent="0.25">
      <c r="A49" s="111"/>
      <c r="B49" s="4"/>
      <c r="C49" s="134"/>
      <c r="D49" s="111"/>
      <c r="E49" s="4"/>
      <c r="F49" s="134"/>
      <c r="G49" s="134"/>
      <c r="H49" s="111"/>
      <c r="I49" s="4"/>
      <c r="J49" s="134"/>
    </row>
    <row r="50" spans="1:10" ht="15" customHeight="1" x14ac:dyDescent="0.25">
      <c r="A50" s="111" t="s">
        <v>20</v>
      </c>
      <c r="B50" s="20" t="str">
        <f>E22</f>
        <v>Картофельное пюре</v>
      </c>
      <c r="C50" s="132">
        <f>G22</f>
        <v>15.753736</v>
      </c>
      <c r="D50" s="111" t="s">
        <v>20</v>
      </c>
      <c r="E50" s="20" t="str">
        <f>E22</f>
        <v>Картофельное пюре</v>
      </c>
      <c r="F50" s="132">
        <f>F22</f>
        <v>14.097032</v>
      </c>
      <c r="G50" s="132">
        <f>G22</f>
        <v>15.753736</v>
      </c>
      <c r="H50" s="111" t="s">
        <v>20</v>
      </c>
      <c r="I50" s="20" t="str">
        <f>I22</f>
        <v>Картофельное пюре</v>
      </c>
      <c r="J50" s="132">
        <f>F50</f>
        <v>14.097032</v>
      </c>
    </row>
    <row r="51" spans="1:10" ht="15" customHeight="1" x14ac:dyDescent="0.25">
      <c r="A51" s="111"/>
      <c r="B51" s="20" t="str">
        <f>E23</f>
        <v>Свежий огурчик</v>
      </c>
      <c r="C51" s="133"/>
      <c r="D51" s="111"/>
      <c r="E51" s="20" t="str">
        <f>E23</f>
        <v>Свежий огурчик</v>
      </c>
      <c r="F51" s="133"/>
      <c r="G51" s="133"/>
      <c r="H51" s="111"/>
      <c r="I51" s="20" t="str">
        <f>I23</f>
        <v>Свежий огурчик</v>
      </c>
      <c r="J51" s="133"/>
    </row>
    <row r="52" spans="1:10" ht="15" customHeight="1" x14ac:dyDescent="0.25">
      <c r="A52" s="111"/>
      <c r="B52" s="20" t="str">
        <f>E24</f>
        <v>Хлеб пшеничный</v>
      </c>
      <c r="C52" s="133"/>
      <c r="D52" s="111"/>
      <c r="E52" s="20" t="str">
        <f>E24</f>
        <v>Хлеб пшеничный</v>
      </c>
      <c r="F52" s="133"/>
      <c r="G52" s="133"/>
      <c r="H52" s="111"/>
      <c r="I52" s="20" t="str">
        <f>I24</f>
        <v>Хлеб пшеничный</v>
      </c>
      <c r="J52" s="133"/>
    </row>
    <row r="53" spans="1:10" ht="15" customHeight="1" x14ac:dyDescent="0.25">
      <c r="A53" s="111"/>
      <c r="B53" s="10" t="str">
        <f>E53</f>
        <v>Чай с сахаром</v>
      </c>
      <c r="C53" s="133"/>
      <c r="D53" s="111"/>
      <c r="E53" s="10" t="str">
        <f>E25</f>
        <v>Чай с сахаром</v>
      </c>
      <c r="F53" s="133"/>
      <c r="G53" s="133"/>
      <c r="H53" s="111"/>
      <c r="I53" s="10" t="str">
        <f>E25</f>
        <v>Чай с сахаром</v>
      </c>
      <c r="J53" s="133"/>
    </row>
    <row r="54" spans="1:10" ht="15" customHeight="1" x14ac:dyDescent="0.25">
      <c r="A54" s="111"/>
      <c r="B54" s="4"/>
      <c r="C54" s="134"/>
      <c r="D54" s="111"/>
      <c r="E54" s="4"/>
      <c r="F54" s="134"/>
      <c r="G54" s="134"/>
      <c r="H54" s="111"/>
      <c r="I54" s="4"/>
      <c r="J54" s="134"/>
    </row>
    <row r="55" spans="1:10" ht="17.25" x14ac:dyDescent="0.3">
      <c r="A55" s="138" t="s">
        <v>84</v>
      </c>
      <c r="B55" s="139"/>
      <c r="C55" s="62">
        <f>C32+C37+C45+C50</f>
        <v>92.234605999999999</v>
      </c>
      <c r="D55" s="43"/>
      <c r="E55" s="63" t="s">
        <v>84</v>
      </c>
      <c r="F55" s="74">
        <f>F32+F37+F45+F50</f>
        <v>91.570362000000003</v>
      </c>
      <c r="G55" s="64">
        <f>G32+G37+G45+G50</f>
        <v>92.234605999999999</v>
      </c>
      <c r="H55" s="138" t="s">
        <v>84</v>
      </c>
      <c r="I55" s="139"/>
      <c r="J55" s="59">
        <f>J32+J37+J45+J50</f>
        <v>91.570362000000003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A31" sqref="A31:M31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f>' 3-7 лет (день 4) '!K4</f>
        <v>44868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48" t="s">
        <v>129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1" sqref="A31:M31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f>' 3-7 лет (день 4) '!K4</f>
        <v>44868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48" t="s">
        <v>136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3.45" customHeight="1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18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 3-7 лет (день 4) '!K4</f>
        <v>44868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90</v>
      </c>
      <c r="B2" s="155" t="s">
        <v>91</v>
      </c>
      <c r="C2" s="155" t="s">
        <v>92</v>
      </c>
      <c r="D2" s="155" t="s">
        <v>93</v>
      </c>
      <c r="E2" s="155" t="s">
        <v>94</v>
      </c>
      <c r="F2" s="155" t="s">
        <v>95</v>
      </c>
      <c r="G2" s="157" t="s">
        <v>96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62" t="s">
        <v>97</v>
      </c>
      <c r="B5" s="160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2"/>
      <c r="B6" s="160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2"/>
      <c r="B7" s="160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59" t="s">
        <v>100</v>
      </c>
      <c r="B8" s="160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59"/>
      <c r="B9" s="160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59"/>
      <c r="B10" s="160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59"/>
      <c r="B11" s="160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59"/>
      <c r="B12" s="160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59"/>
      <c r="B13" s="160"/>
      <c r="C13" s="43"/>
      <c r="D13" s="66"/>
      <c r="E13" s="66"/>
      <c r="F13" s="4"/>
      <c r="G13" s="4"/>
    </row>
    <row r="14" spans="1:7" ht="20.100000000000001" customHeight="1" x14ac:dyDescent="0.25">
      <c r="A14" s="159"/>
      <c r="B14" s="160"/>
      <c r="C14" s="43"/>
      <c r="D14" s="66"/>
      <c r="E14" s="66"/>
      <c r="F14" s="4"/>
      <c r="G14" s="4"/>
    </row>
    <row r="15" spans="1:7" ht="39.950000000000003" customHeight="1" x14ac:dyDescent="0.25">
      <c r="A15" s="159" t="s">
        <v>101</v>
      </c>
      <c r="B15" s="160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59"/>
      <c r="B16" s="161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59" t="s">
        <v>102</v>
      </c>
      <c r="B17" s="160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59"/>
      <c r="B18" s="161"/>
      <c r="C18" s="20" t="str">
        <f>' 3-7 лет (день 4) '!B26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59"/>
      <c r="B19" s="161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59"/>
      <c r="B20" s="161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1" t="s">
        <v>7</v>
      </c>
      <c r="C2" s="4" t="s">
        <v>8</v>
      </c>
      <c r="D2" t="s">
        <v>109</v>
      </c>
    </row>
    <row r="3" spans="2:4" ht="19.149999999999999" customHeight="1" x14ac:dyDescent="0.25">
      <c r="B3" s="111"/>
      <c r="C3" s="7" t="s">
        <v>9</v>
      </c>
      <c r="D3" t="s">
        <v>110</v>
      </c>
    </row>
    <row r="4" spans="2:4" x14ac:dyDescent="0.25">
      <c r="B4" s="111"/>
      <c r="C4" s="4" t="s">
        <v>10</v>
      </c>
      <c r="D4" t="s">
        <v>111</v>
      </c>
    </row>
    <row r="5" spans="2:4" x14ac:dyDescent="0.25">
      <c r="B5" s="111"/>
      <c r="C5" s="4"/>
    </row>
    <row r="6" spans="2:4" x14ac:dyDescent="0.25">
      <c r="B6" s="111"/>
      <c r="C6" s="4"/>
    </row>
    <row r="7" spans="2:4" x14ac:dyDescent="0.25">
      <c r="B7" s="111" t="s">
        <v>11</v>
      </c>
      <c r="C7" s="4" t="s">
        <v>12</v>
      </c>
      <c r="D7" t="s">
        <v>112</v>
      </c>
    </row>
    <row r="8" spans="2:4" x14ac:dyDescent="0.25">
      <c r="B8" s="111"/>
      <c r="C8" s="75" t="s">
        <v>13</v>
      </c>
      <c r="D8" t="s">
        <v>113</v>
      </c>
    </row>
    <row r="9" spans="2:4" x14ac:dyDescent="0.25">
      <c r="B9" s="111"/>
      <c r="C9" s="4" t="s">
        <v>14</v>
      </c>
    </row>
    <row r="10" spans="2:4" x14ac:dyDescent="0.25">
      <c r="B10" s="111"/>
      <c r="C10" s="4" t="s">
        <v>15</v>
      </c>
    </row>
    <row r="11" spans="2:4" x14ac:dyDescent="0.25">
      <c r="B11" s="111"/>
      <c r="C11" s="4" t="s">
        <v>16</v>
      </c>
    </row>
    <row r="12" spans="2:4" x14ac:dyDescent="0.25">
      <c r="B12" s="111"/>
      <c r="C12" s="9"/>
    </row>
    <row r="13" spans="2:4" x14ac:dyDescent="0.25">
      <c r="B13" s="111"/>
      <c r="C13" s="10"/>
    </row>
    <row r="14" spans="2:4" x14ac:dyDescent="0.25">
      <c r="B14" s="111"/>
      <c r="C14" s="10"/>
    </row>
    <row r="15" spans="2:4" x14ac:dyDescent="0.25">
      <c r="B15" s="111" t="s">
        <v>17</v>
      </c>
      <c r="C15" s="4" t="s">
        <v>18</v>
      </c>
    </row>
    <row r="16" spans="2:4" x14ac:dyDescent="0.25">
      <c r="B16" s="111"/>
      <c r="C16" s="10" t="s">
        <v>19</v>
      </c>
      <c r="D16" t="s">
        <v>110</v>
      </c>
    </row>
    <row r="17" spans="2:4" x14ac:dyDescent="0.25">
      <c r="B17" s="111"/>
      <c r="C17" s="4"/>
    </row>
    <row r="18" spans="2:4" x14ac:dyDescent="0.25">
      <c r="B18" s="111"/>
      <c r="C18" s="4"/>
    </row>
    <row r="19" spans="2:4" x14ac:dyDescent="0.25">
      <c r="B19" s="111"/>
      <c r="C19" s="4"/>
    </row>
    <row r="20" spans="2:4" x14ac:dyDescent="0.25">
      <c r="B20" s="111" t="s">
        <v>20</v>
      </c>
      <c r="C20" s="76" t="s">
        <v>21</v>
      </c>
      <c r="D20" t="s">
        <v>114</v>
      </c>
    </row>
    <row r="21" spans="2:4" x14ac:dyDescent="0.25">
      <c r="B21" s="111"/>
      <c r="C21" t="s">
        <v>78</v>
      </c>
    </row>
    <row r="22" spans="2:4" x14ac:dyDescent="0.25">
      <c r="B22" s="111"/>
      <c r="C22" s="10" t="s">
        <v>14</v>
      </c>
    </row>
    <row r="23" spans="2:4" x14ac:dyDescent="0.25">
      <c r="B23" s="111"/>
      <c r="C23" s="9" t="s">
        <v>22</v>
      </c>
    </row>
    <row r="24" spans="2:4" x14ac:dyDescent="0.25">
      <c r="B24" s="111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2022-11-02T02:41:48Z</dcterms:modified>
</cp:coreProperties>
</file>