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108" i="5" s="1"/>
  <c r="BO109" i="5" s="1"/>
  <c r="BO95" i="5"/>
  <c r="BO96" i="5" s="1"/>
  <c r="BO87" i="5"/>
  <c r="BO88" i="5"/>
  <c r="BO89" i="5"/>
  <c r="BO90" i="5"/>
  <c r="BO91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92" i="5" l="1"/>
  <c r="BO93" i="5" s="1"/>
  <c r="BO58" i="5"/>
  <c r="BO59" i="5" s="1"/>
  <c r="BO97" i="5"/>
  <c r="BO45" i="5"/>
  <c r="BO76" i="5"/>
  <c r="BO77" i="5" s="1"/>
  <c r="BO82" i="5" s="1"/>
  <c r="BO98" i="5"/>
  <c r="BO80" i="5"/>
  <c r="BO113" i="5"/>
  <c r="BO114" i="5"/>
  <c r="BO64" i="5"/>
  <c r="BO63" i="5"/>
  <c r="BO81" i="5" l="1"/>
  <c r="BO47" i="5"/>
  <c r="BO44" i="4" l="1"/>
  <c r="BO53" i="4"/>
  <c r="BO54" i="4"/>
  <c r="BO55" i="4"/>
  <c r="BO56" i="4"/>
  <c r="BO57" i="4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58" i="4" l="1"/>
  <c r="BO59" i="4" s="1"/>
  <c r="BO108" i="4"/>
  <c r="BO109" i="4" s="1"/>
  <c r="BO114" i="4" s="1"/>
  <c r="BO92" i="4"/>
  <c r="BO93" i="4" s="1"/>
  <c r="BO97" i="4" s="1"/>
  <c r="BO76" i="4"/>
  <c r="BO77" i="4" s="1"/>
  <c r="BO81" i="4" s="1"/>
  <c r="BO64" i="4"/>
  <c r="BO63" i="4"/>
  <c r="BO98" i="4" l="1"/>
  <c r="BO113" i="4"/>
  <c r="BO82" i="4"/>
  <c r="BO29" i="4"/>
  <c r="BO30" i="4" s="1"/>
  <c r="BO31" i="5" s="1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U30" i="5" s="1"/>
  <c r="V29" i="5"/>
  <c r="V30" i="5" s="1"/>
  <c r="W29" i="5"/>
  <c r="W30" i="5" s="1"/>
  <c r="X29" i="5"/>
  <c r="X30" i="5" s="1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AA76" i="5" s="1"/>
  <c r="AA77" i="5" s="1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E76" i="5" s="1"/>
  <c r="E77" i="5" s="1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D76" i="4" l="1"/>
  <c r="D77" i="4" s="1"/>
  <c r="AJ76" i="4"/>
  <c r="AJ77" i="4" s="1"/>
  <c r="AR76" i="4"/>
  <c r="AR77" i="4" s="1"/>
  <c r="AZ76" i="4"/>
  <c r="AZ77" i="4" s="1"/>
  <c r="BH76" i="4"/>
  <c r="BH77" i="4" s="1"/>
  <c r="E76" i="4"/>
  <c r="E77" i="4" s="1"/>
  <c r="M76" i="4"/>
  <c r="M77" i="4" s="1"/>
  <c r="AK76" i="4"/>
  <c r="AK77" i="4" s="1"/>
  <c r="AS76" i="4"/>
  <c r="AS77" i="4" s="1"/>
  <c r="BA76" i="4"/>
  <c r="BA77" i="4" s="1"/>
  <c r="BI76" i="4"/>
  <c r="BI77" i="4" s="1"/>
  <c r="H76" i="4"/>
  <c r="H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B108" i="4"/>
  <c r="BB109" i="4" s="1"/>
  <c r="BJ108" i="4"/>
  <c r="BJ109" i="4" s="1"/>
  <c r="AQ76" i="5"/>
  <c r="AQ77" i="5" s="1"/>
  <c r="AY76" i="5"/>
  <c r="AY77" i="5" s="1"/>
  <c r="I76" i="5"/>
  <c r="I77" i="5" s="1"/>
  <c r="AI76" i="5"/>
  <c r="AI77" i="5" s="1"/>
  <c r="D31" i="5"/>
  <c r="H31" i="5"/>
  <c r="L31" i="5"/>
  <c r="P31" i="5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N31" i="5"/>
  <c r="R31" i="5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J82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BL81" i="4" s="1"/>
  <c r="I76" i="4"/>
  <c r="I77" i="4" s="1"/>
  <c r="Q76" i="4"/>
  <c r="Q77" i="4" s="1"/>
  <c r="AL76" i="4"/>
  <c r="AL77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H81" i="4" s="1"/>
  <c r="AP76" i="4"/>
  <c r="AP77" i="4" s="1"/>
  <c r="AP81" i="4" s="1"/>
  <c r="AX76" i="4"/>
  <c r="AX77" i="4" s="1"/>
  <c r="BF76" i="4"/>
  <c r="BF77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R82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X76" i="4"/>
  <c r="X77" i="4" s="1"/>
  <c r="X81" i="4" s="1"/>
  <c r="Z76" i="4"/>
  <c r="Z77" i="4" s="1"/>
  <c r="Z81" i="4" s="1"/>
  <c r="AB76" i="4"/>
  <c r="AB77" i="4" s="1"/>
  <c r="AB82" i="4" s="1"/>
  <c r="AD76" i="4"/>
  <c r="AD77" i="4" s="1"/>
  <c r="AF76" i="4"/>
  <c r="AF77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O98" i="5"/>
  <c r="O97" i="5"/>
  <c r="AE98" i="5"/>
  <c r="AE97" i="5"/>
  <c r="AU98" i="5"/>
  <c r="AU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L82" i="4"/>
  <c r="P81" i="4"/>
  <c r="P82" i="4"/>
  <c r="R81" i="4"/>
  <c r="T82" i="4"/>
  <c r="T81" i="4"/>
  <c r="V82" i="4"/>
  <c r="V81" i="4"/>
  <c r="AB81" i="4"/>
  <c r="AD82" i="4"/>
  <c r="AD81" i="4"/>
  <c r="AF82" i="4"/>
  <c r="AF81" i="4"/>
  <c r="AJ82" i="4"/>
  <c r="AJ81" i="4"/>
  <c r="AL82" i="4"/>
  <c r="AL81" i="4"/>
  <c r="AN82" i="4"/>
  <c r="AN81" i="4"/>
  <c r="AR82" i="4"/>
  <c r="AR81" i="4"/>
  <c r="AV82" i="4"/>
  <c r="AV81" i="4"/>
  <c r="AX82" i="4"/>
  <c r="AX81" i="4"/>
  <c r="AZ82" i="4"/>
  <c r="AZ81" i="4"/>
  <c r="BF82" i="4"/>
  <c r="BF81" i="4"/>
  <c r="BH82" i="4"/>
  <c r="BH81" i="4"/>
  <c r="BJ82" i="4"/>
  <c r="BJ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BM98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T113" i="4"/>
  <c r="AI113" i="4"/>
  <c r="K113" i="4" l="1"/>
  <c r="BE98" i="4"/>
  <c r="AG114" i="4"/>
  <c r="J81" i="4"/>
  <c r="BL82" i="4"/>
  <c r="AP82" i="4"/>
  <c r="AH82" i="4"/>
  <c r="Z82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<sst xmlns="http://schemas.openxmlformats.org/spreadsheetml/2006/main" count="424" uniqueCount="116">
  <si>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</si>
  <si>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</si>
  <si>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</si>
  <si>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</si>
  <si>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</si>
  <si>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</si>
  <si>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</si>
  <si>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</si>
  <si>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</si>
  <si>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</si>
  <si>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</si>
  <si>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</si>
  <si>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</si>
  <si>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</si>
  <si>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</si>
  <si>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</si>
  <si>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</si>
  <si>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</si>
  <si>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</si>
  <si>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</si>
  <si>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</si>
  <si>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</si>
  <si>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</si>
  <si>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</si>
  <si>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</si>
  <si>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</si>
  <si>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</si>
  <si>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</si>
  <si>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</si>
  <si>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</si>
  <si>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</si>
  <si>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</si>
  <si>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</si>
  <si>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</si>
  <si>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</si>
  <si>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</si>
  <si>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</si>
  <si>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</si>
  <si>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</si>
  <si>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</si>
  <si>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</si>
  <si>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</si>
  <si>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</si>
  <si>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</si>
  <si>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</si>
  <si>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</si>
  <si>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</si>
  <si>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</si>
  <si>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</si>
  <si>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</si>
  <si>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</si>
  <si>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</si>
  <si>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</si>
  <si>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</si>
  <si>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</si>
  <si>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</si>
  <si>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</si>
  <si>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</si>
  <si>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</si>
  <si>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</si>
  <si>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</si>
  <si>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</si>
  <si>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</si>
  <si>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</si>
  <si>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</si>
  <si>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</si>
  <si>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</si>
  <si>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</si>
  <si>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</si>
  <si>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</si>
  <si>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</si>
  <si>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</si>
  <si>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</si>
  <si>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</si>
  <si>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</si>
  <si>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</si>
  <si>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</si>
  <si>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</si>
  <si>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</si>
  <si>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</si>
  <si>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</si>
  <si>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</si>
  <si>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</si>
  <si>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</si>
  <si>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</si>
  <si>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</si>
  <si>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</si>
  <si>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</si>
  <si>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</si>
  <si>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</si>
  <si>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</si>
  <si>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</si>
  <si>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</si>
  <si>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</si>
  <si>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</si>
  <si>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</si>
  <si>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</si>
  <si>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</si>
  <si>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</si>
  <si>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</si>
  <si>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</si>
  <si>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</si>
  <si>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</si>
  <si>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</si>
  <si>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 xml:space="preserve">     Т.В. Чугуева _____________________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</si>
  <si>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</si>
  <si>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</si>
  <si>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</si>
  <si>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</si>
  <si>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</si>
  <si>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</si>
  <si>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</si>
  <si>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</si>
  <si>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>150/9/4</t>
  </si>
  <si>
    <t>200, 264</t>
  </si>
  <si>
    <t>180/12/5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</si>
</sst>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6;&#1077;&#1082;&#1072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1" zoomScale="75" zoomScaleNormal="75" workbookViewId="0">
      <selection activeCell="E19" sqref="E1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107</v>
      </c>
      <c r="G2" t="s">
        <v>1</v>
      </c>
    </row>
    <row r="4" spans="1:71" ht="14.25" customHeight="1" x14ac:dyDescent="0.25">
      <c r="D4" s="117" t="s">
        <v>2</v>
      </c>
      <c r="E4" s="117"/>
      <c r="F4" s="1">
        <v>4</v>
      </c>
      <c r="G4" t="s">
        <v>3</v>
      </c>
      <c r="J4" s="77">
        <f>'3-7 лет (день 1)'!J4</f>
        <v>44909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3"/>
      <c r="B5" s="5" t="s">
        <v>4</v>
      </c>
      <c r="C5" s="115" t="s">
        <v>5</v>
      </c>
      <c r="D5" s="115" t="str">
        <f>[1]Цены!A1</f>
        <v>Хлеб пшеничный</v>
      </c>
      <c r="E5" s="115" t="str">
        <f>[1]Цены!B1</f>
        <v>Хлеб ржано-пшеничный</v>
      </c>
      <c r="F5" s="115" t="str">
        <f>[1]Цены!C1</f>
        <v>Сахар</v>
      </c>
      <c r="G5" s="115" t="str">
        <f>[1]Цены!D1</f>
        <v>Чай</v>
      </c>
      <c r="H5" s="115" t="str">
        <f>[1]Цены!E1</f>
        <v>Какао</v>
      </c>
      <c r="I5" s="115" t="str">
        <f>[1]Цены!F1</f>
        <v>Кофейный напиток</v>
      </c>
      <c r="J5" s="115" t="str">
        <f>[1]Цены!G1</f>
        <v>Молоко 2,5%</v>
      </c>
      <c r="K5" s="115" t="str">
        <f>[1]Цены!H1</f>
        <v>Масло сливочное</v>
      </c>
      <c r="L5" s="115" t="str">
        <f>[1]Цены!I1</f>
        <v>Сметана 15%</v>
      </c>
      <c r="M5" s="115" t="str">
        <f>[1]Цены!J1</f>
        <v>Молоко сухое</v>
      </c>
      <c r="N5" s="115" t="str">
        <f>[1]Цены!K1</f>
        <v>Снежок 2,5 %</v>
      </c>
      <c r="O5" s="115" t="str">
        <f>[1]Цены!L1</f>
        <v>Творог 5%</v>
      </c>
      <c r="P5" s="115" t="str">
        <f>[1]Цены!M1</f>
        <v>Молоко сгущенное</v>
      </c>
      <c r="Q5" s="115" t="str">
        <f>[1]Цены!N1</f>
        <v xml:space="preserve">Джем Сава </v>
      </c>
      <c r="R5" s="115" t="str">
        <f>[1]Цены!O1</f>
        <v>Сыр</v>
      </c>
      <c r="S5" s="115" t="str">
        <f>[1]Цены!P1</f>
        <v>Зеленый горошек</v>
      </c>
      <c r="T5" s="115" t="str">
        <f>[1]Цены!Q1</f>
        <v>Кукуруза консервирован.</v>
      </c>
      <c r="U5" s="115" t="str">
        <f>[1]Цены!R1</f>
        <v>Консервы рыбные</v>
      </c>
      <c r="V5" s="115" t="str">
        <f>[1]Цены!S1</f>
        <v>Огурцы консервирован.</v>
      </c>
      <c r="W5" s="115" t="str">
        <f>[1]Цены!T1</f>
        <v>Огурцы свежие</v>
      </c>
      <c r="X5" s="115" t="str">
        <f>[1]Цены!U1</f>
        <v>Яйцо</v>
      </c>
      <c r="Y5" s="115" t="str">
        <f>[1]Цены!V1</f>
        <v>Икра кабачковая</v>
      </c>
      <c r="Z5" s="115" t="str">
        <f>[1]Цены!W1</f>
        <v>Изюм</v>
      </c>
      <c r="AA5" s="115" t="str">
        <f>[1]Цены!X1</f>
        <v>Курага</v>
      </c>
      <c r="AB5" s="115" t="str">
        <f>[1]Цены!Y1</f>
        <v>Чернослив</v>
      </c>
      <c r="AC5" s="115" t="str">
        <f>[1]Цены!Z1</f>
        <v>Шиповник</v>
      </c>
      <c r="AD5" s="115" t="str">
        <f>[1]Цены!AA1</f>
        <v>Сухофрукты</v>
      </c>
      <c r="AE5" s="115" t="str">
        <f>[1]Цены!AB1</f>
        <v>Ягода свежемороженная</v>
      </c>
      <c r="AF5" s="115" t="str">
        <f>[1]Цены!AC1</f>
        <v>Лимон</v>
      </c>
      <c r="AG5" s="115" t="str">
        <f>[1]Цены!AD1</f>
        <v>Кисель</v>
      </c>
      <c r="AH5" s="115" t="str">
        <f>[1]Цены!AE1</f>
        <v xml:space="preserve">Сок </v>
      </c>
      <c r="AI5" s="115" t="str">
        <f>[1]Цены!AF1</f>
        <v>Макаронные изделия</v>
      </c>
      <c r="AJ5" s="115" t="str">
        <f>[1]Цены!AG1</f>
        <v>Мука</v>
      </c>
      <c r="AK5" s="115" t="str">
        <f>[1]Цены!AH1</f>
        <v>Дрожжи</v>
      </c>
      <c r="AL5" s="115" t="str">
        <f>[1]Цены!AI1</f>
        <v>Печенье</v>
      </c>
      <c r="AM5" s="115" t="str">
        <f>[1]Цены!AJ1</f>
        <v>Пряники</v>
      </c>
      <c r="AN5" s="115" t="str">
        <f>[1]Цены!AK1</f>
        <v>Вафли</v>
      </c>
      <c r="AO5" s="115" t="str">
        <f>[1]Цены!AL1</f>
        <v>Конфеты</v>
      </c>
      <c r="AP5" s="115" t="str">
        <f>[1]Цены!AM1</f>
        <v>Повидло Сава</v>
      </c>
      <c r="AQ5" s="115" t="str">
        <f>[1]Цены!AN1</f>
        <v>Крупа геркулес</v>
      </c>
      <c r="AR5" s="115" t="str">
        <f>[1]Цены!AO1</f>
        <v>Крупа горох</v>
      </c>
      <c r="AS5" s="115" t="str">
        <f>[1]Цены!AP1</f>
        <v>Крупа гречневая</v>
      </c>
      <c r="AT5" s="115" t="str">
        <f>[1]Цены!AQ1</f>
        <v>Крупа кукурузная</v>
      </c>
      <c r="AU5" s="115" t="str">
        <f>[1]Цены!AR1</f>
        <v>Крупа манная</v>
      </c>
      <c r="AV5" s="115" t="str">
        <f>[1]Цены!AS1</f>
        <v>Крупа перловая</v>
      </c>
      <c r="AW5" s="115" t="str">
        <f>[1]Цены!AT1</f>
        <v>Крупа пшеничная</v>
      </c>
      <c r="AX5" s="115" t="str">
        <f>[1]Цены!AU1</f>
        <v>Крупа пшено</v>
      </c>
      <c r="AY5" s="115" t="str">
        <f>[1]Цены!AV1</f>
        <v>Крупа ячневая</v>
      </c>
      <c r="AZ5" s="115" t="str">
        <f>[1]Цены!AW1</f>
        <v>Рис</v>
      </c>
      <c r="BA5" s="115" t="str">
        <f>[1]Цены!AX1</f>
        <v>Цыпленок бройлер</v>
      </c>
      <c r="BB5" s="115" t="str">
        <f>[1]Цены!AY1</f>
        <v>Филе куриное</v>
      </c>
      <c r="BC5" s="115" t="str">
        <f>[1]Цены!AZ1</f>
        <v>Фарш говяжий</v>
      </c>
      <c r="BD5" s="115" t="str">
        <f>[1]Цены!BA1</f>
        <v>Печень куриная</v>
      </c>
      <c r="BE5" s="115" t="str">
        <f>[1]Цены!BB1</f>
        <v>Филе минтая</v>
      </c>
      <c r="BF5" s="115" t="str">
        <f>[1]Цены!BC1</f>
        <v>Филе сельди слабосол.</v>
      </c>
      <c r="BG5" s="115" t="str">
        <f>[1]Цены!BD1</f>
        <v>Картофель</v>
      </c>
      <c r="BH5" s="115" t="str">
        <f>[1]Цены!BE1</f>
        <v>Морковь</v>
      </c>
      <c r="BI5" s="115" t="str">
        <f>[1]Цены!BF1</f>
        <v>Лук</v>
      </c>
      <c r="BJ5" s="115" t="str">
        <f>[1]Цены!BG1</f>
        <v>Капуста</v>
      </c>
      <c r="BK5" s="115" t="str">
        <f>[1]Цены!BH1</f>
        <v>Свекла</v>
      </c>
      <c r="BL5" s="115" t="str">
        <f>[1]Цены!BI1</f>
        <v>Томатная паста</v>
      </c>
      <c r="BM5" s="115" t="str">
        <f>[1]Цены!BJ1</f>
        <v>Масло растительное</v>
      </c>
      <c r="BN5" s="115" t="str">
        <f>[1]Цены!BK1</f>
        <v>Соль</v>
      </c>
      <c r="BO5" s="115" t="s">
        <v>106</v>
      </c>
      <c r="BP5" s="107" t="s">
        <v>6</v>
      </c>
      <c r="BQ5" s="107" t="s">
        <v>7</v>
      </c>
    </row>
    <row r="6" spans="1:71" ht="29.25" customHeight="1" x14ac:dyDescent="0.25">
      <c r="A6" s="114"/>
      <c r="B6" s="6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07"/>
      <c r="BQ6" s="107"/>
    </row>
    <row r="7" spans="1:71" x14ac:dyDescent="0.25">
      <c r="A7" s="108" t="s">
        <v>9</v>
      </c>
      <c r="B7" s="7" t="str">
        <f>'3-7 лет (день 1)'!B7</f>
        <v>Кукурузная каша молочная</v>
      </c>
      <c r="C7" s="109">
        <f>$F$4</f>
        <v>4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08"/>
      <c r="B8" s="7" t="str">
        <f>'3-7 лет (день 1)'!B8</f>
        <v>Бутерброд с маслом</v>
      </c>
      <c r="C8" s="110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08"/>
      <c r="B9" s="7" t="str">
        <f>'3-7 лет (день 1)'!B9</f>
        <v>Какао с молоком</v>
      </c>
      <c r="C9" s="110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08"/>
      <c r="B10" s="7"/>
      <c r="C10" s="1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08"/>
      <c r="B11" s="7"/>
      <c r="C11" s="11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08" t="s">
        <v>13</v>
      </c>
      <c r="B12" s="7" t="str">
        <f>'3-7 лет (день 1)'!B12</f>
        <v>Свекольник</v>
      </c>
      <c r="C12" s="110">
        <f>F4</f>
        <v>4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08"/>
      <c r="B13" s="7" t="str">
        <f>'3-7 лет (день 1)'!B13</f>
        <v>Суфле рыбное</v>
      </c>
      <c r="C13" s="110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08"/>
      <c r="B14" s="7" t="str">
        <f>'3-7 лет (день 1)'!B14</f>
        <v>Соус сметанный</v>
      </c>
      <c r="C14" s="110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08"/>
      <c r="B15" s="7" t="str">
        <f>'3-7 лет (день 1)'!B15</f>
        <v>Картофельное пюре</v>
      </c>
      <c r="C15" s="110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08"/>
      <c r="B16" s="7" t="str">
        <f>'3-7 лет (день 1)'!B16</f>
        <v>Хлеб пшеничный</v>
      </c>
      <c r="C16" s="110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08"/>
      <c r="B17" s="7" t="str">
        <f>'3-7 лет (день 1)'!B17</f>
        <v>Хлеб ржано-пшеничный</v>
      </c>
      <c r="C17" s="110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08"/>
      <c r="B18" s="7" t="str">
        <f>'3-7 лет (день 1)'!B18</f>
        <v>Кисель</v>
      </c>
      <c r="C18" s="11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08" t="s">
        <v>22</v>
      </c>
      <c r="B19" s="7" t="str">
        <f>'3-7 лет (день 1)'!B19</f>
        <v>Чай с лимоном</v>
      </c>
      <c r="C19" s="109">
        <f>$F$4</f>
        <v>4</v>
      </c>
      <c r="D19" s="7"/>
      <c r="E19" s="7"/>
      <c r="F19" s="7">
        <v>8.0000000000000002E-3</v>
      </c>
      <c r="G19" s="7">
        <v>4.0000000000000002E-4</v>
      </c>
      <c r="H19" s="14"/>
      <c r="I19" s="14"/>
      <c r="J19" s="7"/>
      <c r="K19" s="7"/>
      <c r="L19" s="7"/>
      <c r="M19" s="7"/>
      <c r="N19" s="7"/>
      <c r="O19" s="7"/>
      <c r="P19" s="7"/>
      <c r="Q19" s="7"/>
      <c r="R19" s="14"/>
      <c r="S19" s="14"/>
      <c r="T19" s="14"/>
      <c r="U19" s="9"/>
      <c r="V19" s="14"/>
      <c r="W19" s="14"/>
      <c r="X19" s="11"/>
      <c r="Y19" s="11"/>
      <c r="Z19" s="11"/>
      <c r="AA19" s="11"/>
      <c r="AB19" s="11"/>
      <c r="AC19" s="11"/>
      <c r="AD19" s="7"/>
      <c r="AE19" s="7"/>
      <c r="AF19" s="9">
        <v>4.0000000000000001E-3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08"/>
      <c r="B20" s="7" t="str">
        <f>'3-7 лет (день 1)'!B20</f>
        <v>Манник со сгущенным молоком</v>
      </c>
      <c r="C20" s="110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08"/>
      <c r="B21" s="7"/>
      <c r="C21" s="1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08"/>
      <c r="B22" s="7"/>
      <c r="C22" s="1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08"/>
      <c r="B23" s="7"/>
      <c r="C23" s="1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08" t="s">
        <v>25</v>
      </c>
      <c r="B24" s="24" t="str">
        <f>'3-7 лет (день 1)'!B24</f>
        <v>Макароны отварные с маслом</v>
      </c>
      <c r="C24" s="109">
        <f>$F$4</f>
        <v>4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08"/>
      <c r="B25" s="24" t="str">
        <f>'3-7 лет (день 1)'!B25</f>
        <v>Хлеб пшеничный</v>
      </c>
      <c r="C25" s="110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08"/>
      <c r="B26" s="24" t="str">
        <f>'3-7 лет (день 1)'!B26</f>
        <v>Чай с сахаром</v>
      </c>
      <c r="C26" s="110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08"/>
      <c r="B27" s="20"/>
      <c r="C27" s="1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08"/>
      <c r="B28" s="7"/>
      <c r="C28" s="1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3.7999999999999999E-2</v>
      </c>
      <c r="G29" s="27">
        <f t="shared" si="0"/>
        <v>6.9999999999999999E-4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4.0000000000000001E-3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0.28000000000000003</v>
      </c>
      <c r="E30" s="28">
        <f t="shared" si="3"/>
        <v>0.16</v>
      </c>
      <c r="F30" s="28">
        <f t="shared" si="3"/>
        <v>0.152</v>
      </c>
      <c r="G30" s="28">
        <f t="shared" si="3"/>
        <v>2.8E-3</v>
      </c>
      <c r="H30" s="28">
        <f t="shared" si="3"/>
        <v>4.0000000000000001E-3</v>
      </c>
      <c r="I30" s="28">
        <f t="shared" si="3"/>
        <v>0</v>
      </c>
      <c r="J30" s="28">
        <f t="shared" si="3"/>
        <v>0.77600000000000002</v>
      </c>
      <c r="K30" s="28">
        <f t="shared" si="3"/>
        <v>5.7999999999999996E-2</v>
      </c>
      <c r="L30" s="28">
        <f t="shared" si="3"/>
        <v>5.6000000000000008E-2</v>
      </c>
      <c r="M30" s="28">
        <f t="shared" si="3"/>
        <v>0</v>
      </c>
      <c r="N30" s="28">
        <f t="shared" si="3"/>
        <v>0</v>
      </c>
      <c r="O30" s="28">
        <f t="shared" si="3"/>
        <v>0</v>
      </c>
      <c r="P30" s="28">
        <f t="shared" si="3"/>
        <v>0.02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1.0714285714285714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1.6E-2</v>
      </c>
      <c r="AG30" s="28">
        <f t="shared" si="3"/>
        <v>7.1999999999999995E-2</v>
      </c>
      <c r="AH30" s="28">
        <f t="shared" si="3"/>
        <v>0</v>
      </c>
      <c r="AI30" s="28">
        <f t="shared" si="3"/>
        <v>0.12</v>
      </c>
      <c r="AJ30" s="28">
        <f t="shared" si="3"/>
        <v>2.16E-3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0.06</v>
      </c>
      <c r="AU30" s="28">
        <f t="shared" si="3"/>
        <v>6.8000000000000005E-2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3.2000000000000001E-2</v>
      </c>
      <c r="BD30" s="28">
        <f t="shared" si="3"/>
        <v>0</v>
      </c>
      <c r="BE30" s="28">
        <f t="shared" si="3"/>
        <v>0.12</v>
      </c>
      <c r="BF30" s="28">
        <f t="shared" si="3"/>
        <v>0</v>
      </c>
      <c r="BG30" s="28">
        <f t="shared" si="3"/>
        <v>0.88400000000000001</v>
      </c>
      <c r="BH30" s="28">
        <f t="shared" si="3"/>
        <v>0.04</v>
      </c>
      <c r="BI30" s="28">
        <f t="shared" si="3"/>
        <v>5.2000000000000005E-2</v>
      </c>
      <c r="BJ30" s="28">
        <f t="shared" si="3"/>
        <v>0</v>
      </c>
      <c r="BK30" s="28">
        <f t="shared" si="3"/>
        <v>0.22</v>
      </c>
      <c r="BL30" s="28">
        <f t="shared" si="3"/>
        <v>8.0000000000000002E-3</v>
      </c>
      <c r="BM30" s="28">
        <f t="shared" si="3"/>
        <v>1.1599999999999999E-2</v>
      </c>
      <c r="BN30" s="28">
        <f t="shared" si="3"/>
        <v>1.6E-2</v>
      </c>
      <c r="BO30" s="28">
        <f t="shared" ref="BO30" si="5">PRODUCT(BO29,$F$4)</f>
        <v>0.14000000000000001</v>
      </c>
    </row>
    <row r="32" spans="1:70" x14ac:dyDescent="0.25">
      <c r="F32" s="90" t="s">
        <v>108</v>
      </c>
    </row>
    <row r="34" spans="1:69" x14ac:dyDescent="0.25">
      <c r="F34" s="90" t="s">
        <v>110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90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550</v>
      </c>
      <c r="N43" s="33">
        <v>99.49</v>
      </c>
      <c r="O43" s="33">
        <v>320.32</v>
      </c>
      <c r="P43" s="33">
        <v>368.4</v>
      </c>
      <c r="Q43" s="33">
        <v>416.67</v>
      </c>
      <c r="R43" s="33"/>
      <c r="S43" s="33">
        <v>130</v>
      </c>
      <c r="T43" s="33"/>
      <c r="U43" s="33">
        <v>840</v>
      </c>
      <c r="V43" s="33">
        <v>83.34</v>
      </c>
      <c r="W43" s="33">
        <v>99</v>
      </c>
      <c r="X43" s="33">
        <v>9</v>
      </c>
      <c r="Y43" s="33"/>
      <c r="Z43" s="33">
        <v>225</v>
      </c>
      <c r="AA43" s="33">
        <v>360</v>
      </c>
      <c r="AB43" s="33">
        <v>300</v>
      </c>
      <c r="AC43" s="33">
        <v>350</v>
      </c>
      <c r="AD43" s="33">
        <v>180</v>
      </c>
      <c r="AE43" s="33">
        <v>300</v>
      </c>
      <c r="AF43" s="33">
        <v>169</v>
      </c>
      <c r="AG43" s="33">
        <v>227.27</v>
      </c>
      <c r="AH43" s="33">
        <v>58.38</v>
      </c>
      <c r="AI43" s="33">
        <v>65.75</v>
      </c>
      <c r="AJ43" s="33">
        <v>48</v>
      </c>
      <c r="AK43" s="33">
        <v>200</v>
      </c>
      <c r="AL43" s="33">
        <v>185</v>
      </c>
      <c r="AM43" s="33"/>
      <c r="AN43" s="33">
        <v>286</v>
      </c>
      <c r="AO43" s="33"/>
      <c r="AP43" s="33">
        <v>189.66</v>
      </c>
      <c r="AQ43" s="33">
        <v>75</v>
      </c>
      <c r="AR43" s="33">
        <v>70</v>
      </c>
      <c r="AS43" s="33">
        <v>150</v>
      </c>
      <c r="AT43" s="33">
        <v>85.71</v>
      </c>
      <c r="AU43" s="33">
        <v>64.290000000000006</v>
      </c>
      <c r="AV43" s="33">
        <v>62.5</v>
      </c>
      <c r="AW43" s="33">
        <v>114.28</v>
      </c>
      <c r="AX43" s="33">
        <v>80</v>
      </c>
      <c r="AY43" s="33">
        <v>75</v>
      </c>
      <c r="AZ43" s="33">
        <v>110</v>
      </c>
      <c r="BA43" s="33">
        <v>225</v>
      </c>
      <c r="BB43" s="33">
        <v>360</v>
      </c>
      <c r="BC43" s="33">
        <v>550</v>
      </c>
      <c r="BD43" s="33">
        <v>205</v>
      </c>
      <c r="BE43" s="33">
        <v>330</v>
      </c>
      <c r="BF43" s="33"/>
      <c r="BG43" s="33">
        <v>40</v>
      </c>
      <c r="BH43" s="33">
        <v>59</v>
      </c>
      <c r="BI43" s="33">
        <v>30</v>
      </c>
      <c r="BJ43" s="33">
        <v>30</v>
      </c>
      <c r="BK43" s="33">
        <v>35</v>
      </c>
      <c r="BL43" s="33">
        <v>312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0.09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0.55000000000000004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0.41667000000000004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0.84</v>
      </c>
      <c r="V44" s="27">
        <f t="shared" si="6"/>
        <v>8.3339999999999997E-2</v>
      </c>
      <c r="W44" s="27">
        <f t="shared" si="6"/>
        <v>9.9000000000000005E-2</v>
      </c>
      <c r="X44" s="27">
        <f t="shared" si="6"/>
        <v>8.9999999999999993E-3</v>
      </c>
      <c r="Y44" s="27">
        <f t="shared" si="6"/>
        <v>0</v>
      </c>
      <c r="Z44" s="27">
        <f t="shared" si="6"/>
        <v>0.22500000000000001</v>
      </c>
      <c r="AA44" s="27">
        <f t="shared" si="6"/>
        <v>0.36</v>
      </c>
      <c r="AB44" s="27">
        <f t="shared" si="6"/>
        <v>0.3</v>
      </c>
      <c r="AC44" s="27">
        <f t="shared" si="6"/>
        <v>0.35</v>
      </c>
      <c r="AD44" s="27">
        <f t="shared" si="6"/>
        <v>0.18</v>
      </c>
      <c r="AE44" s="27">
        <f t="shared" si="6"/>
        <v>0.3</v>
      </c>
      <c r="AF44" s="27">
        <f t="shared" si="6"/>
        <v>0.16900000000000001</v>
      </c>
      <c r="AG44" s="27">
        <f t="shared" si="6"/>
        <v>0.22727</v>
      </c>
      <c r="AH44" s="27">
        <f t="shared" si="6"/>
        <v>5.8380000000000001E-2</v>
      </c>
      <c r="AI44" s="27">
        <f t="shared" si="6"/>
        <v>6.5750000000000003E-2</v>
      </c>
      <c r="AJ44" s="27">
        <f t="shared" si="6"/>
        <v>4.8000000000000001E-2</v>
      </c>
      <c r="AK44" s="27">
        <f t="shared" si="6"/>
        <v>0.2</v>
      </c>
      <c r="AL44" s="27">
        <f t="shared" si="6"/>
        <v>0.185</v>
      </c>
      <c r="AM44" s="27">
        <f t="shared" si="6"/>
        <v>0</v>
      </c>
      <c r="AN44" s="27">
        <f t="shared" si="6"/>
        <v>0.28599999999999998</v>
      </c>
      <c r="AO44" s="27">
        <f t="shared" si="6"/>
        <v>0</v>
      </c>
      <c r="AP44" s="27">
        <f t="shared" si="6"/>
        <v>0.18966</v>
      </c>
      <c r="AQ44" s="27">
        <f t="shared" si="6"/>
        <v>7.4999999999999997E-2</v>
      </c>
      <c r="AR44" s="27">
        <f t="shared" si="6"/>
        <v>7.0000000000000007E-2</v>
      </c>
      <c r="AS44" s="27">
        <f t="shared" si="6"/>
        <v>0.15</v>
      </c>
      <c r="AT44" s="27">
        <f t="shared" si="6"/>
        <v>8.5709999999999995E-2</v>
      </c>
      <c r="AU44" s="27">
        <f t="shared" si="6"/>
        <v>6.429E-2</v>
      </c>
      <c r="AV44" s="27">
        <f t="shared" si="6"/>
        <v>6.25E-2</v>
      </c>
      <c r="AW44" s="27">
        <f t="shared" si="6"/>
        <v>0.11428000000000001</v>
      </c>
      <c r="AX44" s="27">
        <f t="shared" si="6"/>
        <v>0.08</v>
      </c>
      <c r="AY44" s="27">
        <f t="shared" si="6"/>
        <v>7.4999999999999997E-2</v>
      </c>
      <c r="AZ44" s="27">
        <f t="shared" si="6"/>
        <v>0.11</v>
      </c>
      <c r="BA44" s="27">
        <f t="shared" si="6"/>
        <v>0.22500000000000001</v>
      </c>
      <c r="BB44" s="27">
        <f t="shared" si="6"/>
        <v>0.36</v>
      </c>
      <c r="BC44" s="27">
        <f t="shared" si="6"/>
        <v>0.55000000000000004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0.04</v>
      </c>
      <c r="BH44" s="27">
        <f t="shared" si="6"/>
        <v>5.8999999999999997E-2</v>
      </c>
      <c r="BI44" s="27">
        <f t="shared" si="6"/>
        <v>0.03</v>
      </c>
      <c r="BJ44" s="27">
        <f t="shared" si="6"/>
        <v>0.03</v>
      </c>
      <c r="BK44" s="27">
        <f t="shared" si="6"/>
        <v>3.5000000000000003E-2</v>
      </c>
      <c r="BL44" s="27">
        <f t="shared" si="6"/>
        <v>0.312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2"/>
      <c r="D45" s="36">
        <f t="shared" ref="D45:BN45" si="8">D30*D43</f>
        <v>18.835599999999999</v>
      </c>
      <c r="E45" s="36">
        <f t="shared" si="8"/>
        <v>11.200000000000001</v>
      </c>
      <c r="F45" s="36">
        <f t="shared" si="8"/>
        <v>13.68</v>
      </c>
      <c r="G45" s="36">
        <f t="shared" si="8"/>
        <v>1.4</v>
      </c>
      <c r="H45" s="36">
        <f t="shared" si="8"/>
        <v>3.7035999999999998</v>
      </c>
      <c r="I45" s="36">
        <f t="shared" si="8"/>
        <v>0</v>
      </c>
      <c r="J45" s="36">
        <f t="shared" si="8"/>
        <v>55.390879999999996</v>
      </c>
      <c r="K45" s="36">
        <f t="shared" si="8"/>
        <v>38.421520000000001</v>
      </c>
      <c r="L45" s="36">
        <f t="shared" si="8"/>
        <v>11.246480000000002</v>
      </c>
      <c r="M45" s="36">
        <f t="shared" si="8"/>
        <v>0</v>
      </c>
      <c r="N45" s="36">
        <f t="shared" si="8"/>
        <v>0</v>
      </c>
      <c r="O45" s="36">
        <f t="shared" si="8"/>
        <v>0</v>
      </c>
      <c r="P45" s="36">
        <f t="shared" si="8"/>
        <v>7.3679999999999994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9.6428571428571423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2.7040000000000002</v>
      </c>
      <c r="AG45" s="36">
        <f t="shared" si="8"/>
        <v>16.363440000000001</v>
      </c>
      <c r="AH45" s="36">
        <f t="shared" si="8"/>
        <v>0</v>
      </c>
      <c r="AI45" s="36">
        <f t="shared" si="8"/>
        <v>7.89</v>
      </c>
      <c r="AJ45" s="36">
        <f t="shared" si="8"/>
        <v>0.10367999999999999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5.1425999999999998</v>
      </c>
      <c r="AU45" s="36">
        <f t="shared" si="8"/>
        <v>4.3717200000000007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17.600000000000001</v>
      </c>
      <c r="BD45" s="36">
        <f t="shared" si="8"/>
        <v>0</v>
      </c>
      <c r="BE45" s="36">
        <f t="shared" si="8"/>
        <v>39.6</v>
      </c>
      <c r="BF45" s="36">
        <f t="shared" si="8"/>
        <v>0</v>
      </c>
      <c r="BG45" s="36">
        <f t="shared" si="8"/>
        <v>35.36</v>
      </c>
      <c r="BH45" s="36">
        <f t="shared" si="8"/>
        <v>2.36</v>
      </c>
      <c r="BI45" s="36">
        <f t="shared" si="8"/>
        <v>1.56</v>
      </c>
      <c r="BJ45" s="36">
        <f t="shared" si="8"/>
        <v>0</v>
      </c>
      <c r="BK45" s="36">
        <f t="shared" si="8"/>
        <v>7.7</v>
      </c>
      <c r="BL45" s="36">
        <f t="shared" si="8"/>
        <v>2.496</v>
      </c>
      <c r="BM45" s="36">
        <f t="shared" si="8"/>
        <v>1.7916199999999998</v>
      </c>
      <c r="BN45" s="36">
        <f t="shared" si="8"/>
        <v>0.23824000000000001</v>
      </c>
      <c r="BO45" s="36">
        <f t="shared" ref="BO45" si="9">BO30*BO43</f>
        <v>1.4000000000000001</v>
      </c>
      <c r="BP45" s="104">
        <f>SUM(D45:BN45)</f>
        <v>316.17023714285716</v>
      </c>
      <c r="BQ45" s="38">
        <f>BP45/$C$7</f>
        <v>79.04255928571429</v>
      </c>
    </row>
    <row r="46" spans="1:69" ht="17.25" x14ac:dyDescent="0.3">
      <c r="A46" s="34"/>
      <c r="B46" s="35" t="s">
        <v>35</v>
      </c>
      <c r="C46" s="112"/>
      <c r="D46" s="36">
        <f t="shared" ref="D46:BN46" si="10">D30*D43</f>
        <v>18.835599999999999</v>
      </c>
      <c r="E46" s="36">
        <f t="shared" si="10"/>
        <v>11.200000000000001</v>
      </c>
      <c r="F46" s="36">
        <f t="shared" si="10"/>
        <v>13.68</v>
      </c>
      <c r="G46" s="36">
        <f t="shared" si="10"/>
        <v>1.4</v>
      </c>
      <c r="H46" s="36">
        <f t="shared" si="10"/>
        <v>3.7035999999999998</v>
      </c>
      <c r="I46" s="36">
        <f t="shared" si="10"/>
        <v>0</v>
      </c>
      <c r="J46" s="36">
        <f t="shared" si="10"/>
        <v>55.390879999999996</v>
      </c>
      <c r="K46" s="36">
        <f t="shared" si="10"/>
        <v>38.421520000000001</v>
      </c>
      <c r="L46" s="36">
        <f t="shared" si="10"/>
        <v>11.246480000000002</v>
      </c>
      <c r="M46" s="36">
        <f t="shared" si="10"/>
        <v>0</v>
      </c>
      <c r="N46" s="36">
        <f t="shared" si="10"/>
        <v>0</v>
      </c>
      <c r="O46" s="36">
        <f t="shared" si="10"/>
        <v>0</v>
      </c>
      <c r="P46" s="36">
        <f t="shared" si="10"/>
        <v>7.3679999999999994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9.6428571428571423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2.7040000000000002</v>
      </c>
      <c r="AG46" s="36">
        <f t="shared" si="10"/>
        <v>16.363440000000001</v>
      </c>
      <c r="AH46" s="36">
        <f t="shared" si="10"/>
        <v>0</v>
      </c>
      <c r="AI46" s="36">
        <f t="shared" si="10"/>
        <v>7.89</v>
      </c>
      <c r="AJ46" s="36">
        <f t="shared" si="10"/>
        <v>0.10367999999999999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5.1425999999999998</v>
      </c>
      <c r="AU46" s="36">
        <f t="shared" si="10"/>
        <v>4.3717200000000007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17.600000000000001</v>
      </c>
      <c r="BD46" s="36">
        <f t="shared" si="10"/>
        <v>0</v>
      </c>
      <c r="BE46" s="36">
        <f t="shared" si="10"/>
        <v>39.6</v>
      </c>
      <c r="BF46" s="36">
        <f t="shared" si="10"/>
        <v>0</v>
      </c>
      <c r="BG46" s="36">
        <f t="shared" si="10"/>
        <v>35.36</v>
      </c>
      <c r="BH46" s="36">
        <f t="shared" si="10"/>
        <v>2.36</v>
      </c>
      <c r="BI46" s="36">
        <f t="shared" si="10"/>
        <v>1.56</v>
      </c>
      <c r="BJ46" s="36">
        <f t="shared" si="10"/>
        <v>0</v>
      </c>
      <c r="BK46" s="36">
        <f t="shared" si="10"/>
        <v>7.7</v>
      </c>
      <c r="BL46" s="36">
        <f t="shared" si="10"/>
        <v>2.496</v>
      </c>
      <c r="BM46" s="36">
        <f t="shared" si="10"/>
        <v>1.7916199999999998</v>
      </c>
      <c r="BN46" s="36">
        <f t="shared" si="10"/>
        <v>0.23824000000000001</v>
      </c>
      <c r="BO46" s="36">
        <f t="shared" ref="BO46" si="11">BO30*BO43</f>
        <v>1.4000000000000001</v>
      </c>
      <c r="BP46" s="37">
        <f>SUM(D46:BO46)</f>
        <v>317.57023714285714</v>
      </c>
      <c r="BQ46" s="38">
        <f>BP46/$C$7</f>
        <v>79.392559285714285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77.917559285714304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3"/>
      <c r="B51" s="5" t="s">
        <v>4</v>
      </c>
      <c r="C51" s="115" t="s">
        <v>5</v>
      </c>
      <c r="D51" s="106" t="str">
        <f t="shared" ref="D51:BN51" si="12">D5</f>
        <v>Хлеб пшеничный</v>
      </c>
      <c r="E51" s="106" t="str">
        <f t="shared" si="12"/>
        <v>Хлеб ржано-пшеничный</v>
      </c>
      <c r="F51" s="106" t="str">
        <f t="shared" si="12"/>
        <v>Сахар</v>
      </c>
      <c r="G51" s="106" t="str">
        <f t="shared" si="12"/>
        <v>Чай</v>
      </c>
      <c r="H51" s="106" t="str">
        <f t="shared" si="12"/>
        <v>Какао</v>
      </c>
      <c r="I51" s="106" t="str">
        <f t="shared" si="12"/>
        <v>Кофейный напиток</v>
      </c>
      <c r="J51" s="106" t="str">
        <f t="shared" si="12"/>
        <v>Молоко 2,5%</v>
      </c>
      <c r="K51" s="106" t="str">
        <f t="shared" si="12"/>
        <v>Масло сливочное</v>
      </c>
      <c r="L51" s="106" t="str">
        <f t="shared" si="12"/>
        <v>Сметана 15%</v>
      </c>
      <c r="M51" s="106" t="str">
        <f t="shared" si="12"/>
        <v>Молоко сухое</v>
      </c>
      <c r="N51" s="106" t="str">
        <f t="shared" si="12"/>
        <v>Снежок 2,5 %</v>
      </c>
      <c r="O51" s="106" t="str">
        <f t="shared" si="12"/>
        <v>Творог 5%</v>
      </c>
      <c r="P51" s="106" t="str">
        <f t="shared" si="12"/>
        <v>Молоко сгущенное</v>
      </c>
      <c r="Q51" s="106" t="str">
        <f t="shared" si="12"/>
        <v xml:space="preserve">Джем Сава </v>
      </c>
      <c r="R51" s="106" t="str">
        <f t="shared" si="12"/>
        <v>Сыр</v>
      </c>
      <c r="S51" s="106" t="str">
        <f t="shared" si="12"/>
        <v>Зеленый горошек</v>
      </c>
      <c r="T51" s="106" t="str">
        <f t="shared" si="12"/>
        <v>Кукуруза консервирован.</v>
      </c>
      <c r="U51" s="106" t="str">
        <f t="shared" si="12"/>
        <v>Консервы рыбные</v>
      </c>
      <c r="V51" s="106" t="str">
        <f t="shared" si="12"/>
        <v>Огурцы консервирован.</v>
      </c>
      <c r="W51" s="41"/>
      <c r="X51" s="106" t="str">
        <f t="shared" si="12"/>
        <v>Яйцо</v>
      </c>
      <c r="Y51" s="106" t="str">
        <f t="shared" si="12"/>
        <v>Икра кабачковая</v>
      </c>
      <c r="Z51" s="106" t="str">
        <f t="shared" si="12"/>
        <v>Изюм</v>
      </c>
      <c r="AA51" s="106" t="str">
        <f t="shared" si="12"/>
        <v>Курага</v>
      </c>
      <c r="AB51" s="106" t="str">
        <f t="shared" si="12"/>
        <v>Чернослив</v>
      </c>
      <c r="AC51" s="106" t="str">
        <f t="shared" si="12"/>
        <v>Шиповник</v>
      </c>
      <c r="AD51" s="106" t="str">
        <f t="shared" si="12"/>
        <v>Сухофрукты</v>
      </c>
      <c r="AE51" s="106" t="str">
        <f t="shared" si="12"/>
        <v>Ягода свежемороженная</v>
      </c>
      <c r="AF51" s="106" t="str">
        <f t="shared" si="12"/>
        <v>Лимон</v>
      </c>
      <c r="AG51" s="106" t="str">
        <f t="shared" si="12"/>
        <v>Кисель</v>
      </c>
      <c r="AH51" s="106" t="str">
        <f t="shared" si="12"/>
        <v xml:space="preserve">Сок </v>
      </c>
      <c r="AI51" s="106" t="str">
        <f t="shared" si="12"/>
        <v>Макаронные изделия</v>
      </c>
      <c r="AJ51" s="106" t="str">
        <f t="shared" si="12"/>
        <v>Мука</v>
      </c>
      <c r="AK51" s="106" t="str">
        <f t="shared" si="12"/>
        <v>Дрожжи</v>
      </c>
      <c r="AL51" s="106" t="str">
        <f t="shared" si="12"/>
        <v>Печенье</v>
      </c>
      <c r="AM51" s="106" t="str">
        <f t="shared" si="12"/>
        <v>Пряники</v>
      </c>
      <c r="AN51" s="106" t="str">
        <f t="shared" si="12"/>
        <v>Вафли</v>
      </c>
      <c r="AO51" s="106" t="str">
        <f t="shared" si="12"/>
        <v>Конфеты</v>
      </c>
      <c r="AP51" s="106" t="str">
        <f t="shared" si="12"/>
        <v>Повидло Сава</v>
      </c>
      <c r="AQ51" s="106" t="str">
        <f t="shared" si="12"/>
        <v>Крупа геркулес</v>
      </c>
      <c r="AR51" s="106" t="str">
        <f t="shared" si="12"/>
        <v>Крупа горох</v>
      </c>
      <c r="AS51" s="106" t="str">
        <f t="shared" si="12"/>
        <v>Крупа гречневая</v>
      </c>
      <c r="AT51" s="106" t="str">
        <f t="shared" si="12"/>
        <v>Крупа кукурузная</v>
      </c>
      <c r="AU51" s="106" t="str">
        <f t="shared" si="12"/>
        <v>Крупа манная</v>
      </c>
      <c r="AV51" s="106" t="str">
        <f t="shared" si="12"/>
        <v>Крупа перловая</v>
      </c>
      <c r="AW51" s="106" t="str">
        <f t="shared" si="12"/>
        <v>Крупа пшеничная</v>
      </c>
      <c r="AX51" s="106" t="str">
        <f t="shared" si="12"/>
        <v>Крупа пшено</v>
      </c>
      <c r="AY51" s="106" t="str">
        <f t="shared" si="12"/>
        <v>Крупа ячневая</v>
      </c>
      <c r="AZ51" s="106" t="str">
        <f t="shared" si="12"/>
        <v>Рис</v>
      </c>
      <c r="BA51" s="106" t="str">
        <f t="shared" si="12"/>
        <v>Цыпленок бройлер</v>
      </c>
      <c r="BB51" s="106" t="str">
        <f t="shared" si="12"/>
        <v>Филе куриное</v>
      </c>
      <c r="BC51" s="106" t="str">
        <f t="shared" si="12"/>
        <v>Фарш говяжий</v>
      </c>
      <c r="BD51" s="106" t="str">
        <f t="shared" si="12"/>
        <v>Печень куриная</v>
      </c>
      <c r="BE51" s="106" t="str">
        <f t="shared" si="12"/>
        <v>Филе минтая</v>
      </c>
      <c r="BF51" s="106" t="str">
        <f t="shared" si="12"/>
        <v>Филе сельди слабосол.</v>
      </c>
      <c r="BG51" s="106" t="str">
        <f t="shared" si="12"/>
        <v>Картофель</v>
      </c>
      <c r="BH51" s="106" t="str">
        <f t="shared" si="12"/>
        <v>Морковь</v>
      </c>
      <c r="BI51" s="106" t="str">
        <f t="shared" si="12"/>
        <v>Лук</v>
      </c>
      <c r="BJ51" s="106" t="str">
        <f t="shared" si="12"/>
        <v>Капуста</v>
      </c>
      <c r="BK51" s="106" t="str">
        <f t="shared" si="12"/>
        <v>Свекла</v>
      </c>
      <c r="BL51" s="106" t="str">
        <f t="shared" si="12"/>
        <v>Томатная паста</v>
      </c>
      <c r="BM51" s="106" t="str">
        <f t="shared" si="12"/>
        <v>Масло растительное</v>
      </c>
      <c r="BN51" s="106" t="str">
        <f t="shared" si="12"/>
        <v>Соль</v>
      </c>
      <c r="BO51" s="115" t="s">
        <v>106</v>
      </c>
      <c r="BP51" s="107" t="s">
        <v>6</v>
      </c>
      <c r="BQ51" s="107" t="s">
        <v>7</v>
      </c>
    </row>
    <row r="52" spans="1:71" ht="29.25" customHeight="1" x14ac:dyDescent="0.25">
      <c r="A52" s="114"/>
      <c r="B52" s="6" t="s">
        <v>8</v>
      </c>
      <c r="C52" s="11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41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16"/>
      <c r="BP52" s="107"/>
      <c r="BQ52" s="107"/>
    </row>
    <row r="53" spans="1:71" x14ac:dyDescent="0.25">
      <c r="A53" s="108" t="s">
        <v>9</v>
      </c>
      <c r="B53" s="7" t="s">
        <v>10</v>
      </c>
      <c r="C53" s="109">
        <f>$F$4</f>
        <v>4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08"/>
      <c r="B54" s="10" t="s">
        <v>38</v>
      </c>
      <c r="C54" s="110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08"/>
      <c r="B55" s="7" t="s">
        <v>12</v>
      </c>
      <c r="C55" s="110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08"/>
      <c r="B56" s="7"/>
      <c r="C56" s="110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08"/>
      <c r="B57" s="7"/>
      <c r="C57" s="111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0.08</v>
      </c>
      <c r="E59" s="28">
        <f t="shared" si="20"/>
        <v>0</v>
      </c>
      <c r="F59" s="28">
        <f t="shared" si="20"/>
        <v>4.3999999999999997E-2</v>
      </c>
      <c r="G59" s="28">
        <f t="shared" si="20"/>
        <v>0</v>
      </c>
      <c r="H59" s="28">
        <f t="shared" si="20"/>
        <v>4.0000000000000001E-3</v>
      </c>
      <c r="I59" s="28">
        <f t="shared" si="20"/>
        <v>0</v>
      </c>
      <c r="J59" s="28">
        <f t="shared" si="20"/>
        <v>0.68</v>
      </c>
      <c r="K59" s="28">
        <f t="shared" si="20"/>
        <v>0.02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0.06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2E-3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90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550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416.67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840</v>
      </c>
      <c r="V61" s="33">
        <f>V43</f>
        <v>83.34</v>
      </c>
      <c r="W61" s="33">
        <f>W43</f>
        <v>99</v>
      </c>
      <c r="X61" s="33">
        <f t="shared" si="22"/>
        <v>9</v>
      </c>
      <c r="Y61" s="33">
        <f t="shared" si="22"/>
        <v>0</v>
      </c>
      <c r="Z61" s="33">
        <f t="shared" si="22"/>
        <v>225</v>
      </c>
      <c r="AA61" s="33">
        <f t="shared" si="22"/>
        <v>360</v>
      </c>
      <c r="AB61" s="33">
        <f t="shared" si="22"/>
        <v>300</v>
      </c>
      <c r="AC61" s="33">
        <f t="shared" si="22"/>
        <v>350</v>
      </c>
      <c r="AD61" s="33">
        <f t="shared" si="22"/>
        <v>180</v>
      </c>
      <c r="AE61" s="33">
        <f t="shared" si="22"/>
        <v>300</v>
      </c>
      <c r="AF61" s="33">
        <f t="shared" si="22"/>
        <v>169</v>
      </c>
      <c r="AG61" s="33">
        <f t="shared" si="22"/>
        <v>227.27</v>
      </c>
      <c r="AH61" s="33">
        <f t="shared" si="22"/>
        <v>58.38</v>
      </c>
      <c r="AI61" s="33">
        <f t="shared" si="22"/>
        <v>65.75</v>
      </c>
      <c r="AJ61" s="33">
        <f t="shared" si="22"/>
        <v>48</v>
      </c>
      <c r="AK61" s="33">
        <f t="shared" si="22"/>
        <v>200</v>
      </c>
      <c r="AL61" s="33">
        <f t="shared" si="22"/>
        <v>185</v>
      </c>
      <c r="AM61" s="33">
        <f t="shared" si="22"/>
        <v>0</v>
      </c>
      <c r="AN61" s="33">
        <f t="shared" si="22"/>
        <v>286</v>
      </c>
      <c r="AO61" s="33">
        <f t="shared" si="22"/>
        <v>0</v>
      </c>
      <c r="AP61" s="33">
        <f t="shared" si="22"/>
        <v>189.66</v>
      </c>
      <c r="AQ61" s="33">
        <f t="shared" si="22"/>
        <v>75</v>
      </c>
      <c r="AR61" s="33">
        <f t="shared" si="22"/>
        <v>70</v>
      </c>
      <c r="AS61" s="33">
        <f t="shared" si="22"/>
        <v>150</v>
      </c>
      <c r="AT61" s="33">
        <f t="shared" si="22"/>
        <v>85.71</v>
      </c>
      <c r="AU61" s="33">
        <f t="shared" si="22"/>
        <v>64.290000000000006</v>
      </c>
      <c r="AV61" s="33">
        <f t="shared" si="22"/>
        <v>62.5</v>
      </c>
      <c r="AW61" s="33">
        <f t="shared" si="22"/>
        <v>114.28</v>
      </c>
      <c r="AX61" s="33">
        <f t="shared" si="22"/>
        <v>80</v>
      </c>
      <c r="AY61" s="33">
        <f t="shared" si="22"/>
        <v>75</v>
      </c>
      <c r="AZ61" s="33">
        <f t="shared" si="22"/>
        <v>110</v>
      </c>
      <c r="BA61" s="33">
        <f t="shared" si="22"/>
        <v>225</v>
      </c>
      <c r="BB61" s="33">
        <f t="shared" si="22"/>
        <v>360</v>
      </c>
      <c r="BC61" s="33">
        <f t="shared" si="22"/>
        <v>550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40</v>
      </c>
      <c r="BH61" s="33">
        <f t="shared" si="22"/>
        <v>59</v>
      </c>
      <c r="BI61" s="33">
        <f t="shared" si="22"/>
        <v>30</v>
      </c>
      <c r="BJ61" s="33">
        <f t="shared" si="22"/>
        <v>30</v>
      </c>
      <c r="BK61" s="33">
        <f t="shared" si="22"/>
        <v>35</v>
      </c>
      <c r="BL61" s="33">
        <f t="shared" si="22"/>
        <v>312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0.09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0.55000000000000004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0.41667000000000004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0.84</v>
      </c>
      <c r="V62" s="27">
        <f>V61/1000</f>
        <v>8.3339999999999997E-2</v>
      </c>
      <c r="W62" s="27">
        <f>W61/1000</f>
        <v>9.9000000000000005E-2</v>
      </c>
      <c r="X62" s="27">
        <f t="shared" si="23"/>
        <v>8.9999999999999993E-3</v>
      </c>
      <c r="Y62" s="27">
        <f t="shared" si="23"/>
        <v>0</v>
      </c>
      <c r="Z62" s="27">
        <f t="shared" si="23"/>
        <v>0.22500000000000001</v>
      </c>
      <c r="AA62" s="27">
        <f t="shared" si="23"/>
        <v>0.36</v>
      </c>
      <c r="AB62" s="27">
        <f t="shared" si="23"/>
        <v>0.3</v>
      </c>
      <c r="AC62" s="27">
        <f t="shared" si="23"/>
        <v>0.35</v>
      </c>
      <c r="AD62" s="27">
        <f t="shared" si="23"/>
        <v>0.18</v>
      </c>
      <c r="AE62" s="27">
        <f t="shared" si="23"/>
        <v>0.3</v>
      </c>
      <c r="AF62" s="27">
        <f t="shared" si="23"/>
        <v>0.16900000000000001</v>
      </c>
      <c r="AG62" s="27">
        <f t="shared" si="23"/>
        <v>0.22727</v>
      </c>
      <c r="AH62" s="27">
        <f t="shared" si="23"/>
        <v>5.8380000000000001E-2</v>
      </c>
      <c r="AI62" s="27">
        <f t="shared" si="23"/>
        <v>6.5750000000000003E-2</v>
      </c>
      <c r="AJ62" s="27">
        <f t="shared" si="23"/>
        <v>4.8000000000000001E-2</v>
      </c>
      <c r="AK62" s="27">
        <f t="shared" si="23"/>
        <v>0.2</v>
      </c>
      <c r="AL62" s="27">
        <f t="shared" si="23"/>
        <v>0.185</v>
      </c>
      <c r="AM62" s="27">
        <f t="shared" si="23"/>
        <v>0</v>
      </c>
      <c r="AN62" s="27">
        <f t="shared" si="23"/>
        <v>0.28599999999999998</v>
      </c>
      <c r="AO62" s="27">
        <f t="shared" si="23"/>
        <v>0</v>
      </c>
      <c r="AP62" s="27">
        <f t="shared" si="23"/>
        <v>0.18966</v>
      </c>
      <c r="AQ62" s="27">
        <f t="shared" si="23"/>
        <v>7.4999999999999997E-2</v>
      </c>
      <c r="AR62" s="27">
        <f t="shared" si="23"/>
        <v>7.0000000000000007E-2</v>
      </c>
      <c r="AS62" s="27">
        <f t="shared" si="23"/>
        <v>0.15</v>
      </c>
      <c r="AT62" s="27">
        <f t="shared" si="23"/>
        <v>8.5709999999999995E-2</v>
      </c>
      <c r="AU62" s="27">
        <f t="shared" si="23"/>
        <v>6.429E-2</v>
      </c>
      <c r="AV62" s="27">
        <f t="shared" si="23"/>
        <v>6.25E-2</v>
      </c>
      <c r="AW62" s="27">
        <f t="shared" si="23"/>
        <v>0.11428000000000001</v>
      </c>
      <c r="AX62" s="27">
        <f t="shared" si="23"/>
        <v>0.08</v>
      </c>
      <c r="AY62" s="27">
        <f t="shared" si="23"/>
        <v>7.4999999999999997E-2</v>
      </c>
      <c r="AZ62" s="27">
        <f t="shared" si="23"/>
        <v>0.11</v>
      </c>
      <c r="BA62" s="27">
        <f t="shared" si="23"/>
        <v>0.22500000000000001</v>
      </c>
      <c r="BB62" s="27">
        <f t="shared" si="23"/>
        <v>0.36</v>
      </c>
      <c r="BC62" s="27">
        <f t="shared" si="23"/>
        <v>0.55000000000000004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0.04</v>
      </c>
      <c r="BH62" s="27">
        <f t="shared" si="23"/>
        <v>5.8999999999999997E-2</v>
      </c>
      <c r="BI62" s="27">
        <f t="shared" si="23"/>
        <v>0.03</v>
      </c>
      <c r="BJ62" s="27">
        <f t="shared" si="23"/>
        <v>0.03</v>
      </c>
      <c r="BK62" s="27">
        <f t="shared" si="23"/>
        <v>3.5000000000000003E-2</v>
      </c>
      <c r="BL62" s="27">
        <f t="shared" si="23"/>
        <v>0.312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2"/>
      <c r="D63" s="36">
        <f t="shared" ref="D63:BN63" si="25">D59*D61</f>
        <v>5.3815999999999997</v>
      </c>
      <c r="E63" s="36">
        <f t="shared" si="25"/>
        <v>0</v>
      </c>
      <c r="F63" s="36">
        <f t="shared" si="25"/>
        <v>3.96</v>
      </c>
      <c r="G63" s="36">
        <f t="shared" si="25"/>
        <v>0</v>
      </c>
      <c r="H63" s="36">
        <f t="shared" si="25"/>
        <v>3.7035999999999998</v>
      </c>
      <c r="I63" s="36">
        <f t="shared" si="25"/>
        <v>0</v>
      </c>
      <c r="J63" s="36">
        <f t="shared" si="25"/>
        <v>48.538400000000003</v>
      </c>
      <c r="K63" s="36">
        <f t="shared" si="25"/>
        <v>13.248800000000001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5.1425999999999998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2.9780000000000001E-2</v>
      </c>
      <c r="BO63" s="36">
        <f t="shared" ref="BO63" si="26">BO59*BO61</f>
        <v>0</v>
      </c>
      <c r="BP63" s="37">
        <f>SUM(D63:BN63)</f>
        <v>80.004780000000011</v>
      </c>
      <c r="BQ63" s="38">
        <f>BP63/$C$7</f>
        <v>20.001195000000003</v>
      </c>
    </row>
    <row r="64" spans="1:71" ht="17.25" x14ac:dyDescent="0.3">
      <c r="A64" s="34"/>
      <c r="B64" s="35" t="s">
        <v>35</v>
      </c>
      <c r="C64" s="112"/>
      <c r="D64" s="36">
        <f t="shared" ref="D64:BN64" si="27">D59*D61</f>
        <v>5.3815999999999997</v>
      </c>
      <c r="E64" s="36">
        <f t="shared" si="27"/>
        <v>0</v>
      </c>
      <c r="F64" s="36">
        <f t="shared" si="27"/>
        <v>3.96</v>
      </c>
      <c r="G64" s="36">
        <f t="shared" si="27"/>
        <v>0</v>
      </c>
      <c r="H64" s="36">
        <f t="shared" si="27"/>
        <v>3.7035999999999998</v>
      </c>
      <c r="I64" s="36">
        <f t="shared" si="27"/>
        <v>0</v>
      </c>
      <c r="J64" s="36">
        <f t="shared" si="27"/>
        <v>48.538400000000003</v>
      </c>
      <c r="K64" s="36">
        <f t="shared" si="27"/>
        <v>13.248800000000001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5.1425999999999998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2.9780000000000001E-2</v>
      </c>
      <c r="BO64" s="36">
        <f t="shared" ref="BO64" si="28">BO59*BO61</f>
        <v>0</v>
      </c>
      <c r="BP64" s="37">
        <f>SUM(D64:BO64)</f>
        <v>80.004780000000011</v>
      </c>
      <c r="BQ64" s="38">
        <f>BP64/$C$7</f>
        <v>20.001195000000003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3"/>
      <c r="B67" s="5" t="s">
        <v>4</v>
      </c>
      <c r="C67" s="115" t="s">
        <v>5</v>
      </c>
      <c r="D67" s="106" t="str">
        <f t="shared" ref="D67:BN67" si="29">D51</f>
        <v>Хлеб пшеничный</v>
      </c>
      <c r="E67" s="106" t="str">
        <f t="shared" si="29"/>
        <v>Хлеб ржано-пшеничный</v>
      </c>
      <c r="F67" s="106" t="str">
        <f t="shared" si="29"/>
        <v>Сахар</v>
      </c>
      <c r="G67" s="106" t="str">
        <f t="shared" si="29"/>
        <v>Чай</v>
      </c>
      <c r="H67" s="106" t="str">
        <f t="shared" si="29"/>
        <v>Какао</v>
      </c>
      <c r="I67" s="106" t="str">
        <f t="shared" si="29"/>
        <v>Кофейный напиток</v>
      </c>
      <c r="J67" s="106" t="str">
        <f t="shared" si="29"/>
        <v>Молоко 2,5%</v>
      </c>
      <c r="K67" s="106" t="str">
        <f t="shared" si="29"/>
        <v>Масло сливочное</v>
      </c>
      <c r="L67" s="106" t="str">
        <f t="shared" si="29"/>
        <v>Сметана 15%</v>
      </c>
      <c r="M67" s="106" t="str">
        <f t="shared" si="29"/>
        <v>Молоко сухое</v>
      </c>
      <c r="N67" s="106" t="str">
        <f t="shared" si="29"/>
        <v>Снежок 2,5 %</v>
      </c>
      <c r="O67" s="106" t="str">
        <f t="shared" si="29"/>
        <v>Творог 5%</v>
      </c>
      <c r="P67" s="106" t="str">
        <f t="shared" si="29"/>
        <v>Молоко сгущенное</v>
      </c>
      <c r="Q67" s="106" t="str">
        <f t="shared" si="29"/>
        <v xml:space="preserve">Джем Сава </v>
      </c>
      <c r="R67" s="106" t="str">
        <f t="shared" si="29"/>
        <v>Сыр</v>
      </c>
      <c r="S67" s="106" t="str">
        <f t="shared" si="29"/>
        <v>Зеленый горошек</v>
      </c>
      <c r="T67" s="106" t="str">
        <f t="shared" si="29"/>
        <v>Кукуруза консервирован.</v>
      </c>
      <c r="U67" s="106" t="str">
        <f t="shared" si="29"/>
        <v>Консервы рыбные</v>
      </c>
      <c r="V67" s="106" t="str">
        <f t="shared" si="29"/>
        <v>Огурцы консервирован.</v>
      </c>
      <c r="W67" s="41"/>
      <c r="X67" s="106" t="str">
        <f t="shared" si="29"/>
        <v>Яйцо</v>
      </c>
      <c r="Y67" s="106" t="str">
        <f t="shared" si="29"/>
        <v>Икра кабачковая</v>
      </c>
      <c r="Z67" s="106" t="str">
        <f t="shared" si="29"/>
        <v>Изюм</v>
      </c>
      <c r="AA67" s="106" t="str">
        <f t="shared" si="29"/>
        <v>Курага</v>
      </c>
      <c r="AB67" s="106" t="str">
        <f t="shared" si="29"/>
        <v>Чернослив</v>
      </c>
      <c r="AC67" s="106" t="str">
        <f t="shared" si="29"/>
        <v>Шиповник</v>
      </c>
      <c r="AD67" s="106" t="str">
        <f t="shared" si="29"/>
        <v>Сухофрукты</v>
      </c>
      <c r="AE67" s="106" t="str">
        <f t="shared" si="29"/>
        <v>Ягода свежемороженная</v>
      </c>
      <c r="AF67" s="106" t="str">
        <f t="shared" si="29"/>
        <v>Лимон</v>
      </c>
      <c r="AG67" s="106" t="str">
        <f t="shared" si="29"/>
        <v>Кисель</v>
      </c>
      <c r="AH67" s="106" t="str">
        <f t="shared" si="29"/>
        <v xml:space="preserve">Сок </v>
      </c>
      <c r="AI67" s="106" t="str">
        <f t="shared" si="29"/>
        <v>Макаронные изделия</v>
      </c>
      <c r="AJ67" s="106" t="str">
        <f t="shared" si="29"/>
        <v>Мука</v>
      </c>
      <c r="AK67" s="106" t="str">
        <f t="shared" si="29"/>
        <v>Дрожжи</v>
      </c>
      <c r="AL67" s="106" t="str">
        <f t="shared" si="29"/>
        <v>Печенье</v>
      </c>
      <c r="AM67" s="106" t="str">
        <f t="shared" si="29"/>
        <v>Пряники</v>
      </c>
      <c r="AN67" s="106" t="str">
        <f t="shared" si="29"/>
        <v>Вафли</v>
      </c>
      <c r="AO67" s="106" t="str">
        <f t="shared" si="29"/>
        <v>Конфеты</v>
      </c>
      <c r="AP67" s="106" t="str">
        <f t="shared" si="29"/>
        <v>Повидло Сава</v>
      </c>
      <c r="AQ67" s="106" t="str">
        <f t="shared" si="29"/>
        <v>Крупа геркулес</v>
      </c>
      <c r="AR67" s="106" t="str">
        <f t="shared" si="29"/>
        <v>Крупа горох</v>
      </c>
      <c r="AS67" s="106" t="str">
        <f t="shared" si="29"/>
        <v>Крупа гречневая</v>
      </c>
      <c r="AT67" s="106" t="str">
        <f t="shared" si="29"/>
        <v>Крупа кукурузная</v>
      </c>
      <c r="AU67" s="106" t="str">
        <f t="shared" si="29"/>
        <v>Крупа манная</v>
      </c>
      <c r="AV67" s="106" t="str">
        <f t="shared" si="29"/>
        <v>Крупа перловая</v>
      </c>
      <c r="AW67" s="106" t="str">
        <f t="shared" si="29"/>
        <v>Крупа пшеничная</v>
      </c>
      <c r="AX67" s="106" t="str">
        <f t="shared" si="29"/>
        <v>Крупа пшено</v>
      </c>
      <c r="AY67" s="106" t="str">
        <f t="shared" si="29"/>
        <v>Крупа ячневая</v>
      </c>
      <c r="AZ67" s="106" t="str">
        <f t="shared" si="29"/>
        <v>Рис</v>
      </c>
      <c r="BA67" s="106" t="str">
        <f t="shared" si="29"/>
        <v>Цыпленок бройлер</v>
      </c>
      <c r="BB67" s="106" t="str">
        <f t="shared" si="29"/>
        <v>Филе куриное</v>
      </c>
      <c r="BC67" s="106" t="str">
        <f t="shared" si="29"/>
        <v>Фарш говяжий</v>
      </c>
      <c r="BD67" s="106" t="str">
        <f t="shared" si="29"/>
        <v>Печень куриная</v>
      </c>
      <c r="BE67" s="106" t="str">
        <f t="shared" si="29"/>
        <v>Филе минтая</v>
      </c>
      <c r="BF67" s="106" t="str">
        <f t="shared" si="29"/>
        <v>Филе сельди слабосол.</v>
      </c>
      <c r="BG67" s="106" t="str">
        <f t="shared" si="29"/>
        <v>Картофель</v>
      </c>
      <c r="BH67" s="106" t="str">
        <f t="shared" si="29"/>
        <v>Морковь</v>
      </c>
      <c r="BI67" s="106" t="str">
        <f t="shared" si="29"/>
        <v>Лук</v>
      </c>
      <c r="BJ67" s="106" t="str">
        <f t="shared" si="29"/>
        <v>Капуста</v>
      </c>
      <c r="BK67" s="106" t="str">
        <f t="shared" si="29"/>
        <v>Свекла</v>
      </c>
      <c r="BL67" s="106" t="str">
        <f t="shared" si="29"/>
        <v>Томатная паста</v>
      </c>
      <c r="BM67" s="106" t="str">
        <f t="shared" si="29"/>
        <v>Масло растительное</v>
      </c>
      <c r="BN67" s="106" t="str">
        <f t="shared" si="29"/>
        <v>Соль</v>
      </c>
      <c r="BO67" s="115" t="s">
        <v>106</v>
      </c>
      <c r="BP67" s="107" t="s">
        <v>6</v>
      </c>
      <c r="BQ67" s="107" t="s">
        <v>7</v>
      </c>
    </row>
    <row r="68" spans="1:69" ht="29.25" customHeight="1" x14ac:dyDescent="0.25">
      <c r="A68" s="114"/>
      <c r="B68" s="6" t="s">
        <v>8</v>
      </c>
      <c r="C68" s="11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41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16"/>
      <c r="BP68" s="107"/>
      <c r="BQ68" s="107"/>
    </row>
    <row r="69" spans="1:69" x14ac:dyDescent="0.25">
      <c r="A69" s="108"/>
      <c r="B69" s="42" t="s">
        <v>39</v>
      </c>
      <c r="C69" s="110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08"/>
      <c r="B70" s="7" t="s">
        <v>16</v>
      </c>
      <c r="C70" s="110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08"/>
      <c r="B71" s="7" t="s">
        <v>17</v>
      </c>
      <c r="C71" s="110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08"/>
      <c r="B72" s="20" t="s">
        <v>18</v>
      </c>
      <c r="C72" s="110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08"/>
      <c r="B73" s="14" t="s">
        <v>19</v>
      </c>
      <c r="C73" s="110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08"/>
      <c r="B74" s="14" t="s">
        <v>20</v>
      </c>
      <c r="C74" s="110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08"/>
      <c r="B75" s="14" t="s">
        <v>21</v>
      </c>
      <c r="C75" s="111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0.12</v>
      </c>
      <c r="E77" s="28">
        <f t="shared" si="43"/>
        <v>0.16</v>
      </c>
      <c r="F77" s="28">
        <f t="shared" si="43"/>
        <v>0.04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9.6000000000000002E-2</v>
      </c>
      <c r="K77" s="28">
        <f t="shared" si="43"/>
        <v>1.8000000000000002E-2</v>
      </c>
      <c r="L77" s="28">
        <f t="shared" si="43"/>
        <v>3.6000000000000004E-2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0.5714285714285714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7.1999999999999995E-2</v>
      </c>
      <c r="AH77" s="28">
        <f t="shared" si="45"/>
        <v>0</v>
      </c>
      <c r="AI77" s="28">
        <f t="shared" si="45"/>
        <v>0</v>
      </c>
      <c r="AJ77" s="28">
        <f t="shared" si="45"/>
        <v>2.16E-3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3.2000000000000001E-2</v>
      </c>
      <c r="BD77" s="28">
        <f t="shared" si="45"/>
        <v>0</v>
      </c>
      <c r="BE77" s="28">
        <f t="shared" si="45"/>
        <v>0.12</v>
      </c>
      <c r="BF77" s="28">
        <f t="shared" si="45"/>
        <v>0</v>
      </c>
      <c r="BG77" s="28">
        <f t="shared" si="45"/>
        <v>0.88400000000000001</v>
      </c>
      <c r="BH77" s="28">
        <f t="shared" si="45"/>
        <v>0.04</v>
      </c>
      <c r="BI77" s="28">
        <f t="shared" si="45"/>
        <v>5.2000000000000005E-2</v>
      </c>
      <c r="BJ77" s="28">
        <f t="shared" si="45"/>
        <v>0</v>
      </c>
      <c r="BK77" s="28">
        <f t="shared" si="45"/>
        <v>0.22</v>
      </c>
      <c r="BL77" s="28">
        <f t="shared" si="45"/>
        <v>8.0000000000000002E-3</v>
      </c>
      <c r="BM77" s="28">
        <f t="shared" si="45"/>
        <v>8.0000000000000002E-3</v>
      </c>
      <c r="BN77" s="28">
        <f t="shared" si="45"/>
        <v>1.2E-2</v>
      </c>
      <c r="BO77" s="28">
        <f t="shared" ref="BO77" si="46">PRODUCT(BO76,$F$4)</f>
        <v>0.14000000000000001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90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550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416.67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840</v>
      </c>
      <c r="V79" s="33">
        <f>V43</f>
        <v>83.34</v>
      </c>
      <c r="W79" s="33">
        <f>W43</f>
        <v>99</v>
      </c>
      <c r="X79" s="33">
        <f t="shared" si="47"/>
        <v>9</v>
      </c>
      <c r="Y79" s="33">
        <f t="shared" si="47"/>
        <v>0</v>
      </c>
      <c r="Z79" s="33">
        <f t="shared" si="47"/>
        <v>225</v>
      </c>
      <c r="AA79" s="33">
        <f t="shared" si="47"/>
        <v>360</v>
      </c>
      <c r="AB79" s="33">
        <f t="shared" si="47"/>
        <v>300</v>
      </c>
      <c r="AC79" s="33">
        <f t="shared" si="47"/>
        <v>350</v>
      </c>
      <c r="AD79" s="33">
        <f t="shared" si="47"/>
        <v>180</v>
      </c>
      <c r="AE79" s="33">
        <f t="shared" si="47"/>
        <v>300</v>
      </c>
      <c r="AF79" s="33">
        <f t="shared" si="47"/>
        <v>169</v>
      </c>
      <c r="AG79" s="33">
        <f t="shared" si="47"/>
        <v>227.27</v>
      </c>
      <c r="AH79" s="33">
        <f t="shared" si="47"/>
        <v>58.38</v>
      </c>
      <c r="AI79" s="33">
        <f t="shared" si="47"/>
        <v>65.75</v>
      </c>
      <c r="AJ79" s="33">
        <f t="shared" si="47"/>
        <v>48</v>
      </c>
      <c r="AK79" s="33">
        <f t="shared" si="47"/>
        <v>200</v>
      </c>
      <c r="AL79" s="33">
        <f t="shared" si="47"/>
        <v>185</v>
      </c>
      <c r="AM79" s="33">
        <f t="shared" si="47"/>
        <v>0</v>
      </c>
      <c r="AN79" s="33">
        <f t="shared" si="47"/>
        <v>286</v>
      </c>
      <c r="AO79" s="33">
        <f t="shared" si="47"/>
        <v>0</v>
      </c>
      <c r="AP79" s="33">
        <f t="shared" si="47"/>
        <v>189.66</v>
      </c>
      <c r="AQ79" s="33">
        <f t="shared" si="47"/>
        <v>75</v>
      </c>
      <c r="AR79" s="33">
        <f t="shared" si="47"/>
        <v>70</v>
      </c>
      <c r="AS79" s="33">
        <f t="shared" si="47"/>
        <v>150</v>
      </c>
      <c r="AT79" s="33">
        <f t="shared" si="47"/>
        <v>85.71</v>
      </c>
      <c r="AU79" s="33">
        <f t="shared" si="47"/>
        <v>64.290000000000006</v>
      </c>
      <c r="AV79" s="33">
        <f t="shared" si="47"/>
        <v>62.5</v>
      </c>
      <c r="AW79" s="33">
        <f t="shared" si="47"/>
        <v>114.28</v>
      </c>
      <c r="AX79" s="33">
        <f t="shared" si="47"/>
        <v>80</v>
      </c>
      <c r="AY79" s="33">
        <f t="shared" si="47"/>
        <v>75</v>
      </c>
      <c r="AZ79" s="33">
        <f t="shared" si="47"/>
        <v>110</v>
      </c>
      <c r="BA79" s="33">
        <f t="shared" si="47"/>
        <v>225</v>
      </c>
      <c r="BB79" s="33">
        <f t="shared" si="47"/>
        <v>360</v>
      </c>
      <c r="BC79" s="33">
        <f t="shared" si="47"/>
        <v>550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40</v>
      </c>
      <c r="BH79" s="33">
        <f t="shared" si="47"/>
        <v>59</v>
      </c>
      <c r="BI79" s="33">
        <f t="shared" si="47"/>
        <v>30</v>
      </c>
      <c r="BJ79" s="33">
        <f t="shared" si="47"/>
        <v>30</v>
      </c>
      <c r="BK79" s="33">
        <f t="shared" si="47"/>
        <v>35</v>
      </c>
      <c r="BL79" s="33">
        <f t="shared" si="47"/>
        <v>312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0.09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0.55000000000000004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0.41667000000000004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0.84</v>
      </c>
      <c r="V80" s="27">
        <f>V79/1000</f>
        <v>8.3339999999999997E-2</v>
      </c>
      <c r="W80" s="27">
        <f>W79/1000</f>
        <v>9.9000000000000005E-2</v>
      </c>
      <c r="X80" s="27">
        <f t="shared" si="48"/>
        <v>8.9999999999999993E-3</v>
      </c>
      <c r="Y80" s="27">
        <f t="shared" si="48"/>
        <v>0</v>
      </c>
      <c r="Z80" s="27">
        <f t="shared" si="48"/>
        <v>0.22500000000000001</v>
      </c>
      <c r="AA80" s="27">
        <f t="shared" si="48"/>
        <v>0.36</v>
      </c>
      <c r="AB80" s="27">
        <f t="shared" si="48"/>
        <v>0.3</v>
      </c>
      <c r="AC80" s="27">
        <f t="shared" si="48"/>
        <v>0.35</v>
      </c>
      <c r="AD80" s="27">
        <f t="shared" si="48"/>
        <v>0.18</v>
      </c>
      <c r="AE80" s="27">
        <f t="shared" si="48"/>
        <v>0.3</v>
      </c>
      <c r="AF80" s="27">
        <f t="shared" si="48"/>
        <v>0.16900000000000001</v>
      </c>
      <c r="AG80" s="27">
        <f t="shared" si="48"/>
        <v>0.22727</v>
      </c>
      <c r="AH80" s="27">
        <f t="shared" si="48"/>
        <v>5.8380000000000001E-2</v>
      </c>
      <c r="AI80" s="27">
        <f t="shared" si="48"/>
        <v>6.5750000000000003E-2</v>
      </c>
      <c r="AJ80" s="27">
        <f t="shared" si="48"/>
        <v>4.8000000000000001E-2</v>
      </c>
      <c r="AK80" s="27">
        <f t="shared" si="48"/>
        <v>0.2</v>
      </c>
      <c r="AL80" s="27">
        <f t="shared" si="48"/>
        <v>0.185</v>
      </c>
      <c r="AM80" s="27">
        <f t="shared" si="48"/>
        <v>0</v>
      </c>
      <c r="AN80" s="27">
        <f t="shared" si="48"/>
        <v>0.28599999999999998</v>
      </c>
      <c r="AO80" s="27">
        <f t="shared" si="48"/>
        <v>0</v>
      </c>
      <c r="AP80" s="27">
        <f t="shared" si="48"/>
        <v>0.18966</v>
      </c>
      <c r="AQ80" s="27">
        <f t="shared" si="48"/>
        <v>7.4999999999999997E-2</v>
      </c>
      <c r="AR80" s="27">
        <f t="shared" si="48"/>
        <v>7.0000000000000007E-2</v>
      </c>
      <c r="AS80" s="27">
        <f t="shared" si="48"/>
        <v>0.15</v>
      </c>
      <c r="AT80" s="27">
        <f t="shared" si="48"/>
        <v>8.5709999999999995E-2</v>
      </c>
      <c r="AU80" s="27">
        <f t="shared" si="48"/>
        <v>6.429E-2</v>
      </c>
      <c r="AV80" s="27">
        <f t="shared" si="48"/>
        <v>6.25E-2</v>
      </c>
      <c r="AW80" s="27">
        <f t="shared" si="48"/>
        <v>0.11428000000000001</v>
      </c>
      <c r="AX80" s="27">
        <f t="shared" si="48"/>
        <v>0.08</v>
      </c>
      <c r="AY80" s="27">
        <f t="shared" si="48"/>
        <v>7.4999999999999997E-2</v>
      </c>
      <c r="AZ80" s="27">
        <f t="shared" si="48"/>
        <v>0.11</v>
      </c>
      <c r="BA80" s="27">
        <f t="shared" si="48"/>
        <v>0.22500000000000001</v>
      </c>
      <c r="BB80" s="27">
        <f t="shared" si="48"/>
        <v>0.36</v>
      </c>
      <c r="BC80" s="27">
        <f t="shared" si="48"/>
        <v>0.55000000000000004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0.04</v>
      </c>
      <c r="BH80" s="27">
        <f t="shared" si="48"/>
        <v>5.8999999999999997E-2</v>
      </c>
      <c r="BI80" s="27">
        <f t="shared" si="48"/>
        <v>0.03</v>
      </c>
      <c r="BJ80" s="27">
        <f t="shared" si="48"/>
        <v>0.03</v>
      </c>
      <c r="BK80" s="27">
        <f t="shared" si="48"/>
        <v>3.5000000000000003E-2</v>
      </c>
      <c r="BL80" s="27">
        <f t="shared" si="48"/>
        <v>0.312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2"/>
      <c r="D81" s="36">
        <f t="shared" ref="D81:BN81" si="50">D77*D79</f>
        <v>8.0724</v>
      </c>
      <c r="E81" s="36">
        <f t="shared" si="50"/>
        <v>11.200000000000001</v>
      </c>
      <c r="F81" s="36">
        <f t="shared" si="50"/>
        <v>3.6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6.8524799999999999</v>
      </c>
      <c r="K81" s="36">
        <f t="shared" si="50"/>
        <v>11.923920000000003</v>
      </c>
      <c r="L81" s="36">
        <f t="shared" si="50"/>
        <v>7.2298800000000014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5.1428571428571423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16.363440000000001</v>
      </c>
      <c r="AH81" s="36">
        <f t="shared" si="50"/>
        <v>0</v>
      </c>
      <c r="AI81" s="36">
        <f t="shared" si="50"/>
        <v>0</v>
      </c>
      <c r="AJ81" s="36">
        <f t="shared" si="50"/>
        <v>0.10367999999999999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17.600000000000001</v>
      </c>
      <c r="BD81" s="36">
        <f t="shared" si="50"/>
        <v>0</v>
      </c>
      <c r="BE81" s="36">
        <f t="shared" si="50"/>
        <v>39.6</v>
      </c>
      <c r="BF81" s="36">
        <f t="shared" si="50"/>
        <v>0</v>
      </c>
      <c r="BG81" s="36">
        <f t="shared" si="50"/>
        <v>35.36</v>
      </c>
      <c r="BH81" s="36">
        <f t="shared" si="50"/>
        <v>2.36</v>
      </c>
      <c r="BI81" s="36">
        <f t="shared" si="50"/>
        <v>1.56</v>
      </c>
      <c r="BJ81" s="36">
        <f t="shared" si="50"/>
        <v>0</v>
      </c>
      <c r="BK81" s="36">
        <f t="shared" si="50"/>
        <v>7.7</v>
      </c>
      <c r="BL81" s="36">
        <f t="shared" si="50"/>
        <v>2.496</v>
      </c>
      <c r="BM81" s="36">
        <f t="shared" si="50"/>
        <v>1.2356</v>
      </c>
      <c r="BN81" s="36">
        <f t="shared" si="50"/>
        <v>0.17868000000000001</v>
      </c>
      <c r="BO81" s="36">
        <f t="shared" ref="BO81" si="51">BO77*BO79</f>
        <v>0.84000000000000008</v>
      </c>
      <c r="BP81" s="104">
        <f>SUM(D81:BN81)</f>
        <v>178.5789371428572</v>
      </c>
      <c r="BQ81" s="38">
        <f>BP81/$C$7</f>
        <v>44.6447342857143</v>
      </c>
    </row>
    <row r="82" spans="1:70" ht="17.25" x14ac:dyDescent="0.3">
      <c r="A82" s="34"/>
      <c r="B82" s="35" t="s">
        <v>35</v>
      </c>
      <c r="C82" s="112"/>
      <c r="D82" s="36">
        <f t="shared" ref="D82:BN82" si="52">D77*D79</f>
        <v>8.0724</v>
      </c>
      <c r="E82" s="36">
        <f t="shared" si="52"/>
        <v>11.200000000000001</v>
      </c>
      <c r="F82" s="36">
        <f t="shared" si="52"/>
        <v>3.6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6.8524799999999999</v>
      </c>
      <c r="K82" s="36">
        <f t="shared" si="52"/>
        <v>11.923920000000003</v>
      </c>
      <c r="L82" s="36">
        <f t="shared" si="52"/>
        <v>7.2298800000000014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5.1428571428571423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16.363440000000001</v>
      </c>
      <c r="AH82" s="36">
        <f t="shared" si="52"/>
        <v>0</v>
      </c>
      <c r="AI82" s="36">
        <f t="shared" si="52"/>
        <v>0</v>
      </c>
      <c r="AJ82" s="36">
        <f t="shared" si="52"/>
        <v>0.10367999999999999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17.600000000000001</v>
      </c>
      <c r="BD82" s="36">
        <f t="shared" si="52"/>
        <v>0</v>
      </c>
      <c r="BE82" s="36">
        <f t="shared" si="52"/>
        <v>39.6</v>
      </c>
      <c r="BF82" s="36">
        <f t="shared" si="52"/>
        <v>0</v>
      </c>
      <c r="BG82" s="36">
        <f t="shared" si="52"/>
        <v>35.36</v>
      </c>
      <c r="BH82" s="36">
        <f t="shared" si="52"/>
        <v>2.36</v>
      </c>
      <c r="BI82" s="36">
        <f t="shared" si="52"/>
        <v>1.56</v>
      </c>
      <c r="BJ82" s="36">
        <f t="shared" si="52"/>
        <v>0</v>
      </c>
      <c r="BK82" s="36">
        <f t="shared" si="52"/>
        <v>7.7</v>
      </c>
      <c r="BL82" s="36">
        <f t="shared" si="52"/>
        <v>2.496</v>
      </c>
      <c r="BM82" s="36">
        <f t="shared" si="52"/>
        <v>1.2356</v>
      </c>
      <c r="BN82" s="36">
        <f t="shared" si="52"/>
        <v>0.17868000000000001</v>
      </c>
      <c r="BO82" s="36">
        <f t="shared" ref="BO82" si="53">BO77*BO79</f>
        <v>0.84000000000000008</v>
      </c>
      <c r="BP82" s="104">
        <f>SUM(D82:BO82)</f>
        <v>179.4189371428572</v>
      </c>
      <c r="BQ82" s="38">
        <f>BP82/$C$7</f>
        <v>44.854734285714301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3"/>
      <c r="B85" s="5" t="s">
        <v>4</v>
      </c>
      <c r="C85" s="115" t="s">
        <v>5</v>
      </c>
      <c r="D85" s="106" t="str">
        <f t="shared" ref="D85:BN85" si="54">D51</f>
        <v>Хлеб пшеничный</v>
      </c>
      <c r="E85" s="106" t="str">
        <f t="shared" si="54"/>
        <v>Хлеб ржано-пшеничный</v>
      </c>
      <c r="F85" s="106" t="str">
        <f t="shared" si="54"/>
        <v>Сахар</v>
      </c>
      <c r="G85" s="106" t="str">
        <f t="shared" si="54"/>
        <v>Чай</v>
      </c>
      <c r="H85" s="106" t="str">
        <f t="shared" si="54"/>
        <v>Какао</v>
      </c>
      <c r="I85" s="106" t="str">
        <f t="shared" si="54"/>
        <v>Кофейный напиток</v>
      </c>
      <c r="J85" s="106" t="str">
        <f t="shared" si="54"/>
        <v>Молоко 2,5%</v>
      </c>
      <c r="K85" s="106" t="str">
        <f t="shared" si="54"/>
        <v>Масло сливочное</v>
      </c>
      <c r="L85" s="106" t="str">
        <f t="shared" si="54"/>
        <v>Сметана 15%</v>
      </c>
      <c r="M85" s="106" t="str">
        <f t="shared" si="54"/>
        <v>Молоко сухое</v>
      </c>
      <c r="N85" s="106" t="str">
        <f t="shared" si="54"/>
        <v>Снежок 2,5 %</v>
      </c>
      <c r="O85" s="106" t="str">
        <f t="shared" si="54"/>
        <v>Творог 5%</v>
      </c>
      <c r="P85" s="106" t="str">
        <f t="shared" si="54"/>
        <v>Молоко сгущенное</v>
      </c>
      <c r="Q85" s="106" t="str">
        <f t="shared" si="54"/>
        <v xml:space="preserve">Джем Сава </v>
      </c>
      <c r="R85" s="106" t="str">
        <f t="shared" si="54"/>
        <v>Сыр</v>
      </c>
      <c r="S85" s="106" t="str">
        <f t="shared" si="54"/>
        <v>Зеленый горошек</v>
      </c>
      <c r="T85" s="106" t="str">
        <f t="shared" si="54"/>
        <v>Кукуруза консервирован.</v>
      </c>
      <c r="U85" s="106" t="str">
        <f t="shared" si="54"/>
        <v>Консервы рыбные</v>
      </c>
      <c r="V85" s="106" t="str">
        <f t="shared" si="54"/>
        <v>Огурцы консервирован.</v>
      </c>
      <c r="W85" s="41"/>
      <c r="X85" s="106" t="str">
        <f t="shared" si="54"/>
        <v>Яйцо</v>
      </c>
      <c r="Y85" s="106" t="str">
        <f t="shared" si="54"/>
        <v>Икра кабачковая</v>
      </c>
      <c r="Z85" s="106" t="str">
        <f t="shared" si="54"/>
        <v>Изюм</v>
      </c>
      <c r="AA85" s="106" t="str">
        <f t="shared" si="54"/>
        <v>Курага</v>
      </c>
      <c r="AB85" s="106" t="str">
        <f t="shared" si="54"/>
        <v>Чернослив</v>
      </c>
      <c r="AC85" s="106" t="str">
        <f t="shared" si="54"/>
        <v>Шиповник</v>
      </c>
      <c r="AD85" s="106" t="str">
        <f t="shared" si="54"/>
        <v>Сухофрукты</v>
      </c>
      <c r="AE85" s="106" t="str">
        <f t="shared" si="54"/>
        <v>Ягода свежемороженная</v>
      </c>
      <c r="AF85" s="106" t="str">
        <f t="shared" si="54"/>
        <v>Лимон</v>
      </c>
      <c r="AG85" s="106" t="str">
        <f t="shared" si="54"/>
        <v>Кисель</v>
      </c>
      <c r="AH85" s="106" t="str">
        <f t="shared" si="54"/>
        <v xml:space="preserve">Сок </v>
      </c>
      <c r="AI85" s="106" t="str">
        <f t="shared" si="54"/>
        <v>Макаронные изделия</v>
      </c>
      <c r="AJ85" s="106" t="str">
        <f t="shared" si="54"/>
        <v>Мука</v>
      </c>
      <c r="AK85" s="106" t="str">
        <f t="shared" si="54"/>
        <v>Дрожжи</v>
      </c>
      <c r="AL85" s="106" t="str">
        <f t="shared" si="54"/>
        <v>Печенье</v>
      </c>
      <c r="AM85" s="106" t="str">
        <f t="shared" si="54"/>
        <v>Пряники</v>
      </c>
      <c r="AN85" s="106" t="str">
        <f t="shared" si="54"/>
        <v>Вафли</v>
      </c>
      <c r="AO85" s="106" t="str">
        <f t="shared" si="54"/>
        <v>Конфеты</v>
      </c>
      <c r="AP85" s="106" t="str">
        <f t="shared" si="54"/>
        <v>Повидло Сава</v>
      </c>
      <c r="AQ85" s="106" t="str">
        <f t="shared" si="54"/>
        <v>Крупа геркулес</v>
      </c>
      <c r="AR85" s="106" t="str">
        <f t="shared" si="54"/>
        <v>Крупа горох</v>
      </c>
      <c r="AS85" s="106" t="str">
        <f t="shared" si="54"/>
        <v>Крупа гречневая</v>
      </c>
      <c r="AT85" s="106" t="str">
        <f t="shared" si="54"/>
        <v>Крупа кукурузная</v>
      </c>
      <c r="AU85" s="106" t="str">
        <f t="shared" si="54"/>
        <v>Крупа манная</v>
      </c>
      <c r="AV85" s="106" t="str">
        <f t="shared" si="54"/>
        <v>Крупа перловая</v>
      </c>
      <c r="AW85" s="106" t="str">
        <f t="shared" si="54"/>
        <v>Крупа пшеничная</v>
      </c>
      <c r="AX85" s="106" t="str">
        <f t="shared" si="54"/>
        <v>Крупа пшено</v>
      </c>
      <c r="AY85" s="106" t="str">
        <f t="shared" si="54"/>
        <v>Крупа ячневая</v>
      </c>
      <c r="AZ85" s="106" t="str">
        <f t="shared" si="54"/>
        <v>Рис</v>
      </c>
      <c r="BA85" s="106" t="str">
        <f t="shared" si="54"/>
        <v>Цыпленок бройлер</v>
      </c>
      <c r="BB85" s="106" t="str">
        <f t="shared" si="54"/>
        <v>Филе куриное</v>
      </c>
      <c r="BC85" s="106" t="str">
        <f t="shared" si="54"/>
        <v>Фарш говяжий</v>
      </c>
      <c r="BD85" s="106" t="str">
        <f t="shared" si="54"/>
        <v>Печень куриная</v>
      </c>
      <c r="BE85" s="106" t="str">
        <f t="shared" si="54"/>
        <v>Филе минтая</v>
      </c>
      <c r="BF85" s="106" t="str">
        <f t="shared" si="54"/>
        <v>Филе сельди слабосол.</v>
      </c>
      <c r="BG85" s="106" t="str">
        <f t="shared" si="54"/>
        <v>Картофель</v>
      </c>
      <c r="BH85" s="106" t="str">
        <f t="shared" si="54"/>
        <v>Морковь</v>
      </c>
      <c r="BI85" s="106" t="str">
        <f t="shared" si="54"/>
        <v>Лук</v>
      </c>
      <c r="BJ85" s="106" t="str">
        <f t="shared" si="54"/>
        <v>Капуста</v>
      </c>
      <c r="BK85" s="106" t="str">
        <f t="shared" si="54"/>
        <v>Свекла</v>
      </c>
      <c r="BL85" s="106" t="str">
        <f t="shared" si="54"/>
        <v>Томатная паста</v>
      </c>
      <c r="BM85" s="106" t="str">
        <f t="shared" si="54"/>
        <v>Масло растительное</v>
      </c>
      <c r="BN85" s="106" t="str">
        <f t="shared" si="54"/>
        <v>Соль</v>
      </c>
      <c r="BO85" s="115" t="s">
        <v>106</v>
      </c>
      <c r="BP85" s="107" t="s">
        <v>6</v>
      </c>
      <c r="BQ85" s="107" t="s">
        <v>7</v>
      </c>
    </row>
    <row r="86" spans="1:70" ht="29.25" customHeight="1" x14ac:dyDescent="0.25">
      <c r="A86" s="114"/>
      <c r="B86" s="6" t="s">
        <v>8</v>
      </c>
      <c r="C86" s="11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41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16"/>
      <c r="BP86" s="107"/>
      <c r="BQ86" s="107"/>
    </row>
    <row r="87" spans="1:70" x14ac:dyDescent="0.25">
      <c r="A87" s="108" t="s">
        <v>22</v>
      </c>
      <c r="B87" s="7" t="s">
        <v>42</v>
      </c>
      <c r="C87" s="109">
        <f>$F$4</f>
        <v>4</v>
      </c>
      <c r="D87" s="7">
        <f t="shared" ref="D87:BN91" si="55">D19</f>
        <v>0</v>
      </c>
      <c r="E87" s="7">
        <f t="shared" si="55"/>
        <v>0</v>
      </c>
      <c r="F87" s="7">
        <f t="shared" si="55"/>
        <v>8.0000000000000002E-3</v>
      </c>
      <c r="G87" s="7">
        <f t="shared" si="55"/>
        <v>4.0000000000000002E-4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4.0000000000000001E-3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08"/>
      <c r="B88" s="7" t="s">
        <v>43</v>
      </c>
      <c r="C88" s="110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08"/>
      <c r="B89" s="7"/>
      <c r="C89" s="110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08"/>
      <c r="B90" s="7"/>
      <c r="C90" s="110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08"/>
      <c r="B91" s="7"/>
      <c r="C91" s="111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9.0000000000000011E-3</v>
      </c>
      <c r="G92" s="27">
        <f t="shared" si="59"/>
        <v>4.0000000000000002E-4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4.0000000000000001E-3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3.6000000000000004E-2</v>
      </c>
      <c r="G93" s="28">
        <f t="shared" si="61"/>
        <v>1.6000000000000001E-3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8.0000000000000002E-3</v>
      </c>
      <c r="L93" s="28">
        <f t="shared" si="61"/>
        <v>0.02</v>
      </c>
      <c r="M93" s="28">
        <f t="shared" si="61"/>
        <v>0</v>
      </c>
      <c r="N93" s="28">
        <f t="shared" si="61"/>
        <v>0</v>
      </c>
      <c r="O93" s="28">
        <f t="shared" si="61"/>
        <v>0</v>
      </c>
      <c r="P93" s="28">
        <f t="shared" si="61"/>
        <v>0.02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1.6E-2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6.8000000000000005E-2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3.5999999999999999E-3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90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550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416.67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840</v>
      </c>
      <c r="V95" s="33">
        <f>V43</f>
        <v>83.34</v>
      </c>
      <c r="W95" s="33">
        <f>W43</f>
        <v>99</v>
      </c>
      <c r="X95" s="33">
        <f t="shared" si="63"/>
        <v>9</v>
      </c>
      <c r="Y95" s="33">
        <f t="shared" si="63"/>
        <v>0</v>
      </c>
      <c r="Z95" s="33">
        <f t="shared" si="63"/>
        <v>225</v>
      </c>
      <c r="AA95" s="33">
        <f t="shared" si="63"/>
        <v>360</v>
      </c>
      <c r="AB95" s="33">
        <f t="shared" si="63"/>
        <v>300</v>
      </c>
      <c r="AC95" s="33">
        <f t="shared" si="63"/>
        <v>350</v>
      </c>
      <c r="AD95" s="33">
        <f t="shared" si="63"/>
        <v>180</v>
      </c>
      <c r="AE95" s="33">
        <f t="shared" si="63"/>
        <v>300</v>
      </c>
      <c r="AF95" s="33">
        <f t="shared" si="63"/>
        <v>169</v>
      </c>
      <c r="AG95" s="33">
        <f t="shared" si="63"/>
        <v>227.27</v>
      </c>
      <c r="AH95" s="33">
        <f t="shared" si="63"/>
        <v>58.38</v>
      </c>
      <c r="AI95" s="33">
        <f t="shared" si="63"/>
        <v>65.75</v>
      </c>
      <c r="AJ95" s="33">
        <f t="shared" si="63"/>
        <v>48</v>
      </c>
      <c r="AK95" s="33">
        <f t="shared" si="63"/>
        <v>200</v>
      </c>
      <c r="AL95" s="33">
        <f t="shared" si="63"/>
        <v>185</v>
      </c>
      <c r="AM95" s="33">
        <f t="shared" si="63"/>
        <v>0</v>
      </c>
      <c r="AN95" s="33">
        <f t="shared" si="63"/>
        <v>286</v>
      </c>
      <c r="AO95" s="33">
        <f t="shared" si="63"/>
        <v>0</v>
      </c>
      <c r="AP95" s="33">
        <f t="shared" si="63"/>
        <v>189.66</v>
      </c>
      <c r="AQ95" s="33">
        <f t="shared" si="63"/>
        <v>75</v>
      </c>
      <c r="AR95" s="33">
        <f t="shared" si="63"/>
        <v>70</v>
      </c>
      <c r="AS95" s="33">
        <f t="shared" si="63"/>
        <v>150</v>
      </c>
      <c r="AT95" s="33">
        <f t="shared" si="63"/>
        <v>85.71</v>
      </c>
      <c r="AU95" s="33">
        <f t="shared" si="63"/>
        <v>64.290000000000006</v>
      </c>
      <c r="AV95" s="33">
        <f t="shared" si="63"/>
        <v>62.5</v>
      </c>
      <c r="AW95" s="33">
        <f t="shared" si="63"/>
        <v>114.28</v>
      </c>
      <c r="AX95" s="33">
        <f t="shared" si="63"/>
        <v>80</v>
      </c>
      <c r="AY95" s="33">
        <f t="shared" si="63"/>
        <v>75</v>
      </c>
      <c r="AZ95" s="33">
        <f t="shared" si="63"/>
        <v>110</v>
      </c>
      <c r="BA95" s="33">
        <f t="shared" si="63"/>
        <v>225</v>
      </c>
      <c r="BB95" s="33">
        <f t="shared" si="63"/>
        <v>360</v>
      </c>
      <c r="BC95" s="33">
        <f t="shared" si="63"/>
        <v>550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40</v>
      </c>
      <c r="BH95" s="33">
        <f t="shared" si="63"/>
        <v>59</v>
      </c>
      <c r="BI95" s="33">
        <f t="shared" si="63"/>
        <v>30</v>
      </c>
      <c r="BJ95" s="33">
        <f t="shared" si="63"/>
        <v>30</v>
      </c>
      <c r="BK95" s="33">
        <f t="shared" si="63"/>
        <v>35</v>
      </c>
      <c r="BL95" s="33">
        <f t="shared" si="63"/>
        <v>312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0.09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0.55000000000000004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0.41667000000000004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0.84</v>
      </c>
      <c r="V96" s="27">
        <f>V95/1000</f>
        <v>8.3339999999999997E-2</v>
      </c>
      <c r="W96" s="27">
        <f>W95/1000</f>
        <v>9.9000000000000005E-2</v>
      </c>
      <c r="X96" s="27">
        <f t="shared" si="64"/>
        <v>8.9999999999999993E-3</v>
      </c>
      <c r="Y96" s="27">
        <f t="shared" si="64"/>
        <v>0</v>
      </c>
      <c r="Z96" s="27">
        <f t="shared" si="64"/>
        <v>0.22500000000000001</v>
      </c>
      <c r="AA96" s="27">
        <f t="shared" si="64"/>
        <v>0.36</v>
      </c>
      <c r="AB96" s="27">
        <f t="shared" si="64"/>
        <v>0.3</v>
      </c>
      <c r="AC96" s="27">
        <f t="shared" si="64"/>
        <v>0.35</v>
      </c>
      <c r="AD96" s="27">
        <f t="shared" si="64"/>
        <v>0.18</v>
      </c>
      <c r="AE96" s="27">
        <f t="shared" si="64"/>
        <v>0.3</v>
      </c>
      <c r="AF96" s="27">
        <f t="shared" si="64"/>
        <v>0.16900000000000001</v>
      </c>
      <c r="AG96" s="27">
        <f t="shared" si="64"/>
        <v>0.22727</v>
      </c>
      <c r="AH96" s="27">
        <f t="shared" si="64"/>
        <v>5.8380000000000001E-2</v>
      </c>
      <c r="AI96" s="27">
        <f t="shared" si="64"/>
        <v>6.5750000000000003E-2</v>
      </c>
      <c r="AJ96" s="27">
        <f t="shared" si="64"/>
        <v>4.8000000000000001E-2</v>
      </c>
      <c r="AK96" s="27">
        <f t="shared" si="64"/>
        <v>0.2</v>
      </c>
      <c r="AL96" s="27">
        <f t="shared" si="64"/>
        <v>0.185</v>
      </c>
      <c r="AM96" s="27">
        <f t="shared" si="64"/>
        <v>0</v>
      </c>
      <c r="AN96" s="27">
        <f t="shared" si="64"/>
        <v>0.28599999999999998</v>
      </c>
      <c r="AO96" s="27">
        <f t="shared" si="64"/>
        <v>0</v>
      </c>
      <c r="AP96" s="27">
        <f t="shared" si="64"/>
        <v>0.18966</v>
      </c>
      <c r="AQ96" s="27">
        <f t="shared" si="64"/>
        <v>7.4999999999999997E-2</v>
      </c>
      <c r="AR96" s="27">
        <f t="shared" si="64"/>
        <v>7.0000000000000007E-2</v>
      </c>
      <c r="AS96" s="27">
        <f t="shared" si="64"/>
        <v>0.15</v>
      </c>
      <c r="AT96" s="27">
        <f t="shared" si="64"/>
        <v>8.5709999999999995E-2</v>
      </c>
      <c r="AU96" s="27">
        <f t="shared" si="64"/>
        <v>6.429E-2</v>
      </c>
      <c r="AV96" s="27">
        <f t="shared" si="64"/>
        <v>6.25E-2</v>
      </c>
      <c r="AW96" s="27">
        <f t="shared" si="64"/>
        <v>0.11428000000000001</v>
      </c>
      <c r="AX96" s="27">
        <f t="shared" si="64"/>
        <v>0.08</v>
      </c>
      <c r="AY96" s="27">
        <f t="shared" si="64"/>
        <v>7.4999999999999997E-2</v>
      </c>
      <c r="AZ96" s="27">
        <f t="shared" si="64"/>
        <v>0.11</v>
      </c>
      <c r="BA96" s="27">
        <f t="shared" si="64"/>
        <v>0.22500000000000001</v>
      </c>
      <c r="BB96" s="27">
        <f t="shared" si="64"/>
        <v>0.36</v>
      </c>
      <c r="BC96" s="27">
        <f t="shared" si="64"/>
        <v>0.55000000000000004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0.04</v>
      </c>
      <c r="BH96" s="27">
        <f t="shared" si="64"/>
        <v>5.8999999999999997E-2</v>
      </c>
      <c r="BI96" s="27">
        <f t="shared" si="64"/>
        <v>0.03</v>
      </c>
      <c r="BJ96" s="27">
        <f t="shared" si="64"/>
        <v>0.03</v>
      </c>
      <c r="BK96" s="27">
        <f t="shared" si="64"/>
        <v>3.5000000000000003E-2</v>
      </c>
      <c r="BL96" s="27">
        <f t="shared" si="64"/>
        <v>0.312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2"/>
      <c r="D97" s="36">
        <f t="shared" ref="D97:BN97" si="66">D93*D95</f>
        <v>0</v>
      </c>
      <c r="E97" s="36">
        <f t="shared" si="66"/>
        <v>0</v>
      </c>
      <c r="F97" s="36">
        <f t="shared" si="66"/>
        <v>3.24</v>
      </c>
      <c r="G97" s="36">
        <f t="shared" si="66"/>
        <v>0.8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5.2995200000000002</v>
      </c>
      <c r="L97" s="36">
        <f t="shared" si="66"/>
        <v>4.0166000000000004</v>
      </c>
      <c r="M97" s="36">
        <f t="shared" si="66"/>
        <v>0</v>
      </c>
      <c r="N97" s="36">
        <f t="shared" si="66"/>
        <v>0</v>
      </c>
      <c r="O97" s="36">
        <f t="shared" si="66"/>
        <v>0</v>
      </c>
      <c r="P97" s="36">
        <f t="shared" si="66"/>
        <v>7.3679999999999994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2.7040000000000002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4.3717200000000007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0.55601999999999996</v>
      </c>
      <c r="BN97" s="36">
        <f t="shared" si="66"/>
        <v>0</v>
      </c>
      <c r="BO97" s="36">
        <f t="shared" ref="BO97" si="67">BO93*BO95</f>
        <v>0</v>
      </c>
      <c r="BP97" s="104">
        <f>SUM(D97:BN97)</f>
        <v>28.35586</v>
      </c>
      <c r="BQ97" s="38">
        <f>BP97/$C$7</f>
        <v>7.088965</v>
      </c>
    </row>
    <row r="98" spans="1:69" ht="17.25" x14ac:dyDescent="0.3">
      <c r="A98" s="34"/>
      <c r="B98" s="35" t="s">
        <v>35</v>
      </c>
      <c r="C98" s="112"/>
      <c r="D98" s="36">
        <f t="shared" ref="D98:BN98" si="68">D93*D95</f>
        <v>0</v>
      </c>
      <c r="E98" s="36">
        <f t="shared" si="68"/>
        <v>0</v>
      </c>
      <c r="F98" s="36">
        <f t="shared" si="68"/>
        <v>3.24</v>
      </c>
      <c r="G98" s="36">
        <f t="shared" si="68"/>
        <v>0.8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5.2995200000000002</v>
      </c>
      <c r="L98" s="36">
        <f t="shared" si="68"/>
        <v>4.0166000000000004</v>
      </c>
      <c r="M98" s="36">
        <f t="shared" si="68"/>
        <v>0</v>
      </c>
      <c r="N98" s="36">
        <f t="shared" si="68"/>
        <v>0</v>
      </c>
      <c r="O98" s="36">
        <f t="shared" si="68"/>
        <v>0</v>
      </c>
      <c r="P98" s="36">
        <f t="shared" si="68"/>
        <v>7.3679999999999994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2.7040000000000002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4.3717200000000007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0.55601999999999996</v>
      </c>
      <c r="BN98" s="36">
        <f t="shared" si="68"/>
        <v>0</v>
      </c>
      <c r="BO98" s="36">
        <f t="shared" ref="BO98" si="69">BO93*BO95</f>
        <v>0</v>
      </c>
      <c r="BP98" s="104">
        <f>SUM(D98:BO98)</f>
        <v>28.35586</v>
      </c>
      <c r="BQ98" s="38">
        <f>BP98/$C$7</f>
        <v>7.088965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3"/>
      <c r="B101" s="5" t="s">
        <v>4</v>
      </c>
      <c r="C101" s="115" t="s">
        <v>5</v>
      </c>
      <c r="D101" s="106" t="str">
        <f t="shared" ref="D101:BN101" si="70">D51</f>
        <v>Хлеб пшеничный</v>
      </c>
      <c r="E101" s="106" t="str">
        <f t="shared" si="70"/>
        <v>Хлеб ржано-пшеничный</v>
      </c>
      <c r="F101" s="106" t="str">
        <f t="shared" si="70"/>
        <v>Сахар</v>
      </c>
      <c r="G101" s="106" t="str">
        <f t="shared" si="70"/>
        <v>Чай</v>
      </c>
      <c r="H101" s="106" t="str">
        <f t="shared" si="70"/>
        <v>Какао</v>
      </c>
      <c r="I101" s="106" t="str">
        <f t="shared" si="70"/>
        <v>Кофейный напиток</v>
      </c>
      <c r="J101" s="106" t="str">
        <f t="shared" si="70"/>
        <v>Молоко 2,5%</v>
      </c>
      <c r="K101" s="106" t="str">
        <f t="shared" si="70"/>
        <v>Масло сливочное</v>
      </c>
      <c r="L101" s="106" t="str">
        <f t="shared" si="70"/>
        <v>Сметана 15%</v>
      </c>
      <c r="M101" s="106" t="str">
        <f t="shared" si="70"/>
        <v>Молоко сухое</v>
      </c>
      <c r="N101" s="106" t="str">
        <f t="shared" si="70"/>
        <v>Снежок 2,5 %</v>
      </c>
      <c r="O101" s="106" t="str">
        <f t="shared" si="70"/>
        <v>Творог 5%</v>
      </c>
      <c r="P101" s="106" t="str">
        <f t="shared" si="70"/>
        <v>Молоко сгущенное</v>
      </c>
      <c r="Q101" s="106" t="str">
        <f t="shared" si="70"/>
        <v xml:space="preserve">Джем Сава </v>
      </c>
      <c r="R101" s="106" t="str">
        <f t="shared" si="70"/>
        <v>Сыр</v>
      </c>
      <c r="S101" s="106" t="str">
        <f t="shared" si="70"/>
        <v>Зеленый горошек</v>
      </c>
      <c r="T101" s="106" t="str">
        <f t="shared" si="70"/>
        <v>Кукуруза консервирован.</v>
      </c>
      <c r="U101" s="106" t="str">
        <f t="shared" si="70"/>
        <v>Консервы рыбные</v>
      </c>
      <c r="V101" s="106" t="str">
        <f t="shared" si="70"/>
        <v>Огурцы консервирован.</v>
      </c>
      <c r="W101" s="41"/>
      <c r="X101" s="106" t="str">
        <f t="shared" si="70"/>
        <v>Яйцо</v>
      </c>
      <c r="Y101" s="106" t="str">
        <f t="shared" si="70"/>
        <v>Икра кабачковая</v>
      </c>
      <c r="Z101" s="106" t="str">
        <f t="shared" si="70"/>
        <v>Изюм</v>
      </c>
      <c r="AA101" s="106" t="str">
        <f t="shared" si="70"/>
        <v>Курага</v>
      </c>
      <c r="AB101" s="106" t="str">
        <f t="shared" si="70"/>
        <v>Чернослив</v>
      </c>
      <c r="AC101" s="106" t="str">
        <f t="shared" si="70"/>
        <v>Шиповник</v>
      </c>
      <c r="AD101" s="106" t="str">
        <f t="shared" si="70"/>
        <v>Сухофрукты</v>
      </c>
      <c r="AE101" s="106" t="str">
        <f t="shared" si="70"/>
        <v>Ягода свежемороженная</v>
      </c>
      <c r="AF101" s="106" t="str">
        <f t="shared" si="70"/>
        <v>Лимон</v>
      </c>
      <c r="AG101" s="106" t="str">
        <f t="shared" si="70"/>
        <v>Кисель</v>
      </c>
      <c r="AH101" s="106" t="str">
        <f t="shared" si="70"/>
        <v xml:space="preserve">Сок </v>
      </c>
      <c r="AI101" s="106" t="str">
        <f t="shared" si="70"/>
        <v>Макаронные изделия</v>
      </c>
      <c r="AJ101" s="106" t="str">
        <f t="shared" si="70"/>
        <v>Мука</v>
      </c>
      <c r="AK101" s="106" t="str">
        <f t="shared" si="70"/>
        <v>Дрожжи</v>
      </c>
      <c r="AL101" s="106" t="str">
        <f t="shared" si="70"/>
        <v>Печенье</v>
      </c>
      <c r="AM101" s="106" t="str">
        <f t="shared" si="70"/>
        <v>Пряники</v>
      </c>
      <c r="AN101" s="106" t="str">
        <f t="shared" si="70"/>
        <v>Вафли</v>
      </c>
      <c r="AO101" s="106" t="str">
        <f t="shared" si="70"/>
        <v>Конфеты</v>
      </c>
      <c r="AP101" s="106" t="str">
        <f t="shared" si="70"/>
        <v>Повидло Сава</v>
      </c>
      <c r="AQ101" s="106" t="str">
        <f t="shared" si="70"/>
        <v>Крупа геркулес</v>
      </c>
      <c r="AR101" s="106" t="str">
        <f t="shared" si="70"/>
        <v>Крупа горох</v>
      </c>
      <c r="AS101" s="106" t="str">
        <f t="shared" si="70"/>
        <v>Крупа гречневая</v>
      </c>
      <c r="AT101" s="106" t="str">
        <f t="shared" si="70"/>
        <v>Крупа кукурузная</v>
      </c>
      <c r="AU101" s="106" t="str">
        <f t="shared" si="70"/>
        <v>Крупа манная</v>
      </c>
      <c r="AV101" s="106" t="str">
        <f t="shared" si="70"/>
        <v>Крупа перловая</v>
      </c>
      <c r="AW101" s="106" t="str">
        <f t="shared" si="70"/>
        <v>Крупа пшеничная</v>
      </c>
      <c r="AX101" s="106" t="str">
        <f t="shared" si="70"/>
        <v>Крупа пшено</v>
      </c>
      <c r="AY101" s="106" t="str">
        <f t="shared" si="70"/>
        <v>Крупа ячневая</v>
      </c>
      <c r="AZ101" s="106" t="str">
        <f t="shared" si="70"/>
        <v>Рис</v>
      </c>
      <c r="BA101" s="106" t="str">
        <f t="shared" si="70"/>
        <v>Цыпленок бройлер</v>
      </c>
      <c r="BB101" s="106" t="str">
        <f t="shared" si="70"/>
        <v>Филе куриное</v>
      </c>
      <c r="BC101" s="106" t="str">
        <f t="shared" si="70"/>
        <v>Фарш говяжий</v>
      </c>
      <c r="BD101" s="106" t="str">
        <f t="shared" si="70"/>
        <v>Печень куриная</v>
      </c>
      <c r="BE101" s="106" t="str">
        <f t="shared" si="70"/>
        <v>Филе минтая</v>
      </c>
      <c r="BF101" s="106" t="str">
        <f t="shared" si="70"/>
        <v>Филе сельди слабосол.</v>
      </c>
      <c r="BG101" s="106" t="str">
        <f t="shared" si="70"/>
        <v>Картофель</v>
      </c>
      <c r="BH101" s="106" t="str">
        <f t="shared" si="70"/>
        <v>Морковь</v>
      </c>
      <c r="BI101" s="106" t="str">
        <f t="shared" si="70"/>
        <v>Лук</v>
      </c>
      <c r="BJ101" s="106" t="str">
        <f t="shared" si="70"/>
        <v>Капуста</v>
      </c>
      <c r="BK101" s="106" t="str">
        <f t="shared" si="70"/>
        <v>Свекла</v>
      </c>
      <c r="BL101" s="106" t="str">
        <f t="shared" si="70"/>
        <v>Томатная паста</v>
      </c>
      <c r="BM101" s="106" t="str">
        <f t="shared" si="70"/>
        <v>Масло растительное</v>
      </c>
      <c r="BN101" s="106" t="str">
        <f t="shared" si="70"/>
        <v>Соль</v>
      </c>
      <c r="BO101" s="115" t="s">
        <v>106</v>
      </c>
      <c r="BP101" s="107" t="s">
        <v>6</v>
      </c>
      <c r="BQ101" s="107" t="s">
        <v>7</v>
      </c>
    </row>
    <row r="102" spans="1:69" ht="29.25" customHeight="1" x14ac:dyDescent="0.25">
      <c r="A102" s="114"/>
      <c r="B102" s="6" t="s">
        <v>8</v>
      </c>
      <c r="C102" s="11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41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16"/>
      <c r="BP102" s="107"/>
      <c r="BQ102" s="107"/>
    </row>
    <row r="103" spans="1:69" x14ac:dyDescent="0.25">
      <c r="A103" s="108" t="s">
        <v>25</v>
      </c>
      <c r="B103" s="24" t="s">
        <v>44</v>
      </c>
      <c r="C103" s="109">
        <f>$F$4</f>
        <v>4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08"/>
      <c r="B104" t="s">
        <v>19</v>
      </c>
      <c r="C104" s="110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08"/>
      <c r="B105" s="14" t="s">
        <v>27</v>
      </c>
      <c r="C105" s="110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08"/>
      <c r="B106" s="20"/>
      <c r="C106" s="110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08"/>
      <c r="B107" s="7"/>
      <c r="C107" s="111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0.08</v>
      </c>
      <c r="E109" s="28">
        <f t="shared" si="77"/>
        <v>0</v>
      </c>
      <c r="F109" s="28">
        <f t="shared" si="77"/>
        <v>3.2000000000000001E-2</v>
      </c>
      <c r="G109" s="28">
        <f t="shared" si="77"/>
        <v>1.1999999999999999E-3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1.2E-2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0.12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2E-3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90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550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416.67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840</v>
      </c>
      <c r="V111" s="33">
        <f>V43</f>
        <v>83.34</v>
      </c>
      <c r="W111" s="33">
        <f>W43</f>
        <v>99</v>
      </c>
      <c r="X111" s="33">
        <f t="shared" si="79"/>
        <v>9</v>
      </c>
      <c r="Y111" s="33">
        <f t="shared" si="79"/>
        <v>0</v>
      </c>
      <c r="Z111" s="33">
        <f t="shared" si="79"/>
        <v>225</v>
      </c>
      <c r="AA111" s="33">
        <f t="shared" si="79"/>
        <v>360</v>
      </c>
      <c r="AB111" s="33">
        <f t="shared" si="79"/>
        <v>300</v>
      </c>
      <c r="AC111" s="33">
        <f t="shared" si="79"/>
        <v>350</v>
      </c>
      <c r="AD111" s="33">
        <f t="shared" si="79"/>
        <v>180</v>
      </c>
      <c r="AE111" s="33">
        <f t="shared" si="79"/>
        <v>300</v>
      </c>
      <c r="AF111" s="33">
        <f t="shared" si="79"/>
        <v>169</v>
      </c>
      <c r="AG111" s="33">
        <f t="shared" si="79"/>
        <v>227.27</v>
      </c>
      <c r="AH111" s="33">
        <f t="shared" si="79"/>
        <v>58.38</v>
      </c>
      <c r="AI111" s="33">
        <f t="shared" si="79"/>
        <v>65.75</v>
      </c>
      <c r="AJ111" s="33">
        <f t="shared" si="79"/>
        <v>48</v>
      </c>
      <c r="AK111" s="33">
        <f t="shared" si="79"/>
        <v>200</v>
      </c>
      <c r="AL111" s="33">
        <f t="shared" si="79"/>
        <v>185</v>
      </c>
      <c r="AM111" s="33">
        <f t="shared" si="79"/>
        <v>0</v>
      </c>
      <c r="AN111" s="33">
        <f t="shared" si="79"/>
        <v>286</v>
      </c>
      <c r="AO111" s="33">
        <f t="shared" si="79"/>
        <v>0</v>
      </c>
      <c r="AP111" s="33">
        <f t="shared" si="79"/>
        <v>189.66</v>
      </c>
      <c r="AQ111" s="33">
        <f t="shared" si="79"/>
        <v>75</v>
      </c>
      <c r="AR111" s="33">
        <f t="shared" si="79"/>
        <v>70</v>
      </c>
      <c r="AS111" s="33">
        <f t="shared" si="79"/>
        <v>150</v>
      </c>
      <c r="AT111" s="33">
        <f t="shared" si="79"/>
        <v>85.71</v>
      </c>
      <c r="AU111" s="33">
        <f t="shared" si="79"/>
        <v>64.290000000000006</v>
      </c>
      <c r="AV111" s="33">
        <f t="shared" si="79"/>
        <v>62.5</v>
      </c>
      <c r="AW111" s="33">
        <f t="shared" si="79"/>
        <v>114.28</v>
      </c>
      <c r="AX111" s="33">
        <f t="shared" si="79"/>
        <v>80</v>
      </c>
      <c r="AY111" s="33">
        <f t="shared" si="79"/>
        <v>75</v>
      </c>
      <c r="AZ111" s="33">
        <f t="shared" si="79"/>
        <v>110</v>
      </c>
      <c r="BA111" s="33">
        <f t="shared" si="79"/>
        <v>225</v>
      </c>
      <c r="BB111" s="33">
        <f t="shared" si="79"/>
        <v>360</v>
      </c>
      <c r="BC111" s="33">
        <f t="shared" si="79"/>
        <v>550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40</v>
      </c>
      <c r="BH111" s="33">
        <f t="shared" si="79"/>
        <v>59</v>
      </c>
      <c r="BI111" s="33">
        <f t="shared" si="79"/>
        <v>30</v>
      </c>
      <c r="BJ111" s="33">
        <f t="shared" si="79"/>
        <v>30</v>
      </c>
      <c r="BK111" s="33">
        <f t="shared" si="79"/>
        <v>35</v>
      </c>
      <c r="BL111" s="33">
        <f t="shared" si="79"/>
        <v>312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0.09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0.55000000000000004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0.41667000000000004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0.84</v>
      </c>
      <c r="V112" s="27">
        <f t="shared" si="81"/>
        <v>8.3339999999999997E-2</v>
      </c>
      <c r="W112" s="27">
        <f t="shared" si="81"/>
        <v>9.9000000000000005E-2</v>
      </c>
      <c r="X112" s="27">
        <f t="shared" si="81"/>
        <v>8.9999999999999993E-3</v>
      </c>
      <c r="Y112" s="27"/>
      <c r="Z112" s="27">
        <f>Z111/1000</f>
        <v>0.22500000000000001</v>
      </c>
      <c r="AA112" s="27"/>
      <c r="AB112" s="27"/>
      <c r="AC112" s="27"/>
      <c r="AD112" s="27"/>
      <c r="AE112" s="27"/>
      <c r="AF112" s="27">
        <f>AF111/1000</f>
        <v>0.16900000000000001</v>
      </c>
      <c r="AG112" s="27">
        <f>AG111/1000</f>
        <v>0.22727</v>
      </c>
      <c r="AH112" s="27"/>
      <c r="AI112" s="27">
        <f>AI111/1000</f>
        <v>6.5750000000000003E-2</v>
      </c>
      <c r="AJ112" s="27">
        <f>AJ111/1000</f>
        <v>4.8000000000000001E-2</v>
      </c>
      <c r="AK112" s="27">
        <f t="shared" ref="AK112:BN112" si="82">AK111/1000</f>
        <v>0.2</v>
      </c>
      <c r="AL112" s="27">
        <f t="shared" si="82"/>
        <v>0.185</v>
      </c>
      <c r="AM112" s="27">
        <f t="shared" si="82"/>
        <v>0</v>
      </c>
      <c r="AN112" s="27">
        <f t="shared" si="82"/>
        <v>0.28599999999999998</v>
      </c>
      <c r="AO112" s="27">
        <f t="shared" si="82"/>
        <v>0</v>
      </c>
      <c r="AP112" s="27">
        <f t="shared" si="82"/>
        <v>0.18966</v>
      </c>
      <c r="AQ112" s="27">
        <f t="shared" si="82"/>
        <v>7.4999999999999997E-2</v>
      </c>
      <c r="AR112" s="27">
        <f t="shared" si="82"/>
        <v>7.0000000000000007E-2</v>
      </c>
      <c r="AS112" s="27">
        <f t="shared" si="82"/>
        <v>0.15</v>
      </c>
      <c r="AT112" s="27">
        <f t="shared" si="82"/>
        <v>8.5709999999999995E-2</v>
      </c>
      <c r="AU112" s="27">
        <f t="shared" si="82"/>
        <v>6.429E-2</v>
      </c>
      <c r="AV112" s="27">
        <f t="shared" si="82"/>
        <v>6.25E-2</v>
      </c>
      <c r="AW112" s="27">
        <f t="shared" si="82"/>
        <v>0.11428000000000001</v>
      </c>
      <c r="AX112" s="27">
        <f t="shared" si="82"/>
        <v>0.08</v>
      </c>
      <c r="AY112" s="27">
        <f t="shared" si="82"/>
        <v>7.4999999999999997E-2</v>
      </c>
      <c r="AZ112" s="27">
        <f t="shared" si="82"/>
        <v>0.11</v>
      </c>
      <c r="BA112" s="27">
        <f t="shared" si="82"/>
        <v>0.22500000000000001</v>
      </c>
      <c r="BB112" s="27">
        <f t="shared" si="82"/>
        <v>0.36</v>
      </c>
      <c r="BC112" s="27">
        <f t="shared" si="82"/>
        <v>0.55000000000000004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0.04</v>
      </c>
      <c r="BH112" s="27">
        <f t="shared" si="82"/>
        <v>5.8999999999999997E-2</v>
      </c>
      <c r="BI112" s="27">
        <f t="shared" si="82"/>
        <v>0.03</v>
      </c>
      <c r="BJ112" s="27">
        <f t="shared" si="82"/>
        <v>0.03</v>
      </c>
      <c r="BK112" s="27">
        <f t="shared" si="82"/>
        <v>3.5000000000000003E-2</v>
      </c>
      <c r="BL112" s="27">
        <f t="shared" si="82"/>
        <v>0.312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2"/>
      <c r="D113" s="36">
        <f>D109*D111</f>
        <v>5.3815999999999997</v>
      </c>
      <c r="E113" s="36">
        <f>E109*E111</f>
        <v>0</v>
      </c>
      <c r="F113" s="36">
        <f>F109*F111</f>
        <v>2.88</v>
      </c>
      <c r="G113" s="36">
        <f>G109*G111</f>
        <v>0.6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7.9492800000000008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7.89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2.9780000000000001E-2</v>
      </c>
      <c r="BO113" s="36">
        <f t="shared" ref="BO113" si="87">BO109*BO111</f>
        <v>0</v>
      </c>
      <c r="BP113" s="104">
        <f>SUM(D113:BN113)</f>
        <v>24.73066</v>
      </c>
      <c r="BQ113" s="38">
        <f>BP113/$C$7</f>
        <v>6.1826650000000001</v>
      </c>
    </row>
    <row r="114" spans="1:69" ht="17.25" x14ac:dyDescent="0.3">
      <c r="A114" s="34"/>
      <c r="B114" s="35" t="s">
        <v>35</v>
      </c>
      <c r="C114" s="112"/>
      <c r="D114" s="36">
        <f>D109*D111</f>
        <v>5.3815999999999997</v>
      </c>
      <c r="E114" s="36">
        <f>E109*E111</f>
        <v>0</v>
      </c>
      <c r="F114" s="36">
        <f>F109*F111</f>
        <v>2.88</v>
      </c>
      <c r="G114" s="36">
        <f>G109*G111</f>
        <v>0.6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7.9492800000000008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7.89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2.9780000000000001E-2</v>
      </c>
      <c r="BO114" s="36">
        <f t="shared" ref="BO114" si="91">BO109*BO111</f>
        <v>0</v>
      </c>
      <c r="BP114" s="104">
        <f>SUM(D114:BO114)</f>
        <v>24.73066</v>
      </c>
      <c r="BQ114" s="38">
        <f>BP114/$C$7</f>
        <v>6.1826650000000001</v>
      </c>
    </row>
    <row r="116" spans="1:69" x14ac:dyDescent="0.25">
      <c r="BQ116" s="40">
        <f>BQ64</f>
        <v>20.001195000000003</v>
      </c>
    </row>
    <row r="117" spans="1:69" x14ac:dyDescent="0.25">
      <c r="BQ117" s="40">
        <f>BQ82</f>
        <v>44.854734285714301</v>
      </c>
    </row>
    <row r="118" spans="1:69" x14ac:dyDescent="0.25">
      <c r="BQ118" s="40">
        <f>BQ98</f>
        <v>7.088965</v>
      </c>
    </row>
    <row r="119" spans="1:69" x14ac:dyDescent="0.25">
      <c r="BQ119" s="40">
        <f>BQ114</f>
        <v>6.1826650000000001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zoomScale="75" zoomScaleNormal="75" workbookViewId="0">
      <selection activeCell="G5" sqref="G5:G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112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38</v>
      </c>
      <c r="G4" t="s">
        <v>45</v>
      </c>
      <c r="H4" s="3"/>
      <c r="I4" s="4"/>
      <c r="J4" s="77">
        <v>44909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28"/>
      <c r="B5" s="44" t="s">
        <v>4</v>
      </c>
      <c r="C5" s="126" t="s">
        <v>5</v>
      </c>
      <c r="D5" s="126" t="str">
        <f>[1]Цены!A1</f>
        <v>Хлеб пшеничный</v>
      </c>
      <c r="E5" s="126" t="str">
        <f>[1]Цены!B1</f>
        <v>Хлеб ржано-пшеничный</v>
      </c>
      <c r="F5" s="126" t="str">
        <f>[1]Цены!C1</f>
        <v>Сахар</v>
      </c>
      <c r="G5" s="126" t="str">
        <f>[1]Цены!D1</f>
        <v>Чай</v>
      </c>
      <c r="H5" s="126" t="str">
        <f>[1]Цены!E1</f>
        <v>Какао</v>
      </c>
      <c r="I5" s="126" t="str">
        <f>[1]Цены!F1</f>
        <v>Кофейный напиток</v>
      </c>
      <c r="J5" s="126" t="str">
        <f>[1]Цены!G1</f>
        <v>Молоко 2,5%</v>
      </c>
      <c r="K5" s="126" t="str">
        <f>[1]Цены!H1</f>
        <v>Масло сливочное</v>
      </c>
      <c r="L5" s="126" t="str">
        <f>[1]Цены!I1</f>
        <v>Сметана 15%</v>
      </c>
      <c r="M5" s="126" t="str">
        <f>[1]Цены!J1</f>
        <v>Молоко сухое</v>
      </c>
      <c r="N5" s="126" t="str">
        <f>[1]Цены!K1</f>
        <v>Снежок 2,5 %</v>
      </c>
      <c r="O5" s="126" t="str">
        <f>[1]Цены!L1</f>
        <v>Творог 5%</v>
      </c>
      <c r="P5" s="126" t="str">
        <f>[1]Цены!M1</f>
        <v>Молоко сгущенное</v>
      </c>
      <c r="Q5" s="126" t="str">
        <f>[1]Цены!N1</f>
        <v xml:space="preserve">Джем Сава </v>
      </c>
      <c r="R5" s="126" t="str">
        <f>[1]Цены!O1</f>
        <v>Сыр</v>
      </c>
      <c r="S5" s="126" t="str">
        <f>[1]Цены!P1</f>
        <v>Зеленый горошек</v>
      </c>
      <c r="T5" s="126" t="str">
        <f>[1]Цены!Q1</f>
        <v>Кукуруза консервирован.</v>
      </c>
      <c r="U5" s="126" t="str">
        <f>[1]Цены!R1</f>
        <v>Консервы рыбные</v>
      </c>
      <c r="V5" s="126" t="str">
        <f>[1]Цены!S1</f>
        <v>Огурцы консервирован.</v>
      </c>
      <c r="W5" s="126" t="str">
        <f>[1]Цены!T1</f>
        <v>Огурцы свежие</v>
      </c>
      <c r="X5" s="126" t="str">
        <f>[1]Цены!U1</f>
        <v>Яйцо</v>
      </c>
      <c r="Y5" s="126" t="str">
        <f>[1]Цены!V1</f>
        <v>Икра кабачковая</v>
      </c>
      <c r="Z5" s="126" t="str">
        <f>[1]Цены!W1</f>
        <v>Изюм</v>
      </c>
      <c r="AA5" s="126" t="str">
        <f>[1]Цены!X1</f>
        <v>Курага</v>
      </c>
      <c r="AB5" s="126" t="str">
        <f>[1]Цены!Y1</f>
        <v>Чернослив</v>
      </c>
      <c r="AC5" s="126" t="str">
        <f>[1]Цены!Z1</f>
        <v>Шиповник</v>
      </c>
      <c r="AD5" s="126" t="str">
        <f>[1]Цены!AA1</f>
        <v>Сухофрукты</v>
      </c>
      <c r="AE5" s="126" t="str">
        <f>[1]Цены!AB1</f>
        <v>Ягода свежемороженная</v>
      </c>
      <c r="AF5" s="126" t="str">
        <f>[1]Цены!AC1</f>
        <v>Лимон</v>
      </c>
      <c r="AG5" s="126" t="str">
        <f>[1]Цены!AD1</f>
        <v>Кисель</v>
      </c>
      <c r="AH5" s="126" t="str">
        <f>[1]Цены!AE1</f>
        <v xml:space="preserve">Сок </v>
      </c>
      <c r="AI5" s="126" t="str">
        <f>[1]Цены!AF1</f>
        <v>Макаронные изделия</v>
      </c>
      <c r="AJ5" s="126" t="str">
        <f>[1]Цены!AG1</f>
        <v>Мука</v>
      </c>
      <c r="AK5" s="126" t="str">
        <f>[1]Цены!AH1</f>
        <v>Дрожжи</v>
      </c>
      <c r="AL5" s="126" t="str">
        <f>[1]Цены!AI1</f>
        <v>Печенье</v>
      </c>
      <c r="AM5" s="126" t="str">
        <f>[1]Цены!AJ1</f>
        <v>Пряники</v>
      </c>
      <c r="AN5" s="126" t="str">
        <f>[1]Цены!AK1</f>
        <v>Вафли</v>
      </c>
      <c r="AO5" s="126" t="str">
        <f>[1]Цены!AL1</f>
        <v>Конфеты</v>
      </c>
      <c r="AP5" s="126" t="str">
        <f>[1]Цены!AM1</f>
        <v>Повидло Сава</v>
      </c>
      <c r="AQ5" s="126" t="str">
        <f>[1]Цены!AN1</f>
        <v>Крупа геркулес</v>
      </c>
      <c r="AR5" s="126" t="str">
        <f>[1]Цены!AO1</f>
        <v>Крупа горох</v>
      </c>
      <c r="AS5" s="126" t="str">
        <f>[1]Цены!AP1</f>
        <v>Крупа гречневая</v>
      </c>
      <c r="AT5" s="126" t="str">
        <f>[1]Цены!AQ1</f>
        <v>Крупа кукурузная</v>
      </c>
      <c r="AU5" s="126" t="str">
        <f>[1]Цены!AR1</f>
        <v>Крупа манная</v>
      </c>
      <c r="AV5" s="126" t="str">
        <f>[1]Цены!AS1</f>
        <v>Крупа перловая</v>
      </c>
      <c r="AW5" s="126" t="str">
        <f>[1]Цены!AT1</f>
        <v>Крупа пшеничная</v>
      </c>
      <c r="AX5" s="126" t="str">
        <f>[1]Цены!AU1</f>
        <v>Крупа пшено</v>
      </c>
      <c r="AY5" s="126" t="str">
        <f>[1]Цены!AV1</f>
        <v>Крупа ячневая</v>
      </c>
      <c r="AZ5" s="126" t="str">
        <f>[1]Цены!AW1</f>
        <v>Рис</v>
      </c>
      <c r="BA5" s="126" t="str">
        <f>[1]Цены!AX1</f>
        <v>Цыпленок бройлер</v>
      </c>
      <c r="BB5" s="126" t="str">
        <f>[1]Цены!AY1</f>
        <v>Филе куриное</v>
      </c>
      <c r="BC5" s="126" t="str">
        <f>[1]Цены!AZ1</f>
        <v>Фарш говяжий</v>
      </c>
      <c r="BD5" s="126" t="str">
        <f>[1]Цены!BA1</f>
        <v>Печень куриная</v>
      </c>
      <c r="BE5" s="126" t="str">
        <f>[1]Цены!BB1</f>
        <v>Филе минтая</v>
      </c>
      <c r="BF5" s="126" t="str">
        <f>[1]Цены!BC1</f>
        <v>Филе сельди слабосол.</v>
      </c>
      <c r="BG5" s="126" t="str">
        <f>[1]Цены!BD1</f>
        <v>Картофель</v>
      </c>
      <c r="BH5" s="126" t="str">
        <f>[1]Цены!BE1</f>
        <v>Морковь</v>
      </c>
      <c r="BI5" s="126" t="str">
        <f>[1]Цены!BF1</f>
        <v>Лук</v>
      </c>
      <c r="BJ5" s="126" t="str">
        <f>[1]Цены!BG1</f>
        <v>Капуста</v>
      </c>
      <c r="BK5" s="126" t="str">
        <f>[1]Цены!BH1</f>
        <v>Свекла</v>
      </c>
      <c r="BL5" s="126" t="str">
        <f>[1]Цены!BI1</f>
        <v>Томатная паста</v>
      </c>
      <c r="BM5" s="126" t="str">
        <f>[1]Цены!BJ1</f>
        <v>Масло растительное</v>
      </c>
      <c r="BN5" s="126" t="str">
        <f>[1]Цены!BK1</f>
        <v>Соль</v>
      </c>
      <c r="BO5" s="115" t="s">
        <v>106</v>
      </c>
      <c r="BP5" s="124" t="s">
        <v>6</v>
      </c>
      <c r="BQ5" s="124" t="s">
        <v>7</v>
      </c>
    </row>
    <row r="6" spans="1:70" s="45" customFormat="1" ht="30" customHeight="1" x14ac:dyDescent="0.25">
      <c r="A6" s="129"/>
      <c r="B6" s="46" t="s">
        <v>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16"/>
      <c r="BP6" s="125"/>
      <c r="BQ6" s="125"/>
    </row>
    <row r="7" spans="1:70" ht="15" customHeight="1" x14ac:dyDescent="0.25">
      <c r="A7" s="121" t="s">
        <v>9</v>
      </c>
      <c r="B7" s="7" t="s">
        <v>10</v>
      </c>
      <c r="C7" s="109">
        <f>$F$4</f>
        <v>38</v>
      </c>
      <c r="D7" s="7"/>
      <c r="E7" s="7"/>
      <c r="F7" s="7">
        <v>4.0000000000000001E-3</v>
      </c>
      <c r="G7" s="7"/>
      <c r="H7" s="7"/>
      <c r="I7" s="7"/>
      <c r="J7" s="7"/>
      <c r="K7" s="7">
        <v>2E-3</v>
      </c>
      <c r="L7" s="7"/>
      <c r="M7" s="7">
        <v>1.2999999999999999E-2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2"/>
      <c r="B8" s="10" t="s">
        <v>11</v>
      </c>
      <c r="C8" s="110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2"/>
      <c r="B9" s="7" t="s">
        <v>12</v>
      </c>
      <c r="C9" s="110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2"/>
      <c r="B10" s="7"/>
      <c r="C10" s="1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3"/>
      <c r="B11" s="7"/>
      <c r="C11" s="11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2" t="s">
        <v>13</v>
      </c>
      <c r="B12" s="47" t="s">
        <v>15</v>
      </c>
      <c r="C12" s="110">
        <f>F4</f>
        <v>38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2"/>
      <c r="B13" s="7" t="s">
        <v>16</v>
      </c>
      <c r="C13" s="110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2"/>
      <c r="B14" s="7" t="s">
        <v>17</v>
      </c>
      <c r="C14" s="110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2"/>
      <c r="B15" s="20" t="s">
        <v>18</v>
      </c>
      <c r="C15" s="110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2"/>
      <c r="B16" s="14" t="s">
        <v>19</v>
      </c>
      <c r="C16" s="110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2"/>
      <c r="B17" s="14" t="s">
        <v>20</v>
      </c>
      <c r="C17" s="110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3"/>
      <c r="B18" s="14" t="s">
        <v>21</v>
      </c>
      <c r="C18" s="11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1" t="s">
        <v>22</v>
      </c>
      <c r="B19" s="7" t="s">
        <v>42</v>
      </c>
      <c r="C19" s="109">
        <f>$F$4</f>
        <v>38</v>
      </c>
      <c r="D19" s="7"/>
      <c r="E19" s="7"/>
      <c r="F19" s="7">
        <v>0.01</v>
      </c>
      <c r="G19" s="7">
        <v>5.0000000000000001E-4</v>
      </c>
      <c r="H19" s="14"/>
      <c r="I19" s="14"/>
      <c r="J19" s="7"/>
      <c r="K19" s="7"/>
      <c r="L19" s="7"/>
      <c r="M19" s="7"/>
      <c r="N19" s="7"/>
      <c r="O19" s="7"/>
      <c r="P19" s="7"/>
      <c r="Q19" s="7"/>
      <c r="R19" s="14"/>
      <c r="S19" s="14"/>
      <c r="T19" s="14"/>
      <c r="U19" s="9"/>
      <c r="V19" s="9"/>
      <c r="W19" s="9"/>
      <c r="X19" s="11"/>
      <c r="Y19" s="11"/>
      <c r="Z19" s="11"/>
      <c r="AA19" s="11"/>
      <c r="AB19" s="11"/>
      <c r="AC19" s="11"/>
      <c r="AD19" s="7"/>
      <c r="AE19" s="7"/>
      <c r="AF19" s="7">
        <v>5.0000000000000001E-3</v>
      </c>
      <c r="AG19" s="7"/>
      <c r="AH19" s="7"/>
      <c r="AI19" s="7"/>
      <c r="AJ19" s="9"/>
      <c r="AK19" s="7"/>
      <c r="AL19" s="7"/>
      <c r="AM19" s="7"/>
      <c r="AN19" s="7"/>
      <c r="AO19" s="7"/>
      <c r="AP19" s="7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2"/>
      <c r="B20" s="21" t="s">
        <v>24</v>
      </c>
      <c r="C20" s="110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2"/>
      <c r="B21" s="7"/>
      <c r="C21" s="1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2"/>
      <c r="B22" s="7"/>
      <c r="C22" s="1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3"/>
      <c r="B23" s="7"/>
      <c r="C23" s="1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1" t="s">
        <v>25</v>
      </c>
      <c r="B24" s="24" t="s">
        <v>26</v>
      </c>
      <c r="C24" s="109">
        <f>$F$4</f>
        <v>38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2"/>
      <c r="B25" t="s">
        <v>19</v>
      </c>
      <c r="C25" s="110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2"/>
      <c r="B26" s="14" t="s">
        <v>27</v>
      </c>
      <c r="C26" s="110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2"/>
      <c r="B27" s="20"/>
      <c r="C27" s="1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3"/>
      <c r="B28" s="7"/>
      <c r="C28" s="1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4.5000000000000005E-2</v>
      </c>
      <c r="G29" s="57">
        <f t="shared" si="0"/>
        <v>8.9999999999999998E-4</v>
      </c>
      <c r="H29" s="57">
        <f t="shared" si="0"/>
        <v>1.1999999999999999E-3</v>
      </c>
      <c r="I29" s="57">
        <f t="shared" si="0"/>
        <v>0</v>
      </c>
      <c r="J29" s="57">
        <f t="shared" si="0"/>
        <v>0.1</v>
      </c>
      <c r="K29" s="57">
        <f t="shared" si="0"/>
        <v>1.6E-2</v>
      </c>
      <c r="L29" s="57">
        <f t="shared" si="0"/>
        <v>0.02</v>
      </c>
      <c r="M29" s="57">
        <f t="shared" si="0"/>
        <v>1.2999999999999999E-2</v>
      </c>
      <c r="N29" s="57">
        <f t="shared" si="0"/>
        <v>0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5.0000000000000001E-3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3.4200000000000004</v>
      </c>
      <c r="E30" s="58">
        <f t="shared" si="3"/>
        <v>1.9000000000000001</v>
      </c>
      <c r="F30" s="58">
        <f t="shared" si="3"/>
        <v>1.7100000000000002</v>
      </c>
      <c r="G30" s="58">
        <f t="shared" si="3"/>
        <v>3.4200000000000001E-2</v>
      </c>
      <c r="H30" s="58">
        <f t="shared" si="3"/>
        <v>4.5599999999999995E-2</v>
      </c>
      <c r="I30" s="58">
        <f t="shared" si="3"/>
        <v>0</v>
      </c>
      <c r="J30" s="58">
        <f t="shared" si="3"/>
        <v>3.8000000000000003</v>
      </c>
      <c r="K30" s="58">
        <f t="shared" si="3"/>
        <v>0.60799999999999998</v>
      </c>
      <c r="L30" s="58">
        <f t="shared" si="3"/>
        <v>0.76</v>
      </c>
      <c r="M30" s="58">
        <f t="shared" si="3"/>
        <v>0.49399999999999999</v>
      </c>
      <c r="N30" s="58">
        <f t="shared" si="3"/>
        <v>0</v>
      </c>
      <c r="O30" s="58">
        <f t="shared" si="3"/>
        <v>0</v>
      </c>
      <c r="P30" s="58">
        <f t="shared" si="3"/>
        <v>0.26600000000000001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11.729333333333333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0.19</v>
      </c>
      <c r="AG30" s="58">
        <f t="shared" si="3"/>
        <v>0.76</v>
      </c>
      <c r="AH30" s="58">
        <f t="shared" si="3"/>
        <v>0</v>
      </c>
      <c r="AI30" s="58">
        <f t="shared" si="3"/>
        <v>1.1399999999999999</v>
      </c>
      <c r="AJ30" s="58">
        <f t="shared" si="3"/>
        <v>2.2799999999999997E-2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0.76</v>
      </c>
      <c r="AU30" s="58">
        <f t="shared" si="3"/>
        <v>0.77520000000000011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0.38</v>
      </c>
      <c r="BD30" s="58">
        <f t="shared" si="3"/>
        <v>0</v>
      </c>
      <c r="BE30" s="58">
        <f t="shared" si="3"/>
        <v>1.52</v>
      </c>
      <c r="BF30" s="58">
        <f t="shared" si="3"/>
        <v>0</v>
      </c>
      <c r="BG30" s="58">
        <f t="shared" si="3"/>
        <v>9.1199999999999992</v>
      </c>
      <c r="BH30" s="58">
        <f t="shared" si="3"/>
        <v>0.38</v>
      </c>
      <c r="BI30" s="58">
        <f t="shared" si="3"/>
        <v>0.76</v>
      </c>
      <c r="BJ30" s="58">
        <f t="shared" si="3"/>
        <v>0</v>
      </c>
      <c r="BK30" s="58">
        <f t="shared" si="3"/>
        <v>2.66</v>
      </c>
      <c r="BL30" s="58">
        <f t="shared" si="3"/>
        <v>0.114</v>
      </c>
      <c r="BM30" s="58">
        <f t="shared" si="3"/>
        <v>0.17860000000000001</v>
      </c>
      <c r="BN30" s="58">
        <f t="shared" si="3"/>
        <v>0.22800000000000001</v>
      </c>
      <c r="BO30" s="58">
        <f t="shared" ref="BO30" si="5">PRODUCT(BO29,$F$4)</f>
        <v>1.9000000000000001</v>
      </c>
      <c r="BP30" s="49"/>
    </row>
    <row r="31" spans="1:69" s="59" customFormat="1" ht="18.75" x14ac:dyDescent="0.3">
      <c r="D31" s="60">
        <f>D30+'1-3 года (день 1 )'!D30</f>
        <v>3.7</v>
      </c>
      <c r="E31" s="60">
        <f>E30+'1-3 года (день 1 )'!E30</f>
        <v>2.06</v>
      </c>
      <c r="F31" s="60">
        <f>F30+'1-3 года (день 1 )'!F30</f>
        <v>1.8620000000000001</v>
      </c>
      <c r="G31" s="60">
        <f>G30+'1-3 года (день 1 )'!G30</f>
        <v>3.6999999999999998E-2</v>
      </c>
      <c r="H31" s="60">
        <f>H30+'1-3 года (день 1 )'!H30</f>
        <v>4.9599999999999991E-2</v>
      </c>
      <c r="I31" s="60">
        <f>I30+'1-3 года (день 1 )'!I30</f>
        <v>0</v>
      </c>
      <c r="J31" s="60">
        <f>J30+'1-3 года (день 1 )'!J30</f>
        <v>4.5760000000000005</v>
      </c>
      <c r="K31" s="60">
        <f>K30+'1-3 года (день 1 )'!K30</f>
        <v>0.66599999999999993</v>
      </c>
      <c r="L31" s="60">
        <f>L30+'1-3 года (день 1 )'!L30</f>
        <v>0.81600000000000006</v>
      </c>
      <c r="M31" s="60">
        <f>M30+'1-3 года (день 1 )'!M30</f>
        <v>0.49399999999999999</v>
      </c>
      <c r="N31" s="60">
        <f>N30+'1-3 года (день 1 )'!N30</f>
        <v>0</v>
      </c>
      <c r="O31" s="60">
        <f>O30+'1-3 года (день 1 )'!O30</f>
        <v>0</v>
      </c>
      <c r="P31" s="60">
        <f>P30+'1-3 года (день 1 )'!P30</f>
        <v>0.28600000000000003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12.800761904761904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0.20600000000000002</v>
      </c>
      <c r="AG31" s="60">
        <f>AG30+'1-3 года (день 1 )'!AG30</f>
        <v>0.83199999999999996</v>
      </c>
      <c r="AH31" s="60">
        <f>AH30+'1-3 года (день 1 )'!AH30</f>
        <v>0</v>
      </c>
      <c r="AI31" s="60">
        <f>AI30+'1-3 года (день 1 )'!AI30</f>
        <v>1.2599999999999998</v>
      </c>
      <c r="AJ31" s="60">
        <f>AJ30+'1-3 года (день 1 )'!AJ30</f>
        <v>2.4959999999999996E-2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0.82000000000000006</v>
      </c>
      <c r="AU31" s="60">
        <f>AU30+'1-3 года (день 1 )'!AU30</f>
        <v>0.84320000000000017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0.41200000000000003</v>
      </c>
      <c r="BD31" s="60">
        <f>BD30+'1-3 года (день 1 )'!BD30</f>
        <v>0</v>
      </c>
      <c r="BE31" s="60">
        <f>BE30+'1-3 года (день 1 )'!BE30</f>
        <v>1.6400000000000001</v>
      </c>
      <c r="BF31" s="60">
        <f>BF30+'1-3 года (день 1 )'!BF30</f>
        <v>0</v>
      </c>
      <c r="BG31" s="60">
        <f>BG30+'1-3 года (день 1 )'!BG30</f>
        <v>10.004</v>
      </c>
      <c r="BH31" s="60">
        <f>BH30+'1-3 года (день 1 )'!BH30</f>
        <v>0.42</v>
      </c>
      <c r="BI31" s="60">
        <f>BI30+'1-3 года (день 1 )'!BI30</f>
        <v>0.81200000000000006</v>
      </c>
      <c r="BJ31" s="60">
        <f>BJ30+'1-3 года (день 1 )'!BJ30</f>
        <v>0</v>
      </c>
      <c r="BK31" s="60">
        <f>BK30+'1-3 года (день 1 )'!BK30</f>
        <v>2.8800000000000003</v>
      </c>
      <c r="BL31" s="60">
        <f>BL30+'1-3 года (день 1 )'!BL30</f>
        <v>0.122</v>
      </c>
      <c r="BM31" s="60">
        <f>BM30+'1-3 года (день 1 )'!BM30</f>
        <v>0.19020000000000001</v>
      </c>
      <c r="BN31" s="60">
        <f>BN30+'1-3 года (день 1 )'!BN30</f>
        <v>0.24399999999999999</v>
      </c>
      <c r="BO31" s="60">
        <f>BO30+'1-3 года (день 1 )'!BO30</f>
        <v>2.04</v>
      </c>
      <c r="BP31" s="61">
        <f>SUM(D31:BN31)</f>
        <v>48.057721904761898</v>
      </c>
    </row>
    <row r="32" spans="1:69" x14ac:dyDescent="0.25">
      <c r="F32" s="90" t="s">
        <v>108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90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550</v>
      </c>
      <c r="N43" s="33">
        <v>99.49</v>
      </c>
      <c r="O43" s="33">
        <v>320.32</v>
      </c>
      <c r="P43" s="33">
        <v>368.4</v>
      </c>
      <c r="Q43" s="33">
        <v>416.67</v>
      </c>
      <c r="R43" s="33"/>
      <c r="S43" s="33">
        <v>130</v>
      </c>
      <c r="T43" s="33"/>
      <c r="U43" s="33">
        <v>840</v>
      </c>
      <c r="V43" s="33">
        <v>83.34</v>
      </c>
      <c r="W43" s="33">
        <v>99</v>
      </c>
      <c r="X43" s="33">
        <v>9</v>
      </c>
      <c r="Y43" s="33"/>
      <c r="Z43" s="33">
        <v>225</v>
      </c>
      <c r="AA43" s="33">
        <v>360</v>
      </c>
      <c r="AB43" s="33">
        <v>300</v>
      </c>
      <c r="AC43" s="33">
        <v>350</v>
      </c>
      <c r="AD43" s="33">
        <v>180</v>
      </c>
      <c r="AE43" s="33">
        <v>300</v>
      </c>
      <c r="AF43" s="33">
        <v>169</v>
      </c>
      <c r="AG43" s="33">
        <v>227.27</v>
      </c>
      <c r="AH43" s="33">
        <v>58.38</v>
      </c>
      <c r="AI43" s="33">
        <v>65.75</v>
      </c>
      <c r="AJ43" s="33">
        <v>48</v>
      </c>
      <c r="AK43" s="33">
        <v>200</v>
      </c>
      <c r="AL43" s="33">
        <v>185</v>
      </c>
      <c r="AM43" s="33"/>
      <c r="AN43" s="33">
        <v>286</v>
      </c>
      <c r="AO43" s="33"/>
      <c r="AP43" s="33">
        <v>189.66</v>
      </c>
      <c r="AQ43" s="33">
        <v>75</v>
      </c>
      <c r="AR43" s="33">
        <v>70</v>
      </c>
      <c r="AS43" s="33">
        <v>150</v>
      </c>
      <c r="AT43" s="33">
        <v>85.71</v>
      </c>
      <c r="AU43" s="33">
        <v>64.290000000000006</v>
      </c>
      <c r="AV43" s="33">
        <v>62.5</v>
      </c>
      <c r="AW43" s="33">
        <v>114.28</v>
      </c>
      <c r="AX43" s="33">
        <v>80</v>
      </c>
      <c r="AY43" s="33">
        <v>75</v>
      </c>
      <c r="AZ43" s="33">
        <v>110</v>
      </c>
      <c r="BA43" s="33">
        <v>225</v>
      </c>
      <c r="BB43" s="33">
        <v>360</v>
      </c>
      <c r="BC43" s="33">
        <v>550</v>
      </c>
      <c r="BD43" s="33">
        <v>205</v>
      </c>
      <c r="BE43" s="33">
        <v>330</v>
      </c>
      <c r="BF43" s="33"/>
      <c r="BG43" s="33">
        <v>40</v>
      </c>
      <c r="BH43" s="33">
        <v>59</v>
      </c>
      <c r="BI43" s="33">
        <v>30</v>
      </c>
      <c r="BJ43" s="33">
        <v>30</v>
      </c>
      <c r="BK43" s="33">
        <v>35</v>
      </c>
      <c r="BL43" s="33">
        <v>312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0.09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0.55000000000000004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0.41667000000000004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0.84</v>
      </c>
      <c r="V44" s="27">
        <f t="shared" si="6"/>
        <v>8.3339999999999997E-2</v>
      </c>
      <c r="W44" s="27">
        <f t="shared" si="6"/>
        <v>9.9000000000000005E-2</v>
      </c>
      <c r="X44" s="27">
        <f t="shared" si="6"/>
        <v>8.9999999999999993E-3</v>
      </c>
      <c r="Y44" s="27">
        <f t="shared" si="6"/>
        <v>0</v>
      </c>
      <c r="Z44" s="27">
        <f t="shared" si="6"/>
        <v>0.22500000000000001</v>
      </c>
      <c r="AA44" s="27">
        <f t="shared" si="6"/>
        <v>0.36</v>
      </c>
      <c r="AB44" s="27">
        <f t="shared" si="6"/>
        <v>0.3</v>
      </c>
      <c r="AC44" s="27">
        <f t="shared" si="6"/>
        <v>0.35</v>
      </c>
      <c r="AD44" s="27">
        <f t="shared" si="6"/>
        <v>0.18</v>
      </c>
      <c r="AE44" s="27">
        <f t="shared" si="6"/>
        <v>0.3</v>
      </c>
      <c r="AF44" s="27">
        <f t="shared" si="6"/>
        <v>0.16900000000000001</v>
      </c>
      <c r="AG44" s="27">
        <f t="shared" si="6"/>
        <v>0.22727</v>
      </c>
      <c r="AH44" s="27">
        <f t="shared" si="6"/>
        <v>5.8380000000000001E-2</v>
      </c>
      <c r="AI44" s="27">
        <f t="shared" si="6"/>
        <v>6.5750000000000003E-2</v>
      </c>
      <c r="AJ44" s="27">
        <f t="shared" si="6"/>
        <v>4.8000000000000001E-2</v>
      </c>
      <c r="AK44" s="27">
        <f t="shared" si="6"/>
        <v>0.2</v>
      </c>
      <c r="AL44" s="27">
        <f t="shared" si="6"/>
        <v>0.185</v>
      </c>
      <c r="AM44" s="27">
        <f t="shared" si="6"/>
        <v>0</v>
      </c>
      <c r="AN44" s="27">
        <f t="shared" si="6"/>
        <v>0.28599999999999998</v>
      </c>
      <c r="AO44" s="27">
        <f t="shared" si="6"/>
        <v>0</v>
      </c>
      <c r="AP44" s="27">
        <f t="shared" si="6"/>
        <v>0.18966</v>
      </c>
      <c r="AQ44" s="27">
        <f t="shared" si="6"/>
        <v>7.4999999999999997E-2</v>
      </c>
      <c r="AR44" s="27">
        <f t="shared" si="6"/>
        <v>7.0000000000000007E-2</v>
      </c>
      <c r="AS44" s="27">
        <f t="shared" si="6"/>
        <v>0.15</v>
      </c>
      <c r="AT44" s="27">
        <f t="shared" si="6"/>
        <v>8.5709999999999995E-2</v>
      </c>
      <c r="AU44" s="27">
        <f t="shared" si="6"/>
        <v>6.429E-2</v>
      </c>
      <c r="AV44" s="27">
        <f t="shared" si="6"/>
        <v>6.25E-2</v>
      </c>
      <c r="AW44" s="27">
        <f t="shared" si="6"/>
        <v>0.11428000000000001</v>
      </c>
      <c r="AX44" s="27">
        <f t="shared" si="6"/>
        <v>0.08</v>
      </c>
      <c r="AY44" s="27">
        <f t="shared" si="6"/>
        <v>7.4999999999999997E-2</v>
      </c>
      <c r="AZ44" s="27">
        <f t="shared" si="6"/>
        <v>0.11</v>
      </c>
      <c r="BA44" s="27">
        <f t="shared" si="6"/>
        <v>0.22500000000000001</v>
      </c>
      <c r="BB44" s="27">
        <f t="shared" si="6"/>
        <v>0.36</v>
      </c>
      <c r="BC44" s="27">
        <f t="shared" si="6"/>
        <v>0.55000000000000004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0.04</v>
      </c>
      <c r="BH44" s="27">
        <f t="shared" si="6"/>
        <v>5.8999999999999997E-2</v>
      </c>
      <c r="BI44" s="27">
        <f t="shared" si="6"/>
        <v>0.03</v>
      </c>
      <c r="BJ44" s="27">
        <f t="shared" si="6"/>
        <v>0.03</v>
      </c>
      <c r="BK44" s="27">
        <f t="shared" si="6"/>
        <v>3.5000000000000003E-2</v>
      </c>
      <c r="BL44" s="27">
        <f t="shared" si="6"/>
        <v>0.312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8"/>
      <c r="D45" s="36">
        <f>D30*D43</f>
        <v>230.0634</v>
      </c>
      <c r="E45" s="36">
        <f t="shared" ref="E45:BN45" si="8">E30*E43</f>
        <v>133</v>
      </c>
      <c r="F45" s="36">
        <f t="shared" si="8"/>
        <v>153.9</v>
      </c>
      <c r="G45" s="36">
        <f t="shared" si="8"/>
        <v>17.100000000000001</v>
      </c>
      <c r="H45" s="36">
        <f t="shared" si="8"/>
        <v>42.221039999999995</v>
      </c>
      <c r="I45" s="36">
        <f t="shared" si="8"/>
        <v>0</v>
      </c>
      <c r="J45" s="36">
        <f t="shared" si="8"/>
        <v>271.24400000000003</v>
      </c>
      <c r="K45" s="36">
        <f t="shared" si="8"/>
        <v>402.76352000000003</v>
      </c>
      <c r="L45" s="36">
        <f t="shared" si="8"/>
        <v>152.63080000000002</v>
      </c>
      <c r="M45" s="36">
        <f t="shared" si="8"/>
        <v>271.7</v>
      </c>
      <c r="N45" s="36">
        <f t="shared" si="8"/>
        <v>0</v>
      </c>
      <c r="O45" s="36">
        <f t="shared" si="8"/>
        <v>0</v>
      </c>
      <c r="P45" s="36">
        <f t="shared" si="8"/>
        <v>97.994399999999999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105.56399999999999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32.11</v>
      </c>
      <c r="AG45" s="36">
        <f t="shared" si="8"/>
        <v>172.7252</v>
      </c>
      <c r="AH45" s="36">
        <f t="shared" si="8"/>
        <v>0</v>
      </c>
      <c r="AI45" s="36">
        <f t="shared" si="8"/>
        <v>74.954999999999998</v>
      </c>
      <c r="AJ45" s="36">
        <f t="shared" si="8"/>
        <v>1.0943999999999998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65.139600000000002</v>
      </c>
      <c r="AU45" s="36">
        <f t="shared" si="8"/>
        <v>49.83760800000001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209</v>
      </c>
      <c r="BD45" s="36">
        <f t="shared" si="8"/>
        <v>0</v>
      </c>
      <c r="BE45" s="36">
        <f t="shared" si="8"/>
        <v>501.6</v>
      </c>
      <c r="BF45" s="36">
        <f t="shared" si="8"/>
        <v>0</v>
      </c>
      <c r="BG45" s="36">
        <f t="shared" si="8"/>
        <v>364.79999999999995</v>
      </c>
      <c r="BH45" s="36">
        <f t="shared" si="8"/>
        <v>22.42</v>
      </c>
      <c r="BI45" s="36">
        <f t="shared" si="8"/>
        <v>22.8</v>
      </c>
      <c r="BJ45" s="36">
        <f t="shared" si="8"/>
        <v>0</v>
      </c>
      <c r="BK45" s="36">
        <f t="shared" si="8"/>
        <v>93.100000000000009</v>
      </c>
      <c r="BL45" s="36">
        <f t="shared" si="8"/>
        <v>35.567999999999998</v>
      </c>
      <c r="BM45" s="36">
        <f t="shared" si="8"/>
        <v>27.584769999999999</v>
      </c>
      <c r="BN45" s="36">
        <f t="shared" si="8"/>
        <v>3.3949200000000004</v>
      </c>
      <c r="BO45" s="36">
        <f t="shared" ref="BO45" si="9">BO30*BO43</f>
        <v>19</v>
      </c>
      <c r="BP45" s="37">
        <f>SUM(D45:BN45)</f>
        <v>3554.3106579999999</v>
      </c>
      <c r="BQ45" s="38">
        <f>BP45/$C$7</f>
        <v>93.534491000000003</v>
      </c>
    </row>
    <row r="46" spans="1:69" ht="17.25" x14ac:dyDescent="0.3">
      <c r="A46" s="34"/>
      <c r="B46" s="35" t="s">
        <v>35</v>
      </c>
      <c r="C46" s="118"/>
      <c r="D46" s="36">
        <f>D30*D43</f>
        <v>230.0634</v>
      </c>
      <c r="E46" s="36">
        <f t="shared" ref="E46:BN46" si="10">E30*E43</f>
        <v>133</v>
      </c>
      <c r="F46" s="36">
        <f t="shared" si="10"/>
        <v>153.9</v>
      </c>
      <c r="G46" s="36">
        <f t="shared" si="10"/>
        <v>17.100000000000001</v>
      </c>
      <c r="H46" s="36">
        <f t="shared" si="10"/>
        <v>42.221039999999995</v>
      </c>
      <c r="I46" s="36">
        <f t="shared" si="10"/>
        <v>0</v>
      </c>
      <c r="J46" s="36">
        <f t="shared" si="10"/>
        <v>271.24400000000003</v>
      </c>
      <c r="K46" s="36">
        <f t="shared" si="10"/>
        <v>402.76352000000003</v>
      </c>
      <c r="L46" s="36">
        <f t="shared" si="10"/>
        <v>152.63080000000002</v>
      </c>
      <c r="M46" s="36">
        <f t="shared" si="10"/>
        <v>271.7</v>
      </c>
      <c r="N46" s="36">
        <f t="shared" si="10"/>
        <v>0</v>
      </c>
      <c r="O46" s="36">
        <f t="shared" si="10"/>
        <v>0</v>
      </c>
      <c r="P46" s="36">
        <f t="shared" si="10"/>
        <v>97.994399999999999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105.56399999999999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32.11</v>
      </c>
      <c r="AG46" s="36">
        <f t="shared" si="10"/>
        <v>172.7252</v>
      </c>
      <c r="AH46" s="36">
        <f t="shared" si="10"/>
        <v>0</v>
      </c>
      <c r="AI46" s="36">
        <f t="shared" si="10"/>
        <v>74.954999999999998</v>
      </c>
      <c r="AJ46" s="36">
        <f t="shared" si="10"/>
        <v>1.0943999999999998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65.139600000000002</v>
      </c>
      <c r="AU46" s="36">
        <f t="shared" si="10"/>
        <v>49.83760800000001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209</v>
      </c>
      <c r="BD46" s="36">
        <f t="shared" si="10"/>
        <v>0</v>
      </c>
      <c r="BE46" s="36">
        <f t="shared" si="10"/>
        <v>501.6</v>
      </c>
      <c r="BF46" s="36">
        <f t="shared" si="10"/>
        <v>0</v>
      </c>
      <c r="BG46" s="36">
        <f t="shared" si="10"/>
        <v>364.79999999999995</v>
      </c>
      <c r="BH46" s="36">
        <f t="shared" si="10"/>
        <v>22.42</v>
      </c>
      <c r="BI46" s="36">
        <f t="shared" si="10"/>
        <v>22.8</v>
      </c>
      <c r="BJ46" s="36">
        <f t="shared" si="10"/>
        <v>0</v>
      </c>
      <c r="BK46" s="36">
        <f t="shared" si="10"/>
        <v>93.100000000000009</v>
      </c>
      <c r="BL46" s="36">
        <f t="shared" si="10"/>
        <v>35.567999999999998</v>
      </c>
      <c r="BM46" s="36">
        <f t="shared" si="10"/>
        <v>27.584769999999999</v>
      </c>
      <c r="BN46" s="36">
        <f t="shared" si="10"/>
        <v>3.3949200000000004</v>
      </c>
      <c r="BO46" s="36">
        <f t="shared" ref="BO46" si="11">BO30*BO43</f>
        <v>19</v>
      </c>
      <c r="BP46" s="37">
        <f>SUM(D46:BN46)</f>
        <v>3554.3106579999999</v>
      </c>
      <c r="BQ46" s="38">
        <f>BP46/$C$7</f>
        <v>93.534491000000003</v>
      </c>
    </row>
    <row r="47" spans="1:69" x14ac:dyDescent="0.25">
      <c r="A47" s="39"/>
      <c r="B47" s="39" t="s">
        <v>36</v>
      </c>
      <c r="D47" s="62">
        <f t="shared" ref="D47:AI47" si="12">D64+D82+D98+D114</f>
        <v>230.0634</v>
      </c>
      <c r="E47" s="62">
        <f t="shared" si="12"/>
        <v>133</v>
      </c>
      <c r="F47" s="62">
        <f t="shared" si="12"/>
        <v>153.90000000000003</v>
      </c>
      <c r="G47" s="62">
        <f t="shared" si="12"/>
        <v>17.100000000000001</v>
      </c>
      <c r="H47" s="62">
        <f t="shared" si="12"/>
        <v>42.221039999999995</v>
      </c>
      <c r="I47" s="62">
        <f t="shared" si="12"/>
        <v>0</v>
      </c>
      <c r="J47" s="62">
        <f t="shared" si="12"/>
        <v>271.24399999999997</v>
      </c>
      <c r="K47" s="62">
        <f t="shared" si="12"/>
        <v>402.76352000000003</v>
      </c>
      <c r="L47" s="62">
        <f t="shared" si="12"/>
        <v>152.63080000000002</v>
      </c>
      <c r="M47" s="62">
        <f t="shared" si="12"/>
        <v>271.7</v>
      </c>
      <c r="N47" s="62">
        <f t="shared" si="12"/>
        <v>0</v>
      </c>
      <c r="O47" s="62">
        <f t="shared" si="12"/>
        <v>0</v>
      </c>
      <c r="P47" s="62">
        <f t="shared" si="12"/>
        <v>97.994399999999999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105.56399999999999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32.11</v>
      </c>
      <c r="AG47" s="62">
        <f t="shared" si="12"/>
        <v>172.7252</v>
      </c>
      <c r="AH47" s="62">
        <f t="shared" si="12"/>
        <v>0</v>
      </c>
      <c r="AI47" s="62">
        <f t="shared" si="12"/>
        <v>74.954999999999998</v>
      </c>
      <c r="AJ47" s="62">
        <f t="shared" ref="AJ47:BN47" si="13">AJ64+AJ82+AJ98+AJ114</f>
        <v>1.0943999999999998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65.139600000000002</v>
      </c>
      <c r="AU47" s="62">
        <f t="shared" si="13"/>
        <v>49.83760800000001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209</v>
      </c>
      <c r="BD47" s="62">
        <f t="shared" si="13"/>
        <v>0</v>
      </c>
      <c r="BE47" s="62">
        <f t="shared" si="13"/>
        <v>501.6</v>
      </c>
      <c r="BF47" s="62">
        <f t="shared" si="13"/>
        <v>0</v>
      </c>
      <c r="BG47" s="62">
        <f t="shared" si="13"/>
        <v>364.79999999999995</v>
      </c>
      <c r="BH47" s="62">
        <f t="shared" si="13"/>
        <v>22.42</v>
      </c>
      <c r="BI47" s="62">
        <f t="shared" si="13"/>
        <v>22.8</v>
      </c>
      <c r="BJ47" s="62">
        <f t="shared" si="13"/>
        <v>0</v>
      </c>
      <c r="BK47" s="62">
        <f t="shared" si="13"/>
        <v>93.100000000000009</v>
      </c>
      <c r="BL47" s="62">
        <f t="shared" si="13"/>
        <v>35.567999999999998</v>
      </c>
      <c r="BM47" s="62">
        <f t="shared" si="13"/>
        <v>27.584769999999999</v>
      </c>
      <c r="BN47" s="62">
        <f t="shared" si="13"/>
        <v>3.3949199999999999</v>
      </c>
      <c r="BO47" s="62">
        <f t="shared" ref="BO47" si="14">BO64+BO82+BO98+BO114</f>
        <v>19</v>
      </c>
    </row>
    <row r="48" spans="1:69" x14ac:dyDescent="0.25">
      <c r="A48" s="39"/>
      <c r="B48" s="39" t="s">
        <v>37</v>
      </c>
      <c r="BQ48" s="40">
        <f>BQ63+BQ81+BQ97+BQ113</f>
        <v>93.534490999999974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3"/>
      <c r="B51" s="5" t="s">
        <v>4</v>
      </c>
      <c r="C51" s="115" t="s">
        <v>5</v>
      </c>
      <c r="D51" s="115" t="str">
        <f t="shared" ref="D51:BN51" si="15">D5</f>
        <v>Хлеб пшеничный</v>
      </c>
      <c r="E51" s="115" t="str">
        <f t="shared" si="15"/>
        <v>Хлеб ржано-пшеничный</v>
      </c>
      <c r="F51" s="115" t="str">
        <f t="shared" si="15"/>
        <v>Сахар</v>
      </c>
      <c r="G51" s="115" t="str">
        <f t="shared" si="15"/>
        <v>Чай</v>
      </c>
      <c r="H51" s="115" t="str">
        <f t="shared" si="15"/>
        <v>Какао</v>
      </c>
      <c r="I51" s="115" t="str">
        <f t="shared" si="15"/>
        <v>Кофейный напиток</v>
      </c>
      <c r="J51" s="115" t="str">
        <f t="shared" si="15"/>
        <v>Молоко 2,5%</v>
      </c>
      <c r="K51" s="115" t="str">
        <f t="shared" si="15"/>
        <v>Масло сливочное</v>
      </c>
      <c r="L51" s="115" t="str">
        <f t="shared" si="15"/>
        <v>Сметана 15%</v>
      </c>
      <c r="M51" s="115" t="str">
        <f t="shared" si="15"/>
        <v>Молоко сухое</v>
      </c>
      <c r="N51" s="115" t="str">
        <f t="shared" si="15"/>
        <v>Снежок 2,5 %</v>
      </c>
      <c r="O51" s="115" t="str">
        <f t="shared" si="15"/>
        <v>Творог 5%</v>
      </c>
      <c r="P51" s="115" t="str">
        <f t="shared" si="15"/>
        <v>Молоко сгущенное</v>
      </c>
      <c r="Q51" s="115" t="str">
        <f t="shared" si="15"/>
        <v xml:space="preserve">Джем Сава </v>
      </c>
      <c r="R51" s="115" t="str">
        <f t="shared" si="15"/>
        <v>Сыр</v>
      </c>
      <c r="S51" s="115" t="str">
        <f t="shared" si="15"/>
        <v>Зеленый горошек</v>
      </c>
      <c r="T51" s="115" t="str">
        <f t="shared" si="15"/>
        <v>Кукуруза консервирован.</v>
      </c>
      <c r="U51" s="115" t="str">
        <f t="shared" si="15"/>
        <v>Консервы рыбные</v>
      </c>
      <c r="V51" s="115" t="str">
        <f t="shared" si="15"/>
        <v>Огурцы консервирован.</v>
      </c>
      <c r="W51" s="115" t="str">
        <f t="shared" si="15"/>
        <v>Огурцы свежие</v>
      </c>
      <c r="X51" s="115" t="str">
        <f t="shared" si="15"/>
        <v>Яйцо</v>
      </c>
      <c r="Y51" s="115" t="str">
        <f t="shared" si="15"/>
        <v>Икра кабачковая</v>
      </c>
      <c r="Z51" s="115" t="str">
        <f t="shared" si="15"/>
        <v>Изюм</v>
      </c>
      <c r="AA51" s="115" t="str">
        <f t="shared" si="15"/>
        <v>Курага</v>
      </c>
      <c r="AB51" s="115" t="str">
        <f t="shared" si="15"/>
        <v>Чернослив</v>
      </c>
      <c r="AC51" s="115" t="str">
        <f t="shared" si="15"/>
        <v>Шиповник</v>
      </c>
      <c r="AD51" s="115" t="str">
        <f t="shared" si="15"/>
        <v>Сухофрукты</v>
      </c>
      <c r="AE51" s="115" t="str">
        <f t="shared" si="15"/>
        <v>Ягода свежемороженная</v>
      </c>
      <c r="AF51" s="115" t="str">
        <f t="shared" si="15"/>
        <v>Лимон</v>
      </c>
      <c r="AG51" s="115" t="str">
        <f t="shared" si="15"/>
        <v>Кисель</v>
      </c>
      <c r="AH51" s="115" t="str">
        <f t="shared" si="15"/>
        <v xml:space="preserve">Сок </v>
      </c>
      <c r="AI51" s="115" t="str">
        <f t="shared" si="15"/>
        <v>Макаронные изделия</v>
      </c>
      <c r="AJ51" s="115" t="str">
        <f t="shared" si="15"/>
        <v>Мука</v>
      </c>
      <c r="AK51" s="115" t="str">
        <f t="shared" si="15"/>
        <v>Дрожжи</v>
      </c>
      <c r="AL51" s="115" t="str">
        <f t="shared" si="15"/>
        <v>Печенье</v>
      </c>
      <c r="AM51" s="115" t="str">
        <f t="shared" si="15"/>
        <v>Пряники</v>
      </c>
      <c r="AN51" s="115" t="str">
        <f t="shared" si="15"/>
        <v>Вафли</v>
      </c>
      <c r="AO51" s="115" t="str">
        <f t="shared" si="15"/>
        <v>Конфеты</v>
      </c>
      <c r="AP51" s="115" t="str">
        <f t="shared" si="15"/>
        <v>Повидло Сава</v>
      </c>
      <c r="AQ51" s="115" t="str">
        <f t="shared" si="15"/>
        <v>Крупа геркулес</v>
      </c>
      <c r="AR51" s="115" t="str">
        <f t="shared" si="15"/>
        <v>Крупа горох</v>
      </c>
      <c r="AS51" s="115" t="str">
        <f t="shared" si="15"/>
        <v>Крупа гречневая</v>
      </c>
      <c r="AT51" s="115" t="str">
        <f t="shared" si="15"/>
        <v>Крупа кукурузная</v>
      </c>
      <c r="AU51" s="115" t="str">
        <f t="shared" si="15"/>
        <v>Крупа манная</v>
      </c>
      <c r="AV51" s="115" t="str">
        <f t="shared" si="15"/>
        <v>Крупа перловая</v>
      </c>
      <c r="AW51" s="115" t="str">
        <f t="shared" si="15"/>
        <v>Крупа пшеничная</v>
      </c>
      <c r="AX51" s="115" t="str">
        <f t="shared" si="15"/>
        <v>Крупа пшено</v>
      </c>
      <c r="AY51" s="115" t="str">
        <f t="shared" si="15"/>
        <v>Крупа ячневая</v>
      </c>
      <c r="AZ51" s="115" t="str">
        <f t="shared" si="15"/>
        <v>Рис</v>
      </c>
      <c r="BA51" s="115" t="str">
        <f t="shared" si="15"/>
        <v>Цыпленок бройлер</v>
      </c>
      <c r="BB51" s="115" t="str">
        <f t="shared" si="15"/>
        <v>Филе куриное</v>
      </c>
      <c r="BC51" s="115" t="str">
        <f t="shared" si="15"/>
        <v>Фарш говяжий</v>
      </c>
      <c r="BD51" s="115" t="str">
        <f t="shared" si="15"/>
        <v>Печень куриная</v>
      </c>
      <c r="BE51" s="115" t="str">
        <f t="shared" si="15"/>
        <v>Филе минтая</v>
      </c>
      <c r="BF51" s="115" t="str">
        <f t="shared" si="15"/>
        <v>Филе сельди слабосол.</v>
      </c>
      <c r="BG51" s="115" t="str">
        <f t="shared" si="15"/>
        <v>Картофель</v>
      </c>
      <c r="BH51" s="115" t="str">
        <f t="shared" si="15"/>
        <v>Морковь</v>
      </c>
      <c r="BI51" s="115" t="str">
        <f t="shared" si="15"/>
        <v>Лук</v>
      </c>
      <c r="BJ51" s="115" t="str">
        <f t="shared" si="15"/>
        <v>Капуста</v>
      </c>
      <c r="BK51" s="115" t="str">
        <f t="shared" si="15"/>
        <v>Свекла</v>
      </c>
      <c r="BL51" s="115" t="str">
        <f t="shared" si="15"/>
        <v>Томатная паста</v>
      </c>
      <c r="BM51" s="115" t="str">
        <f t="shared" si="15"/>
        <v>Масло растительное</v>
      </c>
      <c r="BN51" s="115" t="str">
        <f t="shared" si="15"/>
        <v>Соль</v>
      </c>
      <c r="BO51" s="115" t="s">
        <v>106</v>
      </c>
      <c r="BP51" s="119" t="s">
        <v>6</v>
      </c>
      <c r="BQ51" s="119" t="s">
        <v>7</v>
      </c>
    </row>
    <row r="52" spans="1:70" ht="30.75" customHeight="1" x14ac:dyDescent="0.25">
      <c r="A52" s="114"/>
      <c r="B52" s="6" t="s">
        <v>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20"/>
      <c r="BQ52" s="120"/>
    </row>
    <row r="53" spans="1:70" ht="15" customHeight="1" x14ac:dyDescent="0.25">
      <c r="A53" s="121" t="s">
        <v>9</v>
      </c>
      <c r="B53" s="7" t="s">
        <v>10</v>
      </c>
      <c r="C53" s="109">
        <f>$F$4</f>
        <v>38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2E-3</v>
      </c>
      <c r="L53" s="7">
        <f t="shared" si="16"/>
        <v>0</v>
      </c>
      <c r="M53" s="7">
        <f t="shared" si="16"/>
        <v>1.2999999999999999E-2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2"/>
      <c r="B54" s="10" t="s">
        <v>38</v>
      </c>
      <c r="C54" s="110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2"/>
      <c r="B55" s="7" t="s">
        <v>12</v>
      </c>
      <c r="C55" s="110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2"/>
      <c r="B56" s="7"/>
      <c r="C56" s="110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3"/>
      <c r="B57" s="7"/>
      <c r="C57" s="111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0.08</v>
      </c>
      <c r="K58" s="27">
        <f t="shared" si="20"/>
        <v>6.0000000000000001E-3</v>
      </c>
      <c r="L58" s="27">
        <f t="shared" si="20"/>
        <v>0</v>
      </c>
      <c r="M58" s="27">
        <f t="shared" si="20"/>
        <v>1.2999999999999999E-2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1.1399999999999999</v>
      </c>
      <c r="E59" s="28">
        <f t="shared" si="22"/>
        <v>0</v>
      </c>
      <c r="F59" s="28">
        <f t="shared" si="22"/>
        <v>0.53200000000000003</v>
      </c>
      <c r="G59" s="28">
        <f t="shared" si="22"/>
        <v>0</v>
      </c>
      <c r="H59" s="28">
        <f t="shared" si="22"/>
        <v>4.5599999999999995E-2</v>
      </c>
      <c r="I59" s="28">
        <f t="shared" si="22"/>
        <v>0</v>
      </c>
      <c r="J59" s="28">
        <f t="shared" si="22"/>
        <v>3.04</v>
      </c>
      <c r="K59" s="28">
        <f t="shared" si="22"/>
        <v>0.22800000000000001</v>
      </c>
      <c r="L59" s="28">
        <f t="shared" si="22"/>
        <v>0</v>
      </c>
      <c r="M59" s="28">
        <f t="shared" si="22"/>
        <v>0.49399999999999999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0.76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1.9E-2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90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550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416.67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840</v>
      </c>
      <c r="V61" s="33">
        <f t="shared" si="24"/>
        <v>83.34</v>
      </c>
      <c r="W61" s="33">
        <f>W43</f>
        <v>99</v>
      </c>
      <c r="X61" s="33">
        <f t="shared" si="24"/>
        <v>9</v>
      </c>
      <c r="Y61" s="33">
        <f t="shared" si="24"/>
        <v>0</v>
      </c>
      <c r="Z61" s="33">
        <f t="shared" si="24"/>
        <v>225</v>
      </c>
      <c r="AA61" s="33">
        <f t="shared" si="24"/>
        <v>360</v>
      </c>
      <c r="AB61" s="33">
        <f t="shared" si="24"/>
        <v>300</v>
      </c>
      <c r="AC61" s="33">
        <f t="shared" si="24"/>
        <v>350</v>
      </c>
      <c r="AD61" s="33">
        <f t="shared" si="24"/>
        <v>180</v>
      </c>
      <c r="AE61" s="33">
        <f t="shared" si="24"/>
        <v>300</v>
      </c>
      <c r="AF61" s="33">
        <f t="shared" si="24"/>
        <v>169</v>
      </c>
      <c r="AG61" s="33">
        <f t="shared" si="24"/>
        <v>227.27</v>
      </c>
      <c r="AH61" s="33">
        <f t="shared" si="24"/>
        <v>58.38</v>
      </c>
      <c r="AI61" s="33">
        <f t="shared" si="24"/>
        <v>65.75</v>
      </c>
      <c r="AJ61" s="33">
        <f t="shared" si="24"/>
        <v>48</v>
      </c>
      <c r="AK61" s="33">
        <f t="shared" si="24"/>
        <v>200</v>
      </c>
      <c r="AL61" s="33">
        <f t="shared" si="24"/>
        <v>185</v>
      </c>
      <c r="AM61" s="33">
        <f t="shared" si="24"/>
        <v>0</v>
      </c>
      <c r="AN61" s="33">
        <f t="shared" si="24"/>
        <v>286</v>
      </c>
      <c r="AO61" s="33">
        <f t="shared" si="24"/>
        <v>0</v>
      </c>
      <c r="AP61" s="33">
        <f t="shared" si="24"/>
        <v>189.66</v>
      </c>
      <c r="AQ61" s="33">
        <f t="shared" si="24"/>
        <v>75</v>
      </c>
      <c r="AR61" s="33">
        <f t="shared" si="24"/>
        <v>70</v>
      </c>
      <c r="AS61" s="33">
        <f t="shared" si="24"/>
        <v>150</v>
      </c>
      <c r="AT61" s="33">
        <f t="shared" si="24"/>
        <v>85.71</v>
      </c>
      <c r="AU61" s="33">
        <f t="shared" si="24"/>
        <v>64.290000000000006</v>
      </c>
      <c r="AV61" s="33">
        <f t="shared" si="24"/>
        <v>62.5</v>
      </c>
      <c r="AW61" s="33">
        <f t="shared" si="24"/>
        <v>114.28</v>
      </c>
      <c r="AX61" s="33">
        <f t="shared" si="24"/>
        <v>80</v>
      </c>
      <c r="AY61" s="33">
        <f t="shared" si="24"/>
        <v>75</v>
      </c>
      <c r="AZ61" s="33">
        <f t="shared" si="24"/>
        <v>110</v>
      </c>
      <c r="BA61" s="33">
        <f t="shared" si="24"/>
        <v>225</v>
      </c>
      <c r="BB61" s="33">
        <f t="shared" si="24"/>
        <v>360</v>
      </c>
      <c r="BC61" s="33">
        <f t="shared" si="24"/>
        <v>550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40</v>
      </c>
      <c r="BH61" s="33">
        <f t="shared" si="24"/>
        <v>59</v>
      </c>
      <c r="BI61" s="33">
        <f t="shared" si="24"/>
        <v>30</v>
      </c>
      <c r="BJ61" s="33">
        <f t="shared" si="24"/>
        <v>30</v>
      </c>
      <c r="BK61" s="33">
        <f t="shared" si="24"/>
        <v>35</v>
      </c>
      <c r="BL61" s="33">
        <f t="shared" si="24"/>
        <v>312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0.09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0.55000000000000004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0.41667000000000004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0.84</v>
      </c>
      <c r="V62" s="27">
        <f t="shared" si="25"/>
        <v>8.3339999999999997E-2</v>
      </c>
      <c r="W62" s="27">
        <f>W61/1000</f>
        <v>9.9000000000000005E-2</v>
      </c>
      <c r="X62" s="27">
        <f t="shared" si="25"/>
        <v>8.9999999999999993E-3</v>
      </c>
      <c r="Y62" s="27">
        <f t="shared" si="25"/>
        <v>0</v>
      </c>
      <c r="Z62" s="27">
        <f t="shared" si="25"/>
        <v>0.22500000000000001</v>
      </c>
      <c r="AA62" s="27">
        <f t="shared" si="25"/>
        <v>0.36</v>
      </c>
      <c r="AB62" s="27">
        <f t="shared" si="25"/>
        <v>0.3</v>
      </c>
      <c r="AC62" s="27">
        <f t="shared" si="25"/>
        <v>0.35</v>
      </c>
      <c r="AD62" s="27">
        <f t="shared" si="25"/>
        <v>0.18</v>
      </c>
      <c r="AE62" s="27">
        <f t="shared" si="25"/>
        <v>0.3</v>
      </c>
      <c r="AF62" s="27">
        <f t="shared" si="25"/>
        <v>0.16900000000000001</v>
      </c>
      <c r="AG62" s="27">
        <f t="shared" si="25"/>
        <v>0.22727</v>
      </c>
      <c r="AH62" s="27">
        <f t="shared" si="25"/>
        <v>5.8380000000000001E-2</v>
      </c>
      <c r="AI62" s="27">
        <f t="shared" si="25"/>
        <v>6.5750000000000003E-2</v>
      </c>
      <c r="AJ62" s="27">
        <f t="shared" si="25"/>
        <v>4.8000000000000001E-2</v>
      </c>
      <c r="AK62" s="27">
        <f t="shared" si="25"/>
        <v>0.2</v>
      </c>
      <c r="AL62" s="27">
        <f t="shared" si="25"/>
        <v>0.185</v>
      </c>
      <c r="AM62" s="27">
        <f t="shared" si="25"/>
        <v>0</v>
      </c>
      <c r="AN62" s="27">
        <f t="shared" si="25"/>
        <v>0.28599999999999998</v>
      </c>
      <c r="AO62" s="27">
        <f t="shared" si="25"/>
        <v>0</v>
      </c>
      <c r="AP62" s="27">
        <f t="shared" si="25"/>
        <v>0.18966</v>
      </c>
      <c r="AQ62" s="27">
        <f t="shared" si="25"/>
        <v>7.4999999999999997E-2</v>
      </c>
      <c r="AR62" s="27">
        <f t="shared" si="25"/>
        <v>7.0000000000000007E-2</v>
      </c>
      <c r="AS62" s="27">
        <f t="shared" si="25"/>
        <v>0.15</v>
      </c>
      <c r="AT62" s="27">
        <f t="shared" si="25"/>
        <v>8.5709999999999995E-2</v>
      </c>
      <c r="AU62" s="27">
        <f t="shared" si="25"/>
        <v>6.429E-2</v>
      </c>
      <c r="AV62" s="27">
        <f t="shared" si="25"/>
        <v>6.25E-2</v>
      </c>
      <c r="AW62" s="27">
        <f t="shared" si="25"/>
        <v>0.11428000000000001</v>
      </c>
      <c r="AX62" s="27">
        <f t="shared" si="25"/>
        <v>0.08</v>
      </c>
      <c r="AY62" s="27">
        <f t="shared" si="25"/>
        <v>7.4999999999999997E-2</v>
      </c>
      <c r="AZ62" s="27">
        <f t="shared" si="25"/>
        <v>0.11</v>
      </c>
      <c r="BA62" s="27">
        <f t="shared" si="25"/>
        <v>0.22500000000000001</v>
      </c>
      <c r="BB62" s="27">
        <f t="shared" si="25"/>
        <v>0.36</v>
      </c>
      <c r="BC62" s="27">
        <f t="shared" si="25"/>
        <v>0.55000000000000004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0.04</v>
      </c>
      <c r="BH62" s="27">
        <f t="shared" si="25"/>
        <v>5.8999999999999997E-2</v>
      </c>
      <c r="BI62" s="27">
        <f t="shared" si="25"/>
        <v>0.03</v>
      </c>
      <c r="BJ62" s="27">
        <f t="shared" si="25"/>
        <v>0.03</v>
      </c>
      <c r="BK62" s="27">
        <f t="shared" si="25"/>
        <v>3.5000000000000003E-2</v>
      </c>
      <c r="BL62" s="27">
        <f t="shared" si="25"/>
        <v>0.312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18"/>
      <c r="D63" s="36">
        <f t="shared" ref="D63:BN63" si="27">D59*D61</f>
        <v>76.687799999999996</v>
      </c>
      <c r="E63" s="36">
        <f t="shared" si="27"/>
        <v>0</v>
      </c>
      <c r="F63" s="36">
        <f t="shared" si="27"/>
        <v>47.88</v>
      </c>
      <c r="G63" s="36">
        <f t="shared" si="27"/>
        <v>0</v>
      </c>
      <c r="H63" s="36">
        <f t="shared" si="27"/>
        <v>42.221039999999995</v>
      </c>
      <c r="I63" s="36">
        <f t="shared" si="27"/>
        <v>0</v>
      </c>
      <c r="J63" s="36">
        <f t="shared" si="27"/>
        <v>216.99519999999998</v>
      </c>
      <c r="K63" s="36">
        <f t="shared" si="27"/>
        <v>151.03632000000002</v>
      </c>
      <c r="L63" s="36">
        <f t="shared" si="27"/>
        <v>0</v>
      </c>
      <c r="M63" s="36">
        <f t="shared" si="27"/>
        <v>271.7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65.139600000000002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0.28290999999999999</v>
      </c>
      <c r="BO63" s="36">
        <f t="shared" ref="BO63" si="28">BO59*BO61</f>
        <v>0</v>
      </c>
      <c r="BP63" s="37">
        <f>SUM(D63:BN63)</f>
        <v>871.94286999999997</v>
      </c>
      <c r="BQ63" s="38">
        <f>BP63/$C$7</f>
        <v>22.945864999999998</v>
      </c>
    </row>
    <row r="64" spans="1:70" ht="17.25" x14ac:dyDescent="0.3">
      <c r="A64" s="34"/>
      <c r="B64" s="35" t="s">
        <v>35</v>
      </c>
      <c r="C64" s="118"/>
      <c r="D64" s="36">
        <f t="shared" ref="D64:BN64" si="29">D59*D61</f>
        <v>76.687799999999996</v>
      </c>
      <c r="E64" s="36">
        <f t="shared" si="29"/>
        <v>0</v>
      </c>
      <c r="F64" s="36">
        <f t="shared" si="29"/>
        <v>47.88</v>
      </c>
      <c r="G64" s="36">
        <f t="shared" si="29"/>
        <v>0</v>
      </c>
      <c r="H64" s="36">
        <f t="shared" si="29"/>
        <v>42.221039999999995</v>
      </c>
      <c r="I64" s="36">
        <f t="shared" si="29"/>
        <v>0</v>
      </c>
      <c r="J64" s="36">
        <f t="shared" si="29"/>
        <v>216.99519999999998</v>
      </c>
      <c r="K64" s="36">
        <f t="shared" si="29"/>
        <v>151.03632000000002</v>
      </c>
      <c r="L64" s="36">
        <f t="shared" si="29"/>
        <v>0</v>
      </c>
      <c r="M64" s="36">
        <f t="shared" si="29"/>
        <v>271.7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65.139600000000002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0.28290999999999999</v>
      </c>
      <c r="BO64" s="36">
        <f t="shared" ref="BO64" si="30">BO59*BO61</f>
        <v>0</v>
      </c>
      <c r="BP64" s="37">
        <f>SUM(D64:BN64)</f>
        <v>871.94286999999997</v>
      </c>
      <c r="BQ64" s="38">
        <f>BP64/$C$7</f>
        <v>22.945864999999998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3"/>
      <c r="B67" s="5" t="s">
        <v>4</v>
      </c>
      <c r="C67" s="115" t="s">
        <v>5</v>
      </c>
      <c r="D67" s="115" t="str">
        <f t="shared" ref="D67:BN67" si="31">D51</f>
        <v>Хлеб пшеничный</v>
      </c>
      <c r="E67" s="115" t="str">
        <f t="shared" si="31"/>
        <v>Хлеб ржано-пшеничный</v>
      </c>
      <c r="F67" s="115" t="str">
        <f t="shared" si="31"/>
        <v>Сахар</v>
      </c>
      <c r="G67" s="115" t="str">
        <f t="shared" si="31"/>
        <v>Чай</v>
      </c>
      <c r="H67" s="115" t="str">
        <f t="shared" si="31"/>
        <v>Какао</v>
      </c>
      <c r="I67" s="115" t="str">
        <f t="shared" si="31"/>
        <v>Кофейный напиток</v>
      </c>
      <c r="J67" s="115" t="str">
        <f t="shared" si="31"/>
        <v>Молоко 2,5%</v>
      </c>
      <c r="K67" s="115" t="str">
        <f t="shared" si="31"/>
        <v>Масло сливочное</v>
      </c>
      <c r="L67" s="115" t="str">
        <f t="shared" si="31"/>
        <v>Сметана 15%</v>
      </c>
      <c r="M67" s="115" t="str">
        <f t="shared" si="31"/>
        <v>Молоко сухое</v>
      </c>
      <c r="N67" s="115" t="str">
        <f t="shared" si="31"/>
        <v>Снежок 2,5 %</v>
      </c>
      <c r="O67" s="115" t="str">
        <f t="shared" si="31"/>
        <v>Творог 5%</v>
      </c>
      <c r="P67" s="115" t="str">
        <f t="shared" si="31"/>
        <v>Молоко сгущенное</v>
      </c>
      <c r="Q67" s="115" t="str">
        <f t="shared" si="31"/>
        <v xml:space="preserve">Джем Сава </v>
      </c>
      <c r="R67" s="115" t="str">
        <f t="shared" si="31"/>
        <v>Сыр</v>
      </c>
      <c r="S67" s="115" t="str">
        <f t="shared" si="31"/>
        <v>Зеленый горошек</v>
      </c>
      <c r="T67" s="115" t="str">
        <f t="shared" si="31"/>
        <v>Кукуруза консервирован.</v>
      </c>
      <c r="U67" s="115" t="str">
        <f t="shared" si="31"/>
        <v>Консервы рыбные</v>
      </c>
      <c r="V67" s="115" t="str">
        <f t="shared" si="31"/>
        <v>Огурцы консервирован.</v>
      </c>
      <c r="W67" s="63"/>
      <c r="X67" s="115" t="str">
        <f t="shared" si="31"/>
        <v>Яйцо</v>
      </c>
      <c r="Y67" s="115" t="str">
        <f t="shared" si="31"/>
        <v>Икра кабачковая</v>
      </c>
      <c r="Z67" s="115" t="str">
        <f t="shared" si="31"/>
        <v>Изюм</v>
      </c>
      <c r="AA67" s="115" t="str">
        <f t="shared" si="31"/>
        <v>Курага</v>
      </c>
      <c r="AB67" s="115" t="str">
        <f t="shared" si="31"/>
        <v>Чернослив</v>
      </c>
      <c r="AC67" s="115" t="str">
        <f t="shared" si="31"/>
        <v>Шиповник</v>
      </c>
      <c r="AD67" s="115" t="str">
        <f t="shared" si="31"/>
        <v>Сухофрукты</v>
      </c>
      <c r="AE67" s="115" t="str">
        <f t="shared" si="31"/>
        <v>Ягода свежемороженная</v>
      </c>
      <c r="AF67" s="115" t="str">
        <f t="shared" si="31"/>
        <v>Лимон</v>
      </c>
      <c r="AG67" s="115" t="str">
        <f t="shared" si="31"/>
        <v>Кисель</v>
      </c>
      <c r="AH67" s="115" t="str">
        <f t="shared" si="31"/>
        <v xml:space="preserve">Сок </v>
      </c>
      <c r="AI67" s="115" t="str">
        <f t="shared" si="31"/>
        <v>Макаронные изделия</v>
      </c>
      <c r="AJ67" s="115" t="str">
        <f t="shared" si="31"/>
        <v>Мука</v>
      </c>
      <c r="AK67" s="115" t="str">
        <f t="shared" si="31"/>
        <v>Дрожжи</v>
      </c>
      <c r="AL67" s="115" t="str">
        <f t="shared" si="31"/>
        <v>Печенье</v>
      </c>
      <c r="AM67" s="115" t="str">
        <f t="shared" si="31"/>
        <v>Пряники</v>
      </c>
      <c r="AN67" s="115" t="str">
        <f t="shared" si="31"/>
        <v>Вафли</v>
      </c>
      <c r="AO67" s="115" t="str">
        <f t="shared" si="31"/>
        <v>Конфеты</v>
      </c>
      <c r="AP67" s="115" t="str">
        <f t="shared" si="31"/>
        <v>Повидло Сава</v>
      </c>
      <c r="AQ67" s="115" t="str">
        <f t="shared" si="31"/>
        <v>Крупа геркулес</v>
      </c>
      <c r="AR67" s="115" t="str">
        <f t="shared" si="31"/>
        <v>Крупа горох</v>
      </c>
      <c r="AS67" s="115" t="str">
        <f t="shared" si="31"/>
        <v>Крупа гречневая</v>
      </c>
      <c r="AT67" s="115" t="str">
        <f t="shared" si="31"/>
        <v>Крупа кукурузная</v>
      </c>
      <c r="AU67" s="115" t="str">
        <f t="shared" si="31"/>
        <v>Крупа манная</v>
      </c>
      <c r="AV67" s="115" t="str">
        <f t="shared" si="31"/>
        <v>Крупа перловая</v>
      </c>
      <c r="AW67" s="115" t="str">
        <f t="shared" si="31"/>
        <v>Крупа пшеничная</v>
      </c>
      <c r="AX67" s="115" t="str">
        <f t="shared" si="31"/>
        <v>Крупа пшено</v>
      </c>
      <c r="AY67" s="115" t="str">
        <f t="shared" si="31"/>
        <v>Крупа ячневая</v>
      </c>
      <c r="AZ67" s="115" t="str">
        <f t="shared" si="31"/>
        <v>Рис</v>
      </c>
      <c r="BA67" s="115" t="str">
        <f t="shared" si="31"/>
        <v>Цыпленок бройлер</v>
      </c>
      <c r="BB67" s="115" t="str">
        <f t="shared" si="31"/>
        <v>Филе куриное</v>
      </c>
      <c r="BC67" s="115" t="str">
        <f t="shared" si="31"/>
        <v>Фарш говяжий</v>
      </c>
      <c r="BD67" s="115" t="str">
        <f t="shared" si="31"/>
        <v>Печень куриная</v>
      </c>
      <c r="BE67" s="115" t="str">
        <f t="shared" si="31"/>
        <v>Филе минтая</v>
      </c>
      <c r="BF67" s="115" t="str">
        <f t="shared" si="31"/>
        <v>Филе сельди слабосол.</v>
      </c>
      <c r="BG67" s="115" t="str">
        <f t="shared" si="31"/>
        <v>Картофель</v>
      </c>
      <c r="BH67" s="115" t="str">
        <f t="shared" si="31"/>
        <v>Морковь</v>
      </c>
      <c r="BI67" s="115" t="str">
        <f t="shared" si="31"/>
        <v>Лук</v>
      </c>
      <c r="BJ67" s="115" t="str">
        <f t="shared" si="31"/>
        <v>Капуста</v>
      </c>
      <c r="BK67" s="115" t="str">
        <f t="shared" si="31"/>
        <v>Свекла</v>
      </c>
      <c r="BL67" s="115" t="str">
        <f t="shared" si="31"/>
        <v>Томатная паста</v>
      </c>
      <c r="BM67" s="115" t="str">
        <f t="shared" si="31"/>
        <v>Масло растительное</v>
      </c>
      <c r="BN67" s="115" t="str">
        <f t="shared" si="31"/>
        <v>Соль</v>
      </c>
      <c r="BO67" s="115" t="s">
        <v>106</v>
      </c>
      <c r="BP67" s="119" t="s">
        <v>6</v>
      </c>
      <c r="BQ67" s="119" t="s">
        <v>7</v>
      </c>
    </row>
    <row r="68" spans="1:69" ht="30" customHeight="1" x14ac:dyDescent="0.25">
      <c r="A68" s="114"/>
      <c r="B68" s="6" t="s">
        <v>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64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20"/>
      <c r="BQ68" s="120"/>
    </row>
    <row r="69" spans="1:69" ht="15" customHeight="1" x14ac:dyDescent="0.25">
      <c r="A69" s="122"/>
      <c r="B69" s="42" t="s">
        <v>39</v>
      </c>
      <c r="C69" s="110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2"/>
      <c r="B70" s="7" t="s">
        <v>16</v>
      </c>
      <c r="C70" s="110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2"/>
      <c r="B71" s="7" t="s">
        <v>17</v>
      </c>
      <c r="C71" s="110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2"/>
      <c r="B72" s="20" t="s">
        <v>18</v>
      </c>
      <c r="C72" s="110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2"/>
      <c r="B73" s="14" t="s">
        <v>19</v>
      </c>
      <c r="C73" s="110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2"/>
      <c r="B74" s="14" t="s">
        <v>20</v>
      </c>
      <c r="C74" s="110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3"/>
      <c r="B75" s="14" t="s">
        <v>21</v>
      </c>
      <c r="C75" s="111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1.52</v>
      </c>
      <c r="E77" s="28">
        <f t="shared" si="45"/>
        <v>1.9000000000000001</v>
      </c>
      <c r="F77" s="28">
        <f t="shared" si="45"/>
        <v>0.38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0.76</v>
      </c>
      <c r="K77" s="28">
        <f t="shared" si="45"/>
        <v>0.19</v>
      </c>
      <c r="L77" s="28">
        <f t="shared" si="45"/>
        <v>0.49400000000000005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6.333333333333333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0.76</v>
      </c>
      <c r="AH77" s="28">
        <f t="shared" si="47"/>
        <v>0</v>
      </c>
      <c r="AI77" s="28">
        <f t="shared" si="47"/>
        <v>0</v>
      </c>
      <c r="AJ77" s="28">
        <f t="shared" si="47"/>
        <v>2.2799999999999997E-2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0.38</v>
      </c>
      <c r="BD77" s="28">
        <f t="shared" si="47"/>
        <v>0</v>
      </c>
      <c r="BE77" s="28">
        <f t="shared" si="47"/>
        <v>1.52</v>
      </c>
      <c r="BF77" s="28">
        <f t="shared" si="47"/>
        <v>0</v>
      </c>
      <c r="BG77" s="28">
        <f t="shared" si="47"/>
        <v>9.1199999999999992</v>
      </c>
      <c r="BH77" s="28">
        <f t="shared" si="47"/>
        <v>0.38</v>
      </c>
      <c r="BI77" s="28">
        <f t="shared" si="47"/>
        <v>0.76</v>
      </c>
      <c r="BJ77" s="28">
        <f t="shared" si="47"/>
        <v>0</v>
      </c>
      <c r="BK77" s="28">
        <f t="shared" si="47"/>
        <v>2.66</v>
      </c>
      <c r="BL77" s="28">
        <f t="shared" si="47"/>
        <v>0.114</v>
      </c>
      <c r="BM77" s="28">
        <f t="shared" si="47"/>
        <v>0.152</v>
      </c>
      <c r="BN77" s="28">
        <f t="shared" si="47"/>
        <v>0.19</v>
      </c>
      <c r="BO77" s="28">
        <f t="shared" ref="BO77" si="48">PRODUCT(BO76,$F$4)</f>
        <v>1.9000000000000001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90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550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416.67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840</v>
      </c>
      <c r="V79" s="33">
        <f t="shared" si="49"/>
        <v>83.34</v>
      </c>
      <c r="W79" s="33">
        <f>W43</f>
        <v>99</v>
      </c>
      <c r="X79" s="33">
        <f t="shared" si="49"/>
        <v>9</v>
      </c>
      <c r="Y79" s="33">
        <f t="shared" si="49"/>
        <v>0</v>
      </c>
      <c r="Z79" s="33">
        <f t="shared" si="49"/>
        <v>225</v>
      </c>
      <c r="AA79" s="33">
        <f t="shared" si="49"/>
        <v>360</v>
      </c>
      <c r="AB79" s="33">
        <f t="shared" si="49"/>
        <v>300</v>
      </c>
      <c r="AC79" s="33">
        <f t="shared" si="49"/>
        <v>350</v>
      </c>
      <c r="AD79" s="33">
        <f t="shared" si="49"/>
        <v>180</v>
      </c>
      <c r="AE79" s="33">
        <f t="shared" si="49"/>
        <v>300</v>
      </c>
      <c r="AF79" s="33">
        <f t="shared" si="49"/>
        <v>169</v>
      </c>
      <c r="AG79" s="33">
        <f t="shared" si="49"/>
        <v>227.27</v>
      </c>
      <c r="AH79" s="33">
        <f t="shared" si="49"/>
        <v>58.38</v>
      </c>
      <c r="AI79" s="33">
        <f t="shared" si="49"/>
        <v>65.75</v>
      </c>
      <c r="AJ79" s="33">
        <f t="shared" si="49"/>
        <v>48</v>
      </c>
      <c r="AK79" s="33">
        <f t="shared" si="49"/>
        <v>200</v>
      </c>
      <c r="AL79" s="33">
        <f t="shared" si="49"/>
        <v>185</v>
      </c>
      <c r="AM79" s="33">
        <f t="shared" si="49"/>
        <v>0</v>
      </c>
      <c r="AN79" s="33">
        <f t="shared" si="49"/>
        <v>286</v>
      </c>
      <c r="AO79" s="33">
        <f t="shared" si="49"/>
        <v>0</v>
      </c>
      <c r="AP79" s="33">
        <f t="shared" si="49"/>
        <v>189.66</v>
      </c>
      <c r="AQ79" s="33">
        <f t="shared" si="49"/>
        <v>75</v>
      </c>
      <c r="AR79" s="33">
        <f t="shared" si="49"/>
        <v>70</v>
      </c>
      <c r="AS79" s="33">
        <f t="shared" si="49"/>
        <v>150</v>
      </c>
      <c r="AT79" s="33">
        <f t="shared" si="49"/>
        <v>85.71</v>
      </c>
      <c r="AU79" s="33">
        <f t="shared" si="49"/>
        <v>64.290000000000006</v>
      </c>
      <c r="AV79" s="33">
        <f t="shared" si="49"/>
        <v>62.5</v>
      </c>
      <c r="AW79" s="33">
        <f t="shared" si="49"/>
        <v>114.28</v>
      </c>
      <c r="AX79" s="33">
        <f t="shared" si="49"/>
        <v>80</v>
      </c>
      <c r="AY79" s="33">
        <f t="shared" si="49"/>
        <v>75</v>
      </c>
      <c r="AZ79" s="33">
        <f t="shared" si="49"/>
        <v>110</v>
      </c>
      <c r="BA79" s="33">
        <f t="shared" si="49"/>
        <v>225</v>
      </c>
      <c r="BB79" s="33">
        <f t="shared" si="49"/>
        <v>360</v>
      </c>
      <c r="BC79" s="33">
        <f t="shared" si="49"/>
        <v>550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40</v>
      </c>
      <c r="BH79" s="33">
        <f t="shared" si="49"/>
        <v>59</v>
      </c>
      <c r="BI79" s="33">
        <f t="shared" si="49"/>
        <v>30</v>
      </c>
      <c r="BJ79" s="33">
        <f t="shared" si="49"/>
        <v>30</v>
      </c>
      <c r="BK79" s="33">
        <f t="shared" si="49"/>
        <v>35</v>
      </c>
      <c r="BL79" s="33">
        <f t="shared" si="49"/>
        <v>312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0.09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0.55000000000000004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0.41667000000000004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0.84</v>
      </c>
      <c r="V80" s="27">
        <f t="shared" si="51"/>
        <v>8.3339999999999997E-2</v>
      </c>
      <c r="W80" s="27">
        <f>W79/1000</f>
        <v>9.9000000000000005E-2</v>
      </c>
      <c r="X80" s="27">
        <f t="shared" si="51"/>
        <v>8.9999999999999993E-3</v>
      </c>
      <c r="Y80" s="27">
        <f t="shared" si="51"/>
        <v>0</v>
      </c>
      <c r="Z80" s="27">
        <f t="shared" si="51"/>
        <v>0.22500000000000001</v>
      </c>
      <c r="AA80" s="27">
        <f t="shared" si="51"/>
        <v>0.36</v>
      </c>
      <c r="AB80" s="27">
        <f t="shared" si="51"/>
        <v>0.3</v>
      </c>
      <c r="AC80" s="27">
        <f t="shared" si="51"/>
        <v>0.35</v>
      </c>
      <c r="AD80" s="27">
        <f t="shared" si="51"/>
        <v>0.18</v>
      </c>
      <c r="AE80" s="27">
        <f t="shared" si="51"/>
        <v>0.3</v>
      </c>
      <c r="AF80" s="27">
        <f t="shared" si="51"/>
        <v>0.16900000000000001</v>
      </c>
      <c r="AG80" s="27">
        <f t="shared" si="51"/>
        <v>0.22727</v>
      </c>
      <c r="AH80" s="27">
        <f t="shared" si="51"/>
        <v>5.8380000000000001E-2</v>
      </c>
      <c r="AI80" s="27">
        <f t="shared" si="51"/>
        <v>6.5750000000000003E-2</v>
      </c>
      <c r="AJ80" s="27">
        <f t="shared" si="51"/>
        <v>4.8000000000000001E-2</v>
      </c>
      <c r="AK80" s="27">
        <f t="shared" si="51"/>
        <v>0.2</v>
      </c>
      <c r="AL80" s="27">
        <f t="shared" si="51"/>
        <v>0.185</v>
      </c>
      <c r="AM80" s="27">
        <f t="shared" si="51"/>
        <v>0</v>
      </c>
      <c r="AN80" s="27">
        <f t="shared" si="51"/>
        <v>0.28599999999999998</v>
      </c>
      <c r="AO80" s="27">
        <f t="shared" si="51"/>
        <v>0</v>
      </c>
      <c r="AP80" s="27">
        <f t="shared" si="51"/>
        <v>0.18966</v>
      </c>
      <c r="AQ80" s="27">
        <f t="shared" si="51"/>
        <v>7.4999999999999997E-2</v>
      </c>
      <c r="AR80" s="27">
        <f t="shared" si="51"/>
        <v>7.0000000000000007E-2</v>
      </c>
      <c r="AS80" s="27">
        <f t="shared" si="51"/>
        <v>0.15</v>
      </c>
      <c r="AT80" s="27">
        <f t="shared" si="51"/>
        <v>8.5709999999999995E-2</v>
      </c>
      <c r="AU80" s="27">
        <f t="shared" si="51"/>
        <v>6.429E-2</v>
      </c>
      <c r="AV80" s="27">
        <f t="shared" si="51"/>
        <v>6.25E-2</v>
      </c>
      <c r="AW80" s="27">
        <f t="shared" si="51"/>
        <v>0.11428000000000001</v>
      </c>
      <c r="AX80" s="27">
        <f t="shared" si="51"/>
        <v>0.08</v>
      </c>
      <c r="AY80" s="27">
        <f t="shared" si="51"/>
        <v>7.4999999999999997E-2</v>
      </c>
      <c r="AZ80" s="27">
        <f t="shared" si="51"/>
        <v>0.11</v>
      </c>
      <c r="BA80" s="27">
        <f t="shared" si="51"/>
        <v>0.22500000000000001</v>
      </c>
      <c r="BB80" s="27">
        <f t="shared" si="51"/>
        <v>0.36</v>
      </c>
      <c r="BC80" s="27">
        <f t="shared" si="51"/>
        <v>0.55000000000000004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0.04</v>
      </c>
      <c r="BH80" s="27">
        <f t="shared" si="51"/>
        <v>5.8999999999999997E-2</v>
      </c>
      <c r="BI80" s="27">
        <f t="shared" si="51"/>
        <v>0.03</v>
      </c>
      <c r="BJ80" s="27">
        <f t="shared" si="51"/>
        <v>0.03</v>
      </c>
      <c r="BK80" s="27">
        <f t="shared" si="51"/>
        <v>3.5000000000000003E-2</v>
      </c>
      <c r="BL80" s="27">
        <f t="shared" si="51"/>
        <v>0.312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7.25" x14ac:dyDescent="0.3">
      <c r="A81" s="34"/>
      <c r="B81" s="35" t="s">
        <v>34</v>
      </c>
      <c r="C81" s="118"/>
      <c r="D81" s="36">
        <f t="shared" ref="D81:BN81" si="53">D77*D79</f>
        <v>102.2504</v>
      </c>
      <c r="E81" s="36">
        <f t="shared" si="53"/>
        <v>133</v>
      </c>
      <c r="F81" s="36">
        <f t="shared" si="53"/>
        <v>34.200000000000003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54.248799999999996</v>
      </c>
      <c r="K81" s="36">
        <f t="shared" si="53"/>
        <v>125.86360000000001</v>
      </c>
      <c r="L81" s="36">
        <f t="shared" si="53"/>
        <v>99.210020000000014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57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172.7252</v>
      </c>
      <c r="AH81" s="36">
        <f t="shared" si="53"/>
        <v>0</v>
      </c>
      <c r="AI81" s="36">
        <f t="shared" si="53"/>
        <v>0</v>
      </c>
      <c r="AJ81" s="36">
        <f t="shared" si="53"/>
        <v>1.0943999999999998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209</v>
      </c>
      <c r="BD81" s="36">
        <f t="shared" si="53"/>
        <v>0</v>
      </c>
      <c r="BE81" s="36">
        <f t="shared" si="53"/>
        <v>501.6</v>
      </c>
      <c r="BF81" s="36">
        <f t="shared" si="53"/>
        <v>0</v>
      </c>
      <c r="BG81" s="36">
        <f t="shared" si="53"/>
        <v>364.79999999999995</v>
      </c>
      <c r="BH81" s="36">
        <f t="shared" si="53"/>
        <v>22.42</v>
      </c>
      <c r="BI81" s="36">
        <f t="shared" si="53"/>
        <v>22.8</v>
      </c>
      <c r="BJ81" s="36">
        <f t="shared" si="53"/>
        <v>0</v>
      </c>
      <c r="BK81" s="36">
        <f t="shared" si="53"/>
        <v>93.100000000000009</v>
      </c>
      <c r="BL81" s="36">
        <f t="shared" si="53"/>
        <v>35.567999999999998</v>
      </c>
      <c r="BM81" s="36">
        <f t="shared" si="53"/>
        <v>23.476399999999998</v>
      </c>
      <c r="BN81" s="36">
        <f t="shared" si="53"/>
        <v>2.8290999999999999</v>
      </c>
      <c r="BO81" s="36">
        <f t="shared" ref="BO81" si="54">BO77*BO79</f>
        <v>19</v>
      </c>
      <c r="BP81" s="37">
        <f>SUM(D81:BN81)</f>
        <v>2055.1859199999994</v>
      </c>
      <c r="BQ81" s="38">
        <f>BP81/$C$7</f>
        <v>54.083839999999988</v>
      </c>
    </row>
    <row r="82" spans="1:69" ht="17.25" x14ac:dyDescent="0.3">
      <c r="A82" s="34"/>
      <c r="B82" s="35" t="s">
        <v>35</v>
      </c>
      <c r="C82" s="118"/>
      <c r="D82" s="36">
        <f t="shared" ref="D82:BN82" si="55">D77*D79</f>
        <v>102.2504</v>
      </c>
      <c r="E82" s="36">
        <f t="shared" si="55"/>
        <v>133</v>
      </c>
      <c r="F82" s="36">
        <f t="shared" si="55"/>
        <v>34.200000000000003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54.248799999999996</v>
      </c>
      <c r="K82" s="36">
        <f t="shared" si="55"/>
        <v>125.86360000000001</v>
      </c>
      <c r="L82" s="36">
        <f t="shared" si="55"/>
        <v>99.210020000000014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57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172.7252</v>
      </c>
      <c r="AH82" s="36">
        <f t="shared" si="55"/>
        <v>0</v>
      </c>
      <c r="AI82" s="36">
        <f t="shared" si="55"/>
        <v>0</v>
      </c>
      <c r="AJ82" s="36">
        <f t="shared" si="55"/>
        <v>1.0943999999999998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209</v>
      </c>
      <c r="BD82" s="36">
        <f t="shared" si="55"/>
        <v>0</v>
      </c>
      <c r="BE82" s="36">
        <f t="shared" si="55"/>
        <v>501.6</v>
      </c>
      <c r="BF82" s="36">
        <f t="shared" si="55"/>
        <v>0</v>
      </c>
      <c r="BG82" s="36">
        <f t="shared" si="55"/>
        <v>364.79999999999995</v>
      </c>
      <c r="BH82" s="36">
        <f t="shared" si="55"/>
        <v>22.42</v>
      </c>
      <c r="BI82" s="36">
        <f t="shared" si="55"/>
        <v>22.8</v>
      </c>
      <c r="BJ82" s="36">
        <f t="shared" si="55"/>
        <v>0</v>
      </c>
      <c r="BK82" s="36">
        <f t="shared" si="55"/>
        <v>93.100000000000009</v>
      </c>
      <c r="BL82" s="36">
        <f t="shared" si="55"/>
        <v>35.567999999999998</v>
      </c>
      <c r="BM82" s="36">
        <f t="shared" si="55"/>
        <v>23.476399999999998</v>
      </c>
      <c r="BN82" s="36">
        <f t="shared" si="55"/>
        <v>2.8290999999999999</v>
      </c>
      <c r="BO82" s="36">
        <f t="shared" ref="BO82" si="56">BO77*BO79</f>
        <v>19</v>
      </c>
      <c r="BP82" s="37">
        <f>SUM(D82:BN82)</f>
        <v>2055.1859199999994</v>
      </c>
      <c r="BQ82" s="38">
        <f>BP82/$C$7</f>
        <v>54.083839999999988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3"/>
      <c r="B85" s="5" t="s">
        <v>4</v>
      </c>
      <c r="C85" s="115" t="s">
        <v>5</v>
      </c>
      <c r="D85" s="115" t="str">
        <f t="shared" ref="D85:BN85" si="57">D51</f>
        <v>Хлеб пшеничный</v>
      </c>
      <c r="E85" s="115" t="str">
        <f t="shared" si="57"/>
        <v>Хлеб ржано-пшеничный</v>
      </c>
      <c r="F85" s="115" t="str">
        <f t="shared" si="57"/>
        <v>Сахар</v>
      </c>
      <c r="G85" s="115" t="str">
        <f t="shared" si="57"/>
        <v>Чай</v>
      </c>
      <c r="H85" s="115" t="str">
        <f t="shared" si="57"/>
        <v>Какао</v>
      </c>
      <c r="I85" s="115" t="str">
        <f t="shared" si="57"/>
        <v>Кофейный напиток</v>
      </c>
      <c r="J85" s="115" t="str">
        <f t="shared" si="57"/>
        <v>Молоко 2,5%</v>
      </c>
      <c r="K85" s="115" t="str">
        <f t="shared" si="57"/>
        <v>Масло сливочное</v>
      </c>
      <c r="L85" s="115" t="str">
        <f t="shared" si="57"/>
        <v>Сметана 15%</v>
      </c>
      <c r="M85" s="115" t="str">
        <f t="shared" si="57"/>
        <v>Молоко сухое</v>
      </c>
      <c r="N85" s="115" t="str">
        <f t="shared" si="57"/>
        <v>Снежок 2,5 %</v>
      </c>
      <c r="O85" s="115" t="str">
        <f t="shared" si="57"/>
        <v>Творог 5%</v>
      </c>
      <c r="P85" s="115" t="str">
        <f t="shared" si="57"/>
        <v>Молоко сгущенное</v>
      </c>
      <c r="Q85" s="115" t="str">
        <f t="shared" si="57"/>
        <v xml:space="preserve">Джем Сава </v>
      </c>
      <c r="R85" s="115" t="str">
        <f t="shared" si="57"/>
        <v>Сыр</v>
      </c>
      <c r="S85" s="115" t="str">
        <f t="shared" si="57"/>
        <v>Зеленый горошек</v>
      </c>
      <c r="T85" s="115" t="str">
        <f t="shared" si="57"/>
        <v>Кукуруза консервирован.</v>
      </c>
      <c r="U85" s="115" t="str">
        <f t="shared" si="57"/>
        <v>Консервы рыбные</v>
      </c>
      <c r="V85" s="115" t="str">
        <f t="shared" si="57"/>
        <v>Огурцы консервирован.</v>
      </c>
      <c r="W85" s="63"/>
      <c r="X85" s="115" t="str">
        <f t="shared" si="57"/>
        <v>Яйцо</v>
      </c>
      <c r="Y85" s="115" t="str">
        <f t="shared" si="57"/>
        <v>Икра кабачковая</v>
      </c>
      <c r="Z85" s="115" t="str">
        <f t="shared" si="57"/>
        <v>Изюм</v>
      </c>
      <c r="AA85" s="115" t="str">
        <f t="shared" si="57"/>
        <v>Курага</v>
      </c>
      <c r="AB85" s="115" t="str">
        <f t="shared" si="57"/>
        <v>Чернослив</v>
      </c>
      <c r="AC85" s="115" t="str">
        <f t="shared" si="57"/>
        <v>Шиповник</v>
      </c>
      <c r="AD85" s="115" t="str">
        <f t="shared" si="57"/>
        <v>Сухофрукты</v>
      </c>
      <c r="AE85" s="115" t="str">
        <f t="shared" si="57"/>
        <v>Ягода свежемороженная</v>
      </c>
      <c r="AF85" s="115" t="str">
        <f t="shared" si="57"/>
        <v>Лимон</v>
      </c>
      <c r="AG85" s="115" t="str">
        <f t="shared" si="57"/>
        <v>Кисель</v>
      </c>
      <c r="AH85" s="115" t="str">
        <f t="shared" si="57"/>
        <v xml:space="preserve">Сок </v>
      </c>
      <c r="AI85" s="115" t="str">
        <f t="shared" si="57"/>
        <v>Макаронные изделия</v>
      </c>
      <c r="AJ85" s="115" t="str">
        <f t="shared" si="57"/>
        <v>Мука</v>
      </c>
      <c r="AK85" s="115" t="str">
        <f t="shared" si="57"/>
        <v>Дрожжи</v>
      </c>
      <c r="AL85" s="115" t="str">
        <f t="shared" si="57"/>
        <v>Печенье</v>
      </c>
      <c r="AM85" s="115" t="str">
        <f t="shared" si="57"/>
        <v>Пряники</v>
      </c>
      <c r="AN85" s="115" t="str">
        <f t="shared" si="57"/>
        <v>Вафли</v>
      </c>
      <c r="AO85" s="115" t="str">
        <f t="shared" si="57"/>
        <v>Конфеты</v>
      </c>
      <c r="AP85" s="115" t="str">
        <f t="shared" si="57"/>
        <v>Повидло Сава</v>
      </c>
      <c r="AQ85" s="115" t="str">
        <f t="shared" si="57"/>
        <v>Крупа геркулес</v>
      </c>
      <c r="AR85" s="115" t="str">
        <f t="shared" si="57"/>
        <v>Крупа горох</v>
      </c>
      <c r="AS85" s="115" t="str">
        <f t="shared" si="57"/>
        <v>Крупа гречневая</v>
      </c>
      <c r="AT85" s="115" t="str">
        <f t="shared" si="57"/>
        <v>Крупа кукурузная</v>
      </c>
      <c r="AU85" s="115" t="str">
        <f t="shared" si="57"/>
        <v>Крупа манная</v>
      </c>
      <c r="AV85" s="115" t="str">
        <f t="shared" si="57"/>
        <v>Крупа перловая</v>
      </c>
      <c r="AW85" s="115" t="str">
        <f t="shared" si="57"/>
        <v>Крупа пшеничная</v>
      </c>
      <c r="AX85" s="115" t="str">
        <f t="shared" si="57"/>
        <v>Крупа пшено</v>
      </c>
      <c r="AY85" s="115" t="str">
        <f t="shared" si="57"/>
        <v>Крупа ячневая</v>
      </c>
      <c r="AZ85" s="115" t="str">
        <f t="shared" si="57"/>
        <v>Рис</v>
      </c>
      <c r="BA85" s="115" t="str">
        <f t="shared" si="57"/>
        <v>Цыпленок бройлер</v>
      </c>
      <c r="BB85" s="115" t="str">
        <f t="shared" si="57"/>
        <v>Филе куриное</v>
      </c>
      <c r="BC85" s="115" t="str">
        <f t="shared" si="57"/>
        <v>Фарш говяжий</v>
      </c>
      <c r="BD85" s="115" t="str">
        <f t="shared" si="57"/>
        <v>Печень куриная</v>
      </c>
      <c r="BE85" s="115" t="str">
        <f t="shared" si="57"/>
        <v>Филе минтая</v>
      </c>
      <c r="BF85" s="115" t="str">
        <f t="shared" si="57"/>
        <v>Филе сельди слабосол.</v>
      </c>
      <c r="BG85" s="115" t="str">
        <f t="shared" si="57"/>
        <v>Картофель</v>
      </c>
      <c r="BH85" s="115" t="str">
        <f t="shared" si="57"/>
        <v>Морковь</v>
      </c>
      <c r="BI85" s="115" t="str">
        <f t="shared" si="57"/>
        <v>Лук</v>
      </c>
      <c r="BJ85" s="115" t="str">
        <f t="shared" si="57"/>
        <v>Капуста</v>
      </c>
      <c r="BK85" s="115" t="str">
        <f t="shared" si="57"/>
        <v>Свекла</v>
      </c>
      <c r="BL85" s="115" t="str">
        <f t="shared" si="57"/>
        <v>Томатная паста</v>
      </c>
      <c r="BM85" s="115" t="str">
        <f t="shared" si="57"/>
        <v>Масло растительное</v>
      </c>
      <c r="BN85" s="115" t="str">
        <f t="shared" si="57"/>
        <v>Соль</v>
      </c>
      <c r="BO85" s="115" t="s">
        <v>106</v>
      </c>
      <c r="BP85" s="119" t="s">
        <v>6</v>
      </c>
      <c r="BQ85" s="119" t="s">
        <v>7</v>
      </c>
    </row>
    <row r="86" spans="1:69" ht="30" customHeight="1" x14ac:dyDescent="0.25">
      <c r="A86" s="114"/>
      <c r="B86" s="6" t="s">
        <v>8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64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20"/>
      <c r="BQ86" s="120"/>
    </row>
    <row r="87" spans="1:69" x14ac:dyDescent="0.25">
      <c r="A87" s="121" t="s">
        <v>22</v>
      </c>
      <c r="B87" s="7" t="s">
        <v>42</v>
      </c>
      <c r="C87" s="109">
        <f>$F$4</f>
        <v>38</v>
      </c>
      <c r="D87" s="7">
        <f t="shared" ref="D87:BN91" si="58">D19</f>
        <v>0</v>
      </c>
      <c r="E87" s="7">
        <f t="shared" si="58"/>
        <v>0</v>
      </c>
      <c r="F87" s="7">
        <f t="shared" si="58"/>
        <v>0.01</v>
      </c>
      <c r="G87" s="7">
        <f t="shared" si="58"/>
        <v>5.0000000000000001E-4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5.0000000000000001E-3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2"/>
      <c r="B88" s="7" t="s">
        <v>43</v>
      </c>
      <c r="C88" s="110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2"/>
      <c r="B89" s="7"/>
      <c r="C89" s="110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2"/>
      <c r="B90" s="7"/>
      <c r="C90" s="110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3"/>
      <c r="B91" s="7"/>
      <c r="C91" s="111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1.0999999999999999E-2</v>
      </c>
      <c r="G92" s="27">
        <f t="shared" si="62"/>
        <v>5.0000000000000001E-4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5.0000000000000001E-3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0.41799999999999998</v>
      </c>
      <c r="G93" s="28">
        <f t="shared" si="64"/>
        <v>1.9E-2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3.7999999999999999E-2</v>
      </c>
      <c r="L93" s="28">
        <f t="shared" si="64"/>
        <v>0.26600000000000001</v>
      </c>
      <c r="M93" s="28">
        <f t="shared" si="64"/>
        <v>0</v>
      </c>
      <c r="N93" s="28">
        <f t="shared" si="64"/>
        <v>0</v>
      </c>
      <c r="O93" s="28">
        <f t="shared" si="64"/>
        <v>0</v>
      </c>
      <c r="P93" s="28">
        <f t="shared" si="64"/>
        <v>0.26600000000000001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5.3959999999999999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0.19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0.77520000000000011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2.6599999999999999E-2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90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550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416.67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840</v>
      </c>
      <c r="V95" s="33">
        <f t="shared" si="66"/>
        <v>83.34</v>
      </c>
      <c r="W95" s="33">
        <f>W43</f>
        <v>99</v>
      </c>
      <c r="X95" s="33">
        <f t="shared" si="66"/>
        <v>9</v>
      </c>
      <c r="Y95" s="33">
        <f t="shared" si="66"/>
        <v>0</v>
      </c>
      <c r="Z95" s="33">
        <f t="shared" si="66"/>
        <v>225</v>
      </c>
      <c r="AA95" s="33">
        <f t="shared" si="66"/>
        <v>360</v>
      </c>
      <c r="AB95" s="33">
        <f t="shared" si="66"/>
        <v>300</v>
      </c>
      <c r="AC95" s="33">
        <f t="shared" si="66"/>
        <v>350</v>
      </c>
      <c r="AD95" s="33">
        <f t="shared" si="66"/>
        <v>180</v>
      </c>
      <c r="AE95" s="33">
        <f t="shared" si="66"/>
        <v>300</v>
      </c>
      <c r="AF95" s="33">
        <f t="shared" si="66"/>
        <v>169</v>
      </c>
      <c r="AG95" s="33">
        <f t="shared" si="66"/>
        <v>227.27</v>
      </c>
      <c r="AH95" s="33">
        <f t="shared" si="66"/>
        <v>58.38</v>
      </c>
      <c r="AI95" s="33">
        <f t="shared" si="66"/>
        <v>65.75</v>
      </c>
      <c r="AJ95" s="33">
        <f t="shared" si="66"/>
        <v>48</v>
      </c>
      <c r="AK95" s="33">
        <f t="shared" si="66"/>
        <v>200</v>
      </c>
      <c r="AL95" s="33">
        <f t="shared" si="66"/>
        <v>185</v>
      </c>
      <c r="AM95" s="33">
        <f t="shared" si="66"/>
        <v>0</v>
      </c>
      <c r="AN95" s="33">
        <f t="shared" si="66"/>
        <v>286</v>
      </c>
      <c r="AO95" s="33">
        <f t="shared" si="66"/>
        <v>0</v>
      </c>
      <c r="AP95" s="33">
        <f t="shared" si="66"/>
        <v>189.66</v>
      </c>
      <c r="AQ95" s="33">
        <f t="shared" si="66"/>
        <v>75</v>
      </c>
      <c r="AR95" s="33">
        <f t="shared" si="66"/>
        <v>70</v>
      </c>
      <c r="AS95" s="33">
        <f t="shared" si="66"/>
        <v>150</v>
      </c>
      <c r="AT95" s="33">
        <f t="shared" si="66"/>
        <v>85.71</v>
      </c>
      <c r="AU95" s="33">
        <f t="shared" si="66"/>
        <v>64.290000000000006</v>
      </c>
      <c r="AV95" s="33">
        <f t="shared" si="66"/>
        <v>62.5</v>
      </c>
      <c r="AW95" s="33">
        <f t="shared" si="66"/>
        <v>114.28</v>
      </c>
      <c r="AX95" s="33">
        <f t="shared" si="66"/>
        <v>80</v>
      </c>
      <c r="AY95" s="33">
        <f t="shared" si="66"/>
        <v>75</v>
      </c>
      <c r="AZ95" s="33">
        <f t="shared" si="66"/>
        <v>110</v>
      </c>
      <c r="BA95" s="33">
        <f t="shared" si="66"/>
        <v>225</v>
      </c>
      <c r="BB95" s="33">
        <f t="shared" si="66"/>
        <v>360</v>
      </c>
      <c r="BC95" s="33">
        <f t="shared" si="66"/>
        <v>550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40</v>
      </c>
      <c r="BH95" s="33">
        <f t="shared" si="66"/>
        <v>59</v>
      </c>
      <c r="BI95" s="33">
        <f t="shared" si="66"/>
        <v>30</v>
      </c>
      <c r="BJ95" s="33">
        <f t="shared" si="66"/>
        <v>30</v>
      </c>
      <c r="BK95" s="33">
        <f t="shared" si="66"/>
        <v>35</v>
      </c>
      <c r="BL95" s="33">
        <f t="shared" si="66"/>
        <v>312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0.09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0.55000000000000004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0.41667000000000004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0.84</v>
      </c>
      <c r="V96" s="27">
        <f t="shared" si="68"/>
        <v>8.3339999999999997E-2</v>
      </c>
      <c r="W96" s="27">
        <f>W95/1000</f>
        <v>9.9000000000000005E-2</v>
      </c>
      <c r="X96" s="27">
        <f t="shared" si="68"/>
        <v>8.9999999999999993E-3</v>
      </c>
      <c r="Y96" s="27">
        <f t="shared" si="68"/>
        <v>0</v>
      </c>
      <c r="Z96" s="27">
        <f t="shared" si="68"/>
        <v>0.22500000000000001</v>
      </c>
      <c r="AA96" s="27">
        <f t="shared" si="68"/>
        <v>0.36</v>
      </c>
      <c r="AB96" s="27">
        <f t="shared" si="68"/>
        <v>0.3</v>
      </c>
      <c r="AC96" s="27">
        <f t="shared" si="68"/>
        <v>0.35</v>
      </c>
      <c r="AD96" s="27">
        <f t="shared" si="68"/>
        <v>0.18</v>
      </c>
      <c r="AE96" s="27">
        <f t="shared" si="68"/>
        <v>0.3</v>
      </c>
      <c r="AF96" s="27">
        <f t="shared" si="68"/>
        <v>0.16900000000000001</v>
      </c>
      <c r="AG96" s="27">
        <f t="shared" si="68"/>
        <v>0.22727</v>
      </c>
      <c r="AH96" s="27">
        <f t="shared" si="68"/>
        <v>5.8380000000000001E-2</v>
      </c>
      <c r="AI96" s="27">
        <f t="shared" si="68"/>
        <v>6.5750000000000003E-2</v>
      </c>
      <c r="AJ96" s="27">
        <f t="shared" si="68"/>
        <v>4.8000000000000001E-2</v>
      </c>
      <c r="AK96" s="27">
        <f t="shared" si="68"/>
        <v>0.2</v>
      </c>
      <c r="AL96" s="27">
        <f t="shared" si="68"/>
        <v>0.185</v>
      </c>
      <c r="AM96" s="27">
        <f t="shared" si="68"/>
        <v>0</v>
      </c>
      <c r="AN96" s="27">
        <f t="shared" si="68"/>
        <v>0.28599999999999998</v>
      </c>
      <c r="AO96" s="27">
        <f t="shared" si="68"/>
        <v>0</v>
      </c>
      <c r="AP96" s="27">
        <f t="shared" si="68"/>
        <v>0.18966</v>
      </c>
      <c r="AQ96" s="27">
        <f t="shared" si="68"/>
        <v>7.4999999999999997E-2</v>
      </c>
      <c r="AR96" s="27">
        <f t="shared" si="68"/>
        <v>7.0000000000000007E-2</v>
      </c>
      <c r="AS96" s="27">
        <f t="shared" si="68"/>
        <v>0.15</v>
      </c>
      <c r="AT96" s="27">
        <f t="shared" si="68"/>
        <v>8.5709999999999995E-2</v>
      </c>
      <c r="AU96" s="27">
        <f t="shared" si="68"/>
        <v>6.429E-2</v>
      </c>
      <c r="AV96" s="27">
        <f t="shared" si="68"/>
        <v>6.25E-2</v>
      </c>
      <c r="AW96" s="27">
        <f t="shared" si="68"/>
        <v>0.11428000000000001</v>
      </c>
      <c r="AX96" s="27">
        <f t="shared" si="68"/>
        <v>0.08</v>
      </c>
      <c r="AY96" s="27">
        <f t="shared" si="68"/>
        <v>7.4999999999999997E-2</v>
      </c>
      <c r="AZ96" s="27">
        <f t="shared" si="68"/>
        <v>0.11</v>
      </c>
      <c r="BA96" s="27">
        <f t="shared" si="68"/>
        <v>0.22500000000000001</v>
      </c>
      <c r="BB96" s="27">
        <f t="shared" si="68"/>
        <v>0.36</v>
      </c>
      <c r="BC96" s="27">
        <f t="shared" si="68"/>
        <v>0.55000000000000004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0.04</v>
      </c>
      <c r="BH96" s="27">
        <f t="shared" si="68"/>
        <v>5.8999999999999997E-2</v>
      </c>
      <c r="BI96" s="27">
        <f t="shared" si="68"/>
        <v>0.03</v>
      </c>
      <c r="BJ96" s="27">
        <f t="shared" si="68"/>
        <v>0.03</v>
      </c>
      <c r="BK96" s="27">
        <f t="shared" si="68"/>
        <v>3.5000000000000003E-2</v>
      </c>
      <c r="BL96" s="27">
        <f t="shared" si="68"/>
        <v>0.312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7.25" x14ac:dyDescent="0.3">
      <c r="A97" s="34"/>
      <c r="B97" s="35" t="s">
        <v>34</v>
      </c>
      <c r="C97" s="118"/>
      <c r="D97" s="36">
        <f t="shared" ref="D97:BN97" si="70">D93*D95</f>
        <v>0</v>
      </c>
      <c r="E97" s="36">
        <f t="shared" si="70"/>
        <v>0</v>
      </c>
      <c r="F97" s="36">
        <f t="shared" si="70"/>
        <v>37.619999999999997</v>
      </c>
      <c r="G97" s="36">
        <f t="shared" si="70"/>
        <v>9.5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25.172720000000002</v>
      </c>
      <c r="L97" s="36">
        <f t="shared" si="70"/>
        <v>53.420780000000008</v>
      </c>
      <c r="M97" s="36">
        <f t="shared" si="70"/>
        <v>0</v>
      </c>
      <c r="N97" s="36">
        <f t="shared" si="70"/>
        <v>0</v>
      </c>
      <c r="O97" s="36">
        <f t="shared" si="70"/>
        <v>0</v>
      </c>
      <c r="P97" s="36">
        <f t="shared" si="70"/>
        <v>97.994399999999999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48.564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32.11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49.83760800000001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4.1083699999999999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358.327878</v>
      </c>
      <c r="BQ97" s="38">
        <f>BP97/$C$7</f>
        <v>9.4296810000000004</v>
      </c>
    </row>
    <row r="98" spans="1:69" ht="17.25" x14ac:dyDescent="0.3">
      <c r="A98" s="34"/>
      <c r="B98" s="35" t="s">
        <v>35</v>
      </c>
      <c r="C98" s="118"/>
      <c r="D98" s="36">
        <f t="shared" ref="D98:BN98" si="72">D93*D95</f>
        <v>0</v>
      </c>
      <c r="E98" s="36">
        <f t="shared" si="72"/>
        <v>0</v>
      </c>
      <c r="F98" s="36">
        <f t="shared" si="72"/>
        <v>37.619999999999997</v>
      </c>
      <c r="G98" s="36">
        <f t="shared" si="72"/>
        <v>9.5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25.172720000000002</v>
      </c>
      <c r="L98" s="36">
        <f t="shared" si="72"/>
        <v>53.420780000000008</v>
      </c>
      <c r="M98" s="36">
        <f t="shared" si="72"/>
        <v>0</v>
      </c>
      <c r="N98" s="36">
        <f t="shared" si="72"/>
        <v>0</v>
      </c>
      <c r="O98" s="36">
        <f t="shared" si="72"/>
        <v>0</v>
      </c>
      <c r="P98" s="36">
        <f t="shared" si="72"/>
        <v>97.994399999999999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48.564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32.11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49.83760800000001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4.1083699999999999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358.327878</v>
      </c>
      <c r="BQ98" s="38">
        <f>BP98/$C$7</f>
        <v>9.4296810000000004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3"/>
      <c r="B101" s="5" t="s">
        <v>4</v>
      </c>
      <c r="C101" s="115" t="s">
        <v>5</v>
      </c>
      <c r="D101" s="115" t="str">
        <f t="shared" ref="D101:BN101" si="74">D51</f>
        <v>Хлеб пшеничный</v>
      </c>
      <c r="E101" s="115" t="str">
        <f t="shared" si="74"/>
        <v>Хлеб ржано-пшеничный</v>
      </c>
      <c r="F101" s="115" t="str">
        <f t="shared" si="74"/>
        <v>Сахар</v>
      </c>
      <c r="G101" s="115" t="str">
        <f t="shared" si="74"/>
        <v>Чай</v>
      </c>
      <c r="H101" s="115" t="str">
        <f t="shared" si="74"/>
        <v>Какао</v>
      </c>
      <c r="I101" s="115" t="str">
        <f t="shared" si="74"/>
        <v>Кофейный напиток</v>
      </c>
      <c r="J101" s="115" t="str">
        <f t="shared" si="74"/>
        <v>Молоко 2,5%</v>
      </c>
      <c r="K101" s="115" t="str">
        <f t="shared" si="74"/>
        <v>Масло сливочное</v>
      </c>
      <c r="L101" s="115" t="str">
        <f t="shared" si="74"/>
        <v>Сметана 15%</v>
      </c>
      <c r="M101" s="115" t="str">
        <f t="shared" si="74"/>
        <v>Молоко сухое</v>
      </c>
      <c r="N101" s="115" t="str">
        <f t="shared" si="74"/>
        <v>Снежок 2,5 %</v>
      </c>
      <c r="O101" s="115" t="str">
        <f t="shared" si="74"/>
        <v>Творог 5%</v>
      </c>
      <c r="P101" s="115" t="str">
        <f t="shared" si="74"/>
        <v>Молоко сгущенное</v>
      </c>
      <c r="Q101" s="115" t="str">
        <f t="shared" si="74"/>
        <v xml:space="preserve">Джем Сава </v>
      </c>
      <c r="R101" s="115" t="str">
        <f t="shared" si="74"/>
        <v>Сыр</v>
      </c>
      <c r="S101" s="115" t="str">
        <f t="shared" si="74"/>
        <v>Зеленый горошек</v>
      </c>
      <c r="T101" s="115" t="str">
        <f t="shared" si="74"/>
        <v>Кукуруза консервирован.</v>
      </c>
      <c r="U101" s="115" t="str">
        <f t="shared" si="74"/>
        <v>Консервы рыбные</v>
      </c>
      <c r="V101" s="115" t="str">
        <f t="shared" si="74"/>
        <v>Огурцы консервирован.</v>
      </c>
      <c r="W101" s="115" t="str">
        <f>W51</f>
        <v>Огурцы свежие</v>
      </c>
      <c r="X101" s="115" t="str">
        <f t="shared" si="74"/>
        <v>Яйцо</v>
      </c>
      <c r="Y101" s="115" t="str">
        <f t="shared" si="74"/>
        <v>Икра кабачковая</v>
      </c>
      <c r="Z101" s="115" t="str">
        <f t="shared" si="74"/>
        <v>Изюм</v>
      </c>
      <c r="AA101" s="115" t="str">
        <f t="shared" si="74"/>
        <v>Курага</v>
      </c>
      <c r="AB101" s="115" t="str">
        <f t="shared" si="74"/>
        <v>Чернослив</v>
      </c>
      <c r="AC101" s="115" t="str">
        <f t="shared" si="74"/>
        <v>Шиповник</v>
      </c>
      <c r="AD101" s="115" t="str">
        <f t="shared" si="74"/>
        <v>Сухофрукты</v>
      </c>
      <c r="AE101" s="115" t="str">
        <f t="shared" si="74"/>
        <v>Ягода свежемороженная</v>
      </c>
      <c r="AF101" s="115" t="str">
        <f t="shared" si="74"/>
        <v>Лимон</v>
      </c>
      <c r="AG101" s="115" t="str">
        <f t="shared" si="74"/>
        <v>Кисель</v>
      </c>
      <c r="AH101" s="115" t="str">
        <f t="shared" si="74"/>
        <v xml:space="preserve">Сок </v>
      </c>
      <c r="AI101" s="115" t="str">
        <f t="shared" si="74"/>
        <v>Макаронные изделия</v>
      </c>
      <c r="AJ101" s="115" t="str">
        <f t="shared" si="74"/>
        <v>Мука</v>
      </c>
      <c r="AK101" s="115" t="str">
        <f t="shared" si="74"/>
        <v>Дрожжи</v>
      </c>
      <c r="AL101" s="115" t="str">
        <f t="shared" si="74"/>
        <v>Печенье</v>
      </c>
      <c r="AM101" s="115" t="str">
        <f t="shared" si="74"/>
        <v>Пряники</v>
      </c>
      <c r="AN101" s="115" t="str">
        <f t="shared" si="74"/>
        <v>Вафли</v>
      </c>
      <c r="AO101" s="115" t="str">
        <f t="shared" si="74"/>
        <v>Конфеты</v>
      </c>
      <c r="AP101" s="115" t="str">
        <f t="shared" si="74"/>
        <v>Повидло Сава</v>
      </c>
      <c r="AQ101" s="115" t="str">
        <f t="shared" si="74"/>
        <v>Крупа геркулес</v>
      </c>
      <c r="AR101" s="115" t="str">
        <f t="shared" si="74"/>
        <v>Крупа горох</v>
      </c>
      <c r="AS101" s="115" t="str">
        <f t="shared" si="74"/>
        <v>Крупа гречневая</v>
      </c>
      <c r="AT101" s="115" t="str">
        <f t="shared" si="74"/>
        <v>Крупа кукурузная</v>
      </c>
      <c r="AU101" s="115" t="str">
        <f t="shared" si="74"/>
        <v>Крупа манная</v>
      </c>
      <c r="AV101" s="115" t="str">
        <f t="shared" si="74"/>
        <v>Крупа перловая</v>
      </c>
      <c r="AW101" s="115" t="str">
        <f t="shared" si="74"/>
        <v>Крупа пшеничная</v>
      </c>
      <c r="AX101" s="115" t="str">
        <f t="shared" si="74"/>
        <v>Крупа пшено</v>
      </c>
      <c r="AY101" s="115" t="str">
        <f t="shared" si="74"/>
        <v>Крупа ячневая</v>
      </c>
      <c r="AZ101" s="115" t="str">
        <f t="shared" si="74"/>
        <v>Рис</v>
      </c>
      <c r="BA101" s="115" t="str">
        <f t="shared" si="74"/>
        <v>Цыпленок бройлер</v>
      </c>
      <c r="BB101" s="115" t="str">
        <f t="shared" si="74"/>
        <v>Филе куриное</v>
      </c>
      <c r="BC101" s="115" t="str">
        <f t="shared" si="74"/>
        <v>Фарш говяжий</v>
      </c>
      <c r="BD101" s="115" t="str">
        <f t="shared" si="74"/>
        <v>Печень куриная</v>
      </c>
      <c r="BE101" s="115" t="str">
        <f t="shared" si="74"/>
        <v>Филе минтая</v>
      </c>
      <c r="BF101" s="115" t="str">
        <f t="shared" si="74"/>
        <v>Филе сельди слабосол.</v>
      </c>
      <c r="BG101" s="115" t="str">
        <f t="shared" si="74"/>
        <v>Картофель</v>
      </c>
      <c r="BH101" s="115" t="str">
        <f t="shared" si="74"/>
        <v>Морковь</v>
      </c>
      <c r="BI101" s="115" t="str">
        <f t="shared" si="74"/>
        <v>Лук</v>
      </c>
      <c r="BJ101" s="115" t="str">
        <f t="shared" si="74"/>
        <v>Капуста</v>
      </c>
      <c r="BK101" s="115" t="str">
        <f t="shared" si="74"/>
        <v>Свекла</v>
      </c>
      <c r="BL101" s="115" t="str">
        <f t="shared" si="74"/>
        <v>Томатная паста</v>
      </c>
      <c r="BM101" s="115" t="str">
        <f t="shared" si="74"/>
        <v>Масло растительное</v>
      </c>
      <c r="BN101" s="115" t="str">
        <f t="shared" si="74"/>
        <v>Соль</v>
      </c>
      <c r="BO101" s="115" t="str">
        <f t="shared" ref="BO101" si="75">BO51</f>
        <v>Аскорбиновая кислота</v>
      </c>
      <c r="BP101" s="119" t="s">
        <v>6</v>
      </c>
      <c r="BQ101" s="119" t="s">
        <v>7</v>
      </c>
    </row>
    <row r="102" spans="1:69" ht="30" customHeight="1" x14ac:dyDescent="0.25">
      <c r="A102" s="114"/>
      <c r="B102" s="6" t="s">
        <v>8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20"/>
      <c r="BQ102" s="120"/>
    </row>
    <row r="103" spans="1:69" ht="15" customHeight="1" x14ac:dyDescent="0.25">
      <c r="A103" s="121" t="s">
        <v>25</v>
      </c>
      <c r="B103" s="24" t="s">
        <v>44</v>
      </c>
      <c r="C103" s="109">
        <f>$F$4</f>
        <v>38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2"/>
      <c r="B104" t="s">
        <v>19</v>
      </c>
      <c r="C104" s="110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2"/>
      <c r="B105" s="14" t="s">
        <v>27</v>
      </c>
      <c r="C105" s="110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2"/>
      <c r="B106" s="20"/>
      <c r="C106" s="110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3"/>
      <c r="B107" s="7"/>
      <c r="C107" s="111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0.76</v>
      </c>
      <c r="E109" s="28">
        <f t="shared" si="82"/>
        <v>0</v>
      </c>
      <c r="F109" s="28">
        <f t="shared" si="82"/>
        <v>0.38</v>
      </c>
      <c r="G109" s="28">
        <f t="shared" si="82"/>
        <v>1.52E-2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0.152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1.1399999999999999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1.9E-2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90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550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416.67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840</v>
      </c>
      <c r="V111" s="33">
        <f t="shared" si="84"/>
        <v>83.34</v>
      </c>
      <c r="W111" s="33">
        <f>W43</f>
        <v>99</v>
      </c>
      <c r="X111" s="33">
        <f t="shared" si="84"/>
        <v>9</v>
      </c>
      <c r="Y111" s="33">
        <f t="shared" si="84"/>
        <v>0</v>
      </c>
      <c r="Z111" s="33">
        <f t="shared" si="84"/>
        <v>225</v>
      </c>
      <c r="AA111" s="33">
        <f t="shared" si="84"/>
        <v>360</v>
      </c>
      <c r="AB111" s="33">
        <f t="shared" si="84"/>
        <v>300</v>
      </c>
      <c r="AC111" s="33">
        <f t="shared" si="84"/>
        <v>350</v>
      </c>
      <c r="AD111" s="33">
        <f t="shared" si="84"/>
        <v>180</v>
      </c>
      <c r="AE111" s="33">
        <f t="shared" si="84"/>
        <v>300</v>
      </c>
      <c r="AF111" s="33">
        <f t="shared" si="84"/>
        <v>169</v>
      </c>
      <c r="AG111" s="33">
        <f t="shared" si="84"/>
        <v>227.27</v>
      </c>
      <c r="AH111" s="33">
        <f t="shared" si="84"/>
        <v>58.38</v>
      </c>
      <c r="AI111" s="33">
        <f t="shared" si="84"/>
        <v>65.75</v>
      </c>
      <c r="AJ111" s="33">
        <f t="shared" si="84"/>
        <v>48</v>
      </c>
      <c r="AK111" s="33">
        <f t="shared" si="84"/>
        <v>200</v>
      </c>
      <c r="AL111" s="33">
        <f t="shared" si="84"/>
        <v>185</v>
      </c>
      <c r="AM111" s="33">
        <f t="shared" si="84"/>
        <v>0</v>
      </c>
      <c r="AN111" s="33">
        <f t="shared" si="84"/>
        <v>286</v>
      </c>
      <c r="AO111" s="33">
        <f t="shared" si="84"/>
        <v>0</v>
      </c>
      <c r="AP111" s="33">
        <f t="shared" si="84"/>
        <v>189.66</v>
      </c>
      <c r="AQ111" s="33">
        <f t="shared" si="84"/>
        <v>75</v>
      </c>
      <c r="AR111" s="33">
        <f t="shared" si="84"/>
        <v>70</v>
      </c>
      <c r="AS111" s="33">
        <f t="shared" si="84"/>
        <v>150</v>
      </c>
      <c r="AT111" s="33">
        <f t="shared" si="84"/>
        <v>85.71</v>
      </c>
      <c r="AU111" s="33">
        <f t="shared" si="84"/>
        <v>64.290000000000006</v>
      </c>
      <c r="AV111" s="33">
        <f t="shared" si="84"/>
        <v>62.5</v>
      </c>
      <c r="AW111" s="33">
        <f t="shared" si="84"/>
        <v>114.28</v>
      </c>
      <c r="AX111" s="33">
        <f t="shared" si="84"/>
        <v>80</v>
      </c>
      <c r="AY111" s="33">
        <f t="shared" si="84"/>
        <v>75</v>
      </c>
      <c r="AZ111" s="33">
        <f t="shared" si="84"/>
        <v>110</v>
      </c>
      <c r="BA111" s="33">
        <f t="shared" si="84"/>
        <v>225</v>
      </c>
      <c r="BB111" s="33">
        <f t="shared" si="84"/>
        <v>360</v>
      </c>
      <c r="BC111" s="33">
        <f t="shared" si="84"/>
        <v>550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40</v>
      </c>
      <c r="BH111" s="33">
        <f t="shared" si="84"/>
        <v>59</v>
      </c>
      <c r="BI111" s="33">
        <f t="shared" si="84"/>
        <v>30</v>
      </c>
      <c r="BJ111" s="33">
        <f t="shared" si="84"/>
        <v>30</v>
      </c>
      <c r="BK111" s="33">
        <f t="shared" si="84"/>
        <v>35</v>
      </c>
      <c r="BL111" s="33">
        <f t="shared" si="84"/>
        <v>312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0.09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0.55000000000000004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0.41667000000000004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0.84</v>
      </c>
      <c r="V112" s="27">
        <f t="shared" si="86"/>
        <v>8.3339999999999997E-2</v>
      </c>
      <c r="W112" s="27">
        <f>W111/1000</f>
        <v>9.9000000000000005E-2</v>
      </c>
      <c r="X112" s="27">
        <f t="shared" si="86"/>
        <v>8.9999999999999993E-3</v>
      </c>
      <c r="Y112" s="27">
        <f t="shared" si="86"/>
        <v>0</v>
      </c>
      <c r="Z112" s="27">
        <f t="shared" si="86"/>
        <v>0.22500000000000001</v>
      </c>
      <c r="AA112" s="27">
        <f t="shared" si="86"/>
        <v>0.36</v>
      </c>
      <c r="AB112" s="27">
        <f t="shared" si="86"/>
        <v>0.3</v>
      </c>
      <c r="AC112" s="27">
        <f t="shared" si="86"/>
        <v>0.35</v>
      </c>
      <c r="AD112" s="27">
        <f t="shared" si="86"/>
        <v>0.18</v>
      </c>
      <c r="AE112" s="27">
        <f t="shared" si="86"/>
        <v>0.3</v>
      </c>
      <c r="AF112" s="27">
        <f t="shared" si="86"/>
        <v>0.16900000000000001</v>
      </c>
      <c r="AG112" s="27">
        <f t="shared" si="86"/>
        <v>0.22727</v>
      </c>
      <c r="AH112" s="27">
        <f t="shared" si="86"/>
        <v>5.8380000000000001E-2</v>
      </c>
      <c r="AI112" s="27">
        <f t="shared" si="86"/>
        <v>6.5750000000000003E-2</v>
      </c>
      <c r="AJ112" s="27">
        <f t="shared" si="86"/>
        <v>4.8000000000000001E-2</v>
      </c>
      <c r="AK112" s="27">
        <f t="shared" si="86"/>
        <v>0.2</v>
      </c>
      <c r="AL112" s="27">
        <f t="shared" si="86"/>
        <v>0.185</v>
      </c>
      <c r="AM112" s="27">
        <f t="shared" si="86"/>
        <v>0</v>
      </c>
      <c r="AN112" s="27">
        <f t="shared" si="86"/>
        <v>0.28599999999999998</v>
      </c>
      <c r="AO112" s="27">
        <f t="shared" si="86"/>
        <v>0</v>
      </c>
      <c r="AP112" s="27">
        <f t="shared" si="86"/>
        <v>0.18966</v>
      </c>
      <c r="AQ112" s="27">
        <f t="shared" si="86"/>
        <v>7.4999999999999997E-2</v>
      </c>
      <c r="AR112" s="27">
        <f t="shared" si="86"/>
        <v>7.0000000000000007E-2</v>
      </c>
      <c r="AS112" s="27">
        <f t="shared" si="86"/>
        <v>0.15</v>
      </c>
      <c r="AT112" s="27">
        <f t="shared" si="86"/>
        <v>8.5709999999999995E-2</v>
      </c>
      <c r="AU112" s="27">
        <f t="shared" si="86"/>
        <v>6.429E-2</v>
      </c>
      <c r="AV112" s="27">
        <f t="shared" si="86"/>
        <v>6.25E-2</v>
      </c>
      <c r="AW112" s="27">
        <f t="shared" si="86"/>
        <v>0.11428000000000001</v>
      </c>
      <c r="AX112" s="27">
        <f t="shared" si="86"/>
        <v>0.08</v>
      </c>
      <c r="AY112" s="27">
        <f t="shared" si="86"/>
        <v>7.4999999999999997E-2</v>
      </c>
      <c r="AZ112" s="27">
        <f t="shared" si="86"/>
        <v>0.11</v>
      </c>
      <c r="BA112" s="27">
        <f t="shared" si="86"/>
        <v>0.22500000000000001</v>
      </c>
      <c r="BB112" s="27">
        <f t="shared" si="86"/>
        <v>0.36</v>
      </c>
      <c r="BC112" s="27">
        <f t="shared" si="86"/>
        <v>0.55000000000000004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0.04</v>
      </c>
      <c r="BH112" s="27">
        <f t="shared" si="86"/>
        <v>5.8999999999999997E-2</v>
      </c>
      <c r="BI112" s="27">
        <f t="shared" si="86"/>
        <v>0.03</v>
      </c>
      <c r="BJ112" s="27">
        <f t="shared" si="86"/>
        <v>0.03</v>
      </c>
      <c r="BK112" s="27">
        <f t="shared" si="86"/>
        <v>3.5000000000000003E-2</v>
      </c>
      <c r="BL112" s="27">
        <f t="shared" si="86"/>
        <v>0.312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7.25" x14ac:dyDescent="0.3">
      <c r="A113" s="34"/>
      <c r="B113" s="35" t="s">
        <v>34</v>
      </c>
      <c r="C113" s="118"/>
      <c r="D113" s="36">
        <f t="shared" ref="D113:BN113" si="88">D109*D111</f>
        <v>51.1252</v>
      </c>
      <c r="E113" s="36">
        <f t="shared" si="88"/>
        <v>0</v>
      </c>
      <c r="F113" s="36">
        <f t="shared" si="88"/>
        <v>34.200000000000003</v>
      </c>
      <c r="G113" s="36">
        <f t="shared" si="88"/>
        <v>7.6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100.69088000000001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74.954999999999998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0.28290999999999999</v>
      </c>
      <c r="BO113" s="36">
        <f t="shared" ref="BO113" si="89">BO109*BO111</f>
        <v>0</v>
      </c>
      <c r="BP113" s="37">
        <f>SUM(D113:BN113)</f>
        <v>268.85399000000001</v>
      </c>
      <c r="BQ113" s="38">
        <f>BP113/$C$7</f>
        <v>7.0751050000000006</v>
      </c>
    </row>
    <row r="114" spans="1:69" ht="17.25" x14ac:dyDescent="0.3">
      <c r="A114" s="34"/>
      <c r="B114" s="35" t="s">
        <v>35</v>
      </c>
      <c r="C114" s="118"/>
      <c r="D114" s="36">
        <f t="shared" ref="D114:BN114" si="90">D109*D111</f>
        <v>51.1252</v>
      </c>
      <c r="E114" s="36">
        <f t="shared" si="90"/>
        <v>0</v>
      </c>
      <c r="F114" s="36">
        <f t="shared" si="90"/>
        <v>34.200000000000003</v>
      </c>
      <c r="G114" s="36">
        <f t="shared" si="90"/>
        <v>7.6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100.69088000000001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74.954999999999998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0.28290999999999999</v>
      </c>
      <c r="BO114" s="36">
        <f t="shared" ref="BO114" si="91">BO109*BO111</f>
        <v>0</v>
      </c>
      <c r="BP114" s="37">
        <f>SUM(D114:BN114)</f>
        <v>268.85399000000001</v>
      </c>
      <c r="BQ114" s="38">
        <f>BP114/$C$7</f>
        <v>7.0751050000000006</v>
      </c>
    </row>
    <row r="118" spans="1:69" x14ac:dyDescent="0.25">
      <c r="BJ118" s="40">
        <f>BQ64</f>
        <v>22.945864999999998</v>
      </c>
    </row>
    <row r="119" spans="1:69" x14ac:dyDescent="0.25">
      <c r="BJ119" s="40">
        <f>BQ82</f>
        <v>54.083839999999988</v>
      </c>
    </row>
    <row r="120" spans="1:69" x14ac:dyDescent="0.25">
      <c r="BJ120" s="40">
        <f>BQ98</f>
        <v>9.4296810000000004</v>
      </c>
    </row>
    <row r="121" spans="1:69" x14ac:dyDescent="0.25">
      <c r="BJ121" s="40">
        <f>BQ114</f>
        <v>7.0751050000000006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48" t="s">
        <v>69</v>
      </c>
      <c r="B1" s="148"/>
      <c r="C1" s="152"/>
      <c r="D1" s="149" t="s">
        <v>69</v>
      </c>
      <c r="E1" s="150"/>
      <c r="F1" s="150"/>
      <c r="G1" s="150"/>
      <c r="H1" s="151" t="s">
        <v>69</v>
      </c>
      <c r="I1" s="148"/>
      <c r="J1" s="148"/>
      <c r="K1" s="65"/>
      <c r="L1" s="154"/>
      <c r="M1" s="154"/>
      <c r="N1" s="154"/>
      <c r="O1" s="154"/>
      <c r="P1" s="117"/>
      <c r="Q1" s="117"/>
      <c r="R1" s="117"/>
      <c r="S1" s="117"/>
      <c r="T1" s="153"/>
      <c r="U1" s="153"/>
      <c r="V1" s="13"/>
    </row>
    <row r="2" spans="1:22" ht="30.75" customHeight="1" x14ac:dyDescent="0.3">
      <c r="A2" s="145" t="s">
        <v>47</v>
      </c>
      <c r="B2" s="145"/>
      <c r="C2" s="146"/>
      <c r="D2" s="147" t="s">
        <v>48</v>
      </c>
      <c r="E2" s="145"/>
      <c r="F2" s="145"/>
      <c r="G2" s="146"/>
      <c r="H2" s="145" t="s">
        <v>49</v>
      </c>
      <c r="I2" s="145"/>
      <c r="J2" s="146"/>
      <c r="K2" s="65"/>
      <c r="L2" s="154" t="s">
        <v>9</v>
      </c>
      <c r="M2" s="154"/>
      <c r="N2" s="154" t="s">
        <v>13</v>
      </c>
      <c r="O2" s="154"/>
      <c r="P2" s="117" t="s">
        <v>22</v>
      </c>
      <c r="Q2" s="117"/>
      <c r="R2" s="117" t="s">
        <v>25</v>
      </c>
      <c r="S2" s="117"/>
      <c r="T2" s="153" t="s">
        <v>50</v>
      </c>
      <c r="U2" s="153"/>
      <c r="V2" s="13"/>
    </row>
    <row r="3" spans="1:22" ht="30.75" customHeight="1" x14ac:dyDescent="0.25">
      <c r="A3" s="66"/>
      <c r="B3" s="78">
        <f>E3</f>
        <v>44909</v>
      </c>
      <c r="C3" s="67" t="s">
        <v>51</v>
      </c>
      <c r="D3" s="66"/>
      <c r="E3" s="78">
        <f>'3-7 лет (день 1)'!J4</f>
        <v>44909</v>
      </c>
      <c r="F3" s="67" t="s">
        <v>51</v>
      </c>
      <c r="G3" s="67" t="s">
        <v>52</v>
      </c>
      <c r="H3" s="66"/>
      <c r="I3" s="78">
        <f>E3</f>
        <v>44909</v>
      </c>
      <c r="J3" s="67" t="s">
        <v>52</v>
      </c>
      <c r="K3" s="13"/>
      <c r="L3" s="68">
        <f>F4</f>
        <v>20.001195000000003</v>
      </c>
      <c r="M3" s="68">
        <f>G4</f>
        <v>22.945864999999998</v>
      </c>
      <c r="N3" s="68">
        <f>F9</f>
        <v>44.854734285714301</v>
      </c>
      <c r="O3" s="68">
        <f>G9</f>
        <v>54.083839999999988</v>
      </c>
      <c r="P3" s="68">
        <f>F17</f>
        <v>7.088965</v>
      </c>
      <c r="Q3" s="68">
        <f>G17</f>
        <v>9.4296810000000004</v>
      </c>
      <c r="R3" s="7">
        <f>F22</f>
        <v>6.1826650000000001</v>
      </c>
      <c r="S3" s="7">
        <f>G22</f>
        <v>7.0751050000000006</v>
      </c>
      <c r="T3" s="69">
        <f>L3+N3+P3+R3</f>
        <v>78.127559285714298</v>
      </c>
      <c r="U3" s="69">
        <f>M3+O3+Q3+S3</f>
        <v>93.534490999999974</v>
      </c>
    </row>
    <row r="4" spans="1:22" ht="15" customHeight="1" x14ac:dyDescent="0.25">
      <c r="A4" s="108" t="s">
        <v>9</v>
      </c>
      <c r="B4" s="7" t="str">
        <f>E4</f>
        <v>Кукурузная каша молочная</v>
      </c>
      <c r="C4" s="138">
        <f>F4</f>
        <v>20.001195000000003</v>
      </c>
      <c r="D4" s="108" t="s">
        <v>9</v>
      </c>
      <c r="E4" s="7" t="s">
        <v>10</v>
      </c>
      <c r="F4" s="138">
        <f>'1-3 года (день 1 )'!BQ64</f>
        <v>20.001195000000003</v>
      </c>
      <c r="G4" s="138">
        <f>'3-7 лет (день 1)'!BQ64</f>
        <v>22.945864999999998</v>
      </c>
      <c r="H4" s="108" t="s">
        <v>9</v>
      </c>
      <c r="I4" s="7" t="str">
        <f>E4</f>
        <v>Кукурузная каша молочная</v>
      </c>
      <c r="J4" s="138">
        <f>G4</f>
        <v>22.945864999999998</v>
      </c>
    </row>
    <row r="5" spans="1:22" ht="15" customHeight="1" x14ac:dyDescent="0.25">
      <c r="A5" s="108"/>
      <c r="B5" s="10" t="str">
        <f>E5</f>
        <v>Бутерброд с маслом</v>
      </c>
      <c r="C5" s="139"/>
      <c r="D5" s="108"/>
      <c r="E5" s="10" t="s">
        <v>11</v>
      </c>
      <c r="F5" s="139"/>
      <c r="G5" s="139"/>
      <c r="H5" s="108"/>
      <c r="I5" s="7" t="str">
        <f>E5</f>
        <v>Бутерброд с маслом</v>
      </c>
      <c r="J5" s="139"/>
    </row>
    <row r="6" spans="1:22" ht="15" customHeight="1" x14ac:dyDescent="0.25">
      <c r="A6" s="108"/>
      <c r="B6" s="10" t="str">
        <f>E6</f>
        <v>Какао с молоком</v>
      </c>
      <c r="C6" s="139"/>
      <c r="D6" s="108"/>
      <c r="E6" s="7" t="s">
        <v>12</v>
      </c>
      <c r="F6" s="139"/>
      <c r="G6" s="139"/>
      <c r="H6" s="108"/>
      <c r="I6" s="7" t="str">
        <f>E6</f>
        <v>Какао с молоком</v>
      </c>
      <c r="J6" s="139"/>
    </row>
    <row r="7" spans="1:22" ht="15" customHeight="1" x14ac:dyDescent="0.25">
      <c r="A7" s="108"/>
      <c r="B7" s="7"/>
      <c r="C7" s="139"/>
      <c r="D7" s="108"/>
      <c r="E7" s="7"/>
      <c r="F7" s="139"/>
      <c r="G7" s="139"/>
      <c r="H7" s="108"/>
      <c r="I7" s="7"/>
      <c r="J7" s="139"/>
    </row>
    <row r="8" spans="1:22" ht="15" customHeight="1" x14ac:dyDescent="0.25">
      <c r="A8" s="108"/>
      <c r="B8" s="7"/>
      <c r="C8" s="140"/>
      <c r="D8" s="108"/>
      <c r="E8" s="7"/>
      <c r="F8" s="140"/>
      <c r="G8" s="140"/>
      <c r="H8" s="108"/>
      <c r="I8" s="7"/>
      <c r="J8" s="140"/>
    </row>
    <row r="9" spans="1:22" ht="15" customHeight="1" x14ac:dyDescent="0.25">
      <c r="A9" s="108" t="s">
        <v>13</v>
      </c>
      <c r="B9" s="7" t="str">
        <f>E9</f>
        <v xml:space="preserve">Салат из зеленого горошка </v>
      </c>
      <c r="C9" s="141">
        <f>F9</f>
        <v>44.854734285714301</v>
      </c>
      <c r="D9" s="108" t="s">
        <v>13</v>
      </c>
      <c r="E9" s="7" t="s">
        <v>14</v>
      </c>
      <c r="F9" s="141">
        <f>'1-3 года (день 1 )'!BQ82</f>
        <v>44.854734285714301</v>
      </c>
      <c r="G9" s="141">
        <f>'3-7 лет (день 1)'!BQ82</f>
        <v>54.083839999999988</v>
      </c>
      <c r="H9" s="108" t="s">
        <v>13</v>
      </c>
      <c r="I9" s="7" t="str">
        <f t="shared" ref="I9:I18" si="0">E9</f>
        <v xml:space="preserve">Салат из зеленого горошка </v>
      </c>
      <c r="J9" s="141">
        <f>G9</f>
        <v>54.083839999999988</v>
      </c>
    </row>
    <row r="10" spans="1:22" ht="15" customHeight="1" x14ac:dyDescent="0.25">
      <c r="A10" s="108"/>
      <c r="B10" s="7" t="str">
        <f t="shared" ref="B10:B18" si="1">E10</f>
        <v>Свекольник</v>
      </c>
      <c r="C10" s="142"/>
      <c r="D10" s="108"/>
      <c r="E10" s="47" t="s">
        <v>15</v>
      </c>
      <c r="F10" s="142"/>
      <c r="G10" s="142"/>
      <c r="H10" s="108"/>
      <c r="I10" s="7" t="str">
        <f t="shared" si="0"/>
        <v>Свекольник</v>
      </c>
      <c r="J10" s="142"/>
    </row>
    <row r="11" spans="1:22" ht="15" customHeight="1" x14ac:dyDescent="0.25">
      <c r="A11" s="108"/>
      <c r="B11" s="7" t="str">
        <f t="shared" si="1"/>
        <v>Суфле рыбное</v>
      </c>
      <c r="C11" s="142"/>
      <c r="D11" s="108"/>
      <c r="E11" s="7" t="s">
        <v>16</v>
      </c>
      <c r="F11" s="142"/>
      <c r="G11" s="142"/>
      <c r="H11" s="108"/>
      <c r="I11" s="7" t="str">
        <f t="shared" si="0"/>
        <v>Суфле рыбное</v>
      </c>
      <c r="J11" s="142"/>
    </row>
    <row r="12" spans="1:22" ht="15" customHeight="1" x14ac:dyDescent="0.25">
      <c r="A12" s="108"/>
      <c r="B12" s="7" t="str">
        <f t="shared" si="1"/>
        <v>Соус сметанный</v>
      </c>
      <c r="C12" s="142"/>
      <c r="D12" s="108"/>
      <c r="E12" s="7" t="s">
        <v>17</v>
      </c>
      <c r="F12" s="142"/>
      <c r="G12" s="142"/>
      <c r="H12" s="108"/>
      <c r="I12" s="7" t="str">
        <f t="shared" si="0"/>
        <v>Соус сметанный</v>
      </c>
      <c r="J12" s="142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08"/>
      <c r="B13" s="7" t="str">
        <f t="shared" si="1"/>
        <v>Картофельное пюре</v>
      </c>
      <c r="C13" s="142"/>
      <c r="D13" s="108"/>
      <c r="E13" s="20" t="s">
        <v>18</v>
      </c>
      <c r="F13" s="142"/>
      <c r="G13" s="142"/>
      <c r="H13" s="108"/>
      <c r="I13" s="7" t="str">
        <f t="shared" si="0"/>
        <v>Картофельное пюре</v>
      </c>
      <c r="J13" s="142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08"/>
      <c r="B14" s="7" t="str">
        <f t="shared" si="1"/>
        <v>Хлеб пшеничный</v>
      </c>
      <c r="C14" s="142"/>
      <c r="D14" s="108"/>
      <c r="E14" s="14" t="s">
        <v>19</v>
      </c>
      <c r="F14" s="142"/>
      <c r="G14" s="142"/>
      <c r="H14" s="108"/>
      <c r="I14" s="7" t="str">
        <f t="shared" si="0"/>
        <v>Хлеб пшеничный</v>
      </c>
      <c r="J14" s="142"/>
      <c r="L14">
        <v>6.7329663022857131</v>
      </c>
      <c r="M14">
        <v>6.6081615424137938</v>
      </c>
    </row>
    <row r="15" spans="1:22" ht="15" customHeight="1" x14ac:dyDescent="0.25">
      <c r="A15" s="108"/>
      <c r="B15" s="14" t="str">
        <f t="shared" si="1"/>
        <v>Хлеб ржано-пшеничный</v>
      </c>
      <c r="C15" s="142"/>
      <c r="D15" s="108"/>
      <c r="E15" s="14" t="s">
        <v>20</v>
      </c>
      <c r="F15" s="142"/>
      <c r="G15" s="142"/>
      <c r="H15" s="108"/>
      <c r="I15" s="14" t="str">
        <f t="shared" si="0"/>
        <v>Хлеб ржано-пшеничный</v>
      </c>
      <c r="J15" s="142"/>
      <c r="L15">
        <v>8.2743081974181827</v>
      </c>
      <c r="M15">
        <v>8.2791081974181822</v>
      </c>
    </row>
    <row r="16" spans="1:22" ht="15" customHeight="1" x14ac:dyDescent="0.25">
      <c r="A16" s="108"/>
      <c r="B16" s="14" t="str">
        <f t="shared" si="1"/>
        <v>Кисель</v>
      </c>
      <c r="C16" s="143"/>
      <c r="D16" s="108"/>
      <c r="E16" s="14" t="s">
        <v>21</v>
      </c>
      <c r="F16" s="143"/>
      <c r="G16" s="143"/>
      <c r="H16" s="108"/>
      <c r="I16" s="14" t="str">
        <f t="shared" si="0"/>
        <v>Кисель</v>
      </c>
      <c r="J16" s="143"/>
    </row>
    <row r="17" spans="1:15" ht="15" customHeight="1" x14ac:dyDescent="0.25">
      <c r="A17" s="108" t="s">
        <v>22</v>
      </c>
      <c r="B17" s="7" t="str">
        <f t="shared" si="1"/>
        <v>Снежок</v>
      </c>
      <c r="C17" s="138">
        <f>F17</f>
        <v>7.088965</v>
      </c>
      <c r="D17" s="108" t="s">
        <v>22</v>
      </c>
      <c r="E17" s="7" t="s">
        <v>23</v>
      </c>
      <c r="F17" s="138">
        <f>'1-3 года (день 1 )'!BQ98</f>
        <v>7.088965</v>
      </c>
      <c r="G17" s="138">
        <f>'3-7 лет (день 1)'!BQ98</f>
        <v>9.4296810000000004</v>
      </c>
      <c r="H17" s="108" t="s">
        <v>22</v>
      </c>
      <c r="I17" s="7" t="str">
        <f t="shared" si="0"/>
        <v>Снежок</v>
      </c>
      <c r="J17" s="138">
        <f>G17</f>
        <v>9.4296810000000004</v>
      </c>
    </row>
    <row r="18" spans="1:15" ht="15" customHeight="1" x14ac:dyDescent="0.25">
      <c r="A18" s="108"/>
      <c r="B18" s="7" t="str">
        <f t="shared" si="1"/>
        <v>Манник со сгущенным молоком</v>
      </c>
      <c r="C18" s="139"/>
      <c r="D18" s="108"/>
      <c r="E18" s="21" t="s">
        <v>24</v>
      </c>
      <c r="F18" s="139"/>
      <c r="G18" s="139"/>
      <c r="H18" s="108"/>
      <c r="I18" s="7" t="str">
        <f t="shared" si="0"/>
        <v>Манник со сгущенным молоком</v>
      </c>
      <c r="J18" s="139"/>
    </row>
    <row r="19" spans="1:15" ht="15" customHeight="1" x14ac:dyDescent="0.25">
      <c r="A19" s="108"/>
      <c r="B19" s="7"/>
      <c r="C19" s="139"/>
      <c r="D19" s="108"/>
      <c r="E19" s="7"/>
      <c r="F19" s="139"/>
      <c r="G19" s="139"/>
      <c r="H19" s="108"/>
      <c r="I19" s="7"/>
      <c r="J19" s="139"/>
    </row>
    <row r="20" spans="1:15" ht="15" customHeight="1" x14ac:dyDescent="0.25">
      <c r="A20" s="108"/>
      <c r="B20" s="7"/>
      <c r="C20" s="139"/>
      <c r="D20" s="108"/>
      <c r="E20" s="7"/>
      <c r="F20" s="139"/>
      <c r="G20" s="139"/>
      <c r="H20" s="108"/>
      <c r="I20" s="7"/>
      <c r="J20" s="139"/>
    </row>
    <row r="21" spans="1:15" ht="15" customHeight="1" x14ac:dyDescent="0.25">
      <c r="A21" s="108"/>
      <c r="B21" s="7"/>
      <c r="C21" s="140"/>
      <c r="D21" s="108"/>
      <c r="E21" s="7"/>
      <c r="F21" s="140"/>
      <c r="G21" s="140"/>
      <c r="H21" s="108"/>
      <c r="I21" s="7"/>
      <c r="J21" s="140"/>
    </row>
    <row r="22" spans="1:15" ht="15" customHeight="1" x14ac:dyDescent="0.25">
      <c r="A22" s="108" t="s">
        <v>25</v>
      </c>
      <c r="B22" s="24" t="str">
        <f>E22</f>
        <v>Макароны отварные с маслом</v>
      </c>
      <c r="C22" s="138">
        <f>F22</f>
        <v>6.1826650000000001</v>
      </c>
      <c r="D22" s="108" t="s">
        <v>25</v>
      </c>
      <c r="E22" s="24" t="s">
        <v>26</v>
      </c>
      <c r="F22" s="138">
        <f>'1-3 года (день 1 )'!BQ114</f>
        <v>6.1826650000000001</v>
      </c>
      <c r="G22" s="138">
        <f>'3-7 лет (день 1)'!BQ114</f>
        <v>7.0751050000000006</v>
      </c>
      <c r="H22" s="108" t="s">
        <v>25</v>
      </c>
      <c r="I22" s="24" t="str">
        <f>E22</f>
        <v>Макароны отварные с маслом</v>
      </c>
      <c r="J22" s="138">
        <f>G22</f>
        <v>7.0751050000000006</v>
      </c>
    </row>
    <row r="23" spans="1:15" ht="15" customHeight="1" x14ac:dyDescent="0.25">
      <c r="A23" s="108"/>
      <c r="B23" s="24" t="str">
        <f>E23</f>
        <v>Хлеб пшеничный</v>
      </c>
      <c r="C23" s="139"/>
      <c r="D23" s="108"/>
      <c r="E23" t="s">
        <v>19</v>
      </c>
      <c r="F23" s="139"/>
      <c r="G23" s="139"/>
      <c r="H23" s="108"/>
      <c r="I23" s="24" t="str">
        <f>E23</f>
        <v>Хлеб пшеничный</v>
      </c>
      <c r="J23" s="139"/>
      <c r="L23">
        <v>16.067958181818181</v>
      </c>
      <c r="M23">
        <v>13.887438181818181</v>
      </c>
    </row>
    <row r="24" spans="1:15" ht="15" customHeight="1" x14ac:dyDescent="0.25">
      <c r="A24" s="108"/>
      <c r="B24" s="24" t="str">
        <f>E24</f>
        <v>Чай с сахаром</v>
      </c>
      <c r="C24" s="139"/>
      <c r="D24" s="108"/>
      <c r="E24" s="14" t="s">
        <v>27</v>
      </c>
      <c r="F24" s="139"/>
      <c r="G24" s="139"/>
      <c r="H24" s="108"/>
      <c r="I24" s="24" t="str">
        <f>E24</f>
        <v>Чай с сахаром</v>
      </c>
      <c r="J24" s="139"/>
      <c r="L24">
        <v>42.215963415584412</v>
      </c>
      <c r="M24">
        <v>41.756410082251087</v>
      </c>
    </row>
    <row r="25" spans="1:15" ht="15" customHeight="1" x14ac:dyDescent="0.25">
      <c r="A25" s="108"/>
      <c r="B25" s="14">
        <f>E25</f>
        <v>0</v>
      </c>
      <c r="C25" s="139"/>
      <c r="D25" s="108"/>
      <c r="E25" s="20"/>
      <c r="F25" s="139"/>
      <c r="G25" s="139"/>
      <c r="H25" s="108"/>
      <c r="I25" s="14">
        <f>E25</f>
        <v>0</v>
      </c>
      <c r="J25" s="139"/>
      <c r="L25">
        <v>5.93879</v>
      </c>
      <c r="M25">
        <v>5.9194566666666661</v>
      </c>
    </row>
    <row r="26" spans="1:15" ht="15" customHeight="1" x14ac:dyDescent="0.25">
      <c r="A26" s="108"/>
      <c r="B26" s="7"/>
      <c r="C26" s="140"/>
      <c r="D26" s="108"/>
      <c r="E26" s="7"/>
      <c r="F26" s="140"/>
      <c r="G26" s="140"/>
      <c r="H26" s="108"/>
      <c r="I26" s="7"/>
      <c r="J26" s="140"/>
      <c r="L26">
        <v>7.0714281818181819</v>
      </c>
      <c r="M26">
        <v>7.0754281818181815</v>
      </c>
    </row>
    <row r="27" spans="1:15" ht="17.25" x14ac:dyDescent="0.3">
      <c r="A27" s="130" t="s">
        <v>50</v>
      </c>
      <c r="B27" s="131"/>
      <c r="C27" s="70">
        <f>C4+C9+C17+C22</f>
        <v>78.127559285714298</v>
      </c>
      <c r="D27" s="130" t="s">
        <v>50</v>
      </c>
      <c r="E27" s="131"/>
      <c r="F27" s="70">
        <f>F4+F9+F17+F22</f>
        <v>78.127559285714298</v>
      </c>
      <c r="G27" s="70">
        <f>G4+G9+G17+G22</f>
        <v>93.534490999999974</v>
      </c>
      <c r="H27" s="130" t="s">
        <v>50</v>
      </c>
      <c r="I27" s="131"/>
      <c r="J27" s="70">
        <f>J4+J9+J17+J22</f>
        <v>93.534490999999974</v>
      </c>
    </row>
    <row r="28" spans="1:15" ht="15" customHeight="1" x14ac:dyDescent="0.25"/>
    <row r="29" spans="1:15" ht="59.25" customHeight="1" x14ac:dyDescent="0.25">
      <c r="A29" s="148" t="s">
        <v>69</v>
      </c>
      <c r="B29" s="148"/>
      <c r="C29" s="148"/>
      <c r="D29" s="149" t="s">
        <v>69</v>
      </c>
      <c r="E29" s="150"/>
      <c r="F29" s="150"/>
      <c r="G29" s="150"/>
      <c r="H29" s="151" t="s">
        <v>69</v>
      </c>
      <c r="I29" s="148"/>
      <c r="J29" s="152"/>
      <c r="K29" s="65"/>
      <c r="L29" s="65"/>
      <c r="M29" s="144"/>
      <c r="N29" s="144"/>
      <c r="O29" s="144"/>
    </row>
    <row r="30" spans="1:15" ht="30.75" customHeight="1" x14ac:dyDescent="0.25">
      <c r="A30" s="145" t="s">
        <v>53</v>
      </c>
      <c r="B30" s="145"/>
      <c r="C30" s="146"/>
      <c r="D30" s="147" t="s">
        <v>54</v>
      </c>
      <c r="E30" s="145"/>
      <c r="F30" s="145"/>
      <c r="G30" s="146"/>
      <c r="H30" s="147" t="s">
        <v>55</v>
      </c>
      <c r="I30" s="145"/>
      <c r="J30" s="146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44909</v>
      </c>
      <c r="C31" s="67" t="s">
        <v>52</v>
      </c>
      <c r="D31" s="66"/>
      <c r="E31" s="78">
        <f>E3</f>
        <v>44909</v>
      </c>
      <c r="F31" s="82" t="str">
        <f>F3</f>
        <v>1,5-2 года</v>
      </c>
      <c r="G31" s="83" t="str">
        <f>G3</f>
        <v>3-7 лет</v>
      </c>
      <c r="H31" s="66"/>
      <c r="I31" s="80">
        <f>E3</f>
        <v>44909</v>
      </c>
      <c r="J31" s="72" t="s">
        <v>52</v>
      </c>
      <c r="K31" s="13"/>
      <c r="L31" s="13"/>
    </row>
    <row r="32" spans="1:15" ht="15" customHeight="1" x14ac:dyDescent="0.25">
      <c r="A32" s="108" t="s">
        <v>9</v>
      </c>
      <c r="B32" s="7" t="str">
        <f>E4</f>
        <v>Кукурузная каша молочная</v>
      </c>
      <c r="C32" s="138">
        <f>G4</f>
        <v>22.945864999999998</v>
      </c>
      <c r="D32" s="108" t="s">
        <v>9</v>
      </c>
      <c r="E32" s="7" t="str">
        <f>'3-7 лет (день 1)'!B7</f>
        <v>Кукурузная каша молочная</v>
      </c>
      <c r="F32" s="132">
        <f>F4</f>
        <v>20.001195000000003</v>
      </c>
      <c r="G32" s="132">
        <f>G4</f>
        <v>22.945864999999998</v>
      </c>
      <c r="H32" s="108" t="s">
        <v>9</v>
      </c>
      <c r="I32" s="7" t="str">
        <f>I4</f>
        <v>Кукурузная каша молочная</v>
      </c>
      <c r="J32" s="138">
        <f>F32</f>
        <v>20.001195000000003</v>
      </c>
    </row>
    <row r="33" spans="1:10" ht="15" customHeight="1" x14ac:dyDescent="0.25">
      <c r="A33" s="108"/>
      <c r="B33" s="7" t="str">
        <f>E5</f>
        <v>Бутерброд с маслом</v>
      </c>
      <c r="C33" s="139"/>
      <c r="D33" s="108"/>
      <c r="E33" s="7" t="str">
        <f>'3-7 лет (день 1)'!B8</f>
        <v>Бутерброд с маслом</v>
      </c>
      <c r="F33" s="133"/>
      <c r="G33" s="133"/>
      <c r="H33" s="108"/>
      <c r="I33" s="7" t="str">
        <f>I5</f>
        <v>Бутерброд с маслом</v>
      </c>
      <c r="J33" s="139"/>
    </row>
    <row r="34" spans="1:10" ht="15" customHeight="1" x14ac:dyDescent="0.25">
      <c r="A34" s="108"/>
      <c r="B34" s="7" t="str">
        <f>E6</f>
        <v>Какао с молоком</v>
      </c>
      <c r="C34" s="139"/>
      <c r="D34" s="108"/>
      <c r="E34" s="7" t="str">
        <f>'3-7 лет (день 1)'!B9</f>
        <v>Какао с молоком</v>
      </c>
      <c r="F34" s="133"/>
      <c r="G34" s="133"/>
      <c r="H34" s="108"/>
      <c r="I34" s="7" t="str">
        <f>I6</f>
        <v>Какао с молоком</v>
      </c>
      <c r="J34" s="139"/>
    </row>
    <row r="35" spans="1:10" ht="15" customHeight="1" x14ac:dyDescent="0.25">
      <c r="A35" s="108"/>
      <c r="B35" s="7"/>
      <c r="C35" s="139"/>
      <c r="D35" s="108"/>
      <c r="E35" s="7"/>
      <c r="F35" s="133"/>
      <c r="G35" s="133"/>
      <c r="H35" s="108"/>
      <c r="I35" s="7"/>
      <c r="J35" s="139"/>
    </row>
    <row r="36" spans="1:10" ht="15" customHeight="1" x14ac:dyDescent="0.25">
      <c r="A36" s="108"/>
      <c r="B36" s="7"/>
      <c r="C36" s="140"/>
      <c r="D36" s="108"/>
      <c r="E36" s="7"/>
      <c r="F36" s="134"/>
      <c r="G36" s="134"/>
      <c r="H36" s="108"/>
      <c r="I36" s="7"/>
      <c r="J36" s="140"/>
    </row>
    <row r="37" spans="1:10" ht="15" customHeight="1" x14ac:dyDescent="0.25">
      <c r="A37" s="108" t="s">
        <v>13</v>
      </c>
      <c r="B37" s="7" t="str">
        <f t="shared" ref="B37:B46" si="2">E9</f>
        <v xml:space="preserve">Салат из зеленого горошка </v>
      </c>
      <c r="C37" s="141">
        <f>G9</f>
        <v>54.083839999999988</v>
      </c>
      <c r="D37" s="108" t="s">
        <v>13</v>
      </c>
      <c r="E37" s="7" t="e">
        <f>'3-7 лет (день 1)'!#REF!</f>
        <v>#REF!</v>
      </c>
      <c r="F37" s="135">
        <f>F9</f>
        <v>44.854734285714301</v>
      </c>
      <c r="G37" s="135">
        <f>G9</f>
        <v>54.083839999999988</v>
      </c>
      <c r="H37" s="108" t="s">
        <v>13</v>
      </c>
      <c r="I37" s="7" t="str">
        <f t="shared" ref="I37:I42" si="3">I9</f>
        <v xml:space="preserve">Салат из зеленого горошка </v>
      </c>
      <c r="J37" s="141">
        <f>F37</f>
        <v>44.854734285714301</v>
      </c>
    </row>
    <row r="38" spans="1:10" ht="15" customHeight="1" x14ac:dyDescent="0.25">
      <c r="A38" s="108"/>
      <c r="B38" s="7" t="str">
        <f t="shared" si="2"/>
        <v>Свекольник</v>
      </c>
      <c r="C38" s="142"/>
      <c r="D38" s="108"/>
      <c r="E38" s="7" t="str">
        <f>'3-7 лет (день 1)'!B12</f>
        <v>Свекольник</v>
      </c>
      <c r="F38" s="136"/>
      <c r="G38" s="136"/>
      <c r="H38" s="108"/>
      <c r="I38" s="7" t="str">
        <f t="shared" si="3"/>
        <v>Свекольник</v>
      </c>
      <c r="J38" s="142"/>
    </row>
    <row r="39" spans="1:10" ht="15" customHeight="1" x14ac:dyDescent="0.25">
      <c r="A39" s="108"/>
      <c r="B39" s="7" t="str">
        <f t="shared" si="2"/>
        <v>Суфле рыбное</v>
      </c>
      <c r="C39" s="142"/>
      <c r="D39" s="108"/>
      <c r="E39" s="7" t="str">
        <f>'3-7 лет (день 1)'!B13</f>
        <v>Суфле рыбное</v>
      </c>
      <c r="F39" s="136"/>
      <c r="G39" s="136"/>
      <c r="H39" s="108"/>
      <c r="I39" s="7" t="str">
        <f t="shared" si="3"/>
        <v>Суфле рыбное</v>
      </c>
      <c r="J39" s="142"/>
    </row>
    <row r="40" spans="1:10" ht="15" customHeight="1" x14ac:dyDescent="0.25">
      <c r="A40" s="108"/>
      <c r="B40" s="7" t="str">
        <f t="shared" si="2"/>
        <v>Соус сметанный</v>
      </c>
      <c r="C40" s="142"/>
      <c r="D40" s="108"/>
      <c r="E40" s="7" t="str">
        <f>'3-7 лет (день 1)'!B14</f>
        <v>Соус сметанный</v>
      </c>
      <c r="F40" s="136"/>
      <c r="G40" s="136"/>
      <c r="H40" s="108"/>
      <c r="I40" s="7" t="str">
        <f t="shared" si="3"/>
        <v>Соус сметанный</v>
      </c>
      <c r="J40" s="142"/>
    </row>
    <row r="41" spans="1:10" ht="15" customHeight="1" x14ac:dyDescent="0.25">
      <c r="A41" s="108"/>
      <c r="B41" s="7" t="str">
        <f t="shared" si="2"/>
        <v>Картофельное пюре</v>
      </c>
      <c r="C41" s="142"/>
      <c r="D41" s="108"/>
      <c r="E41" s="7" t="str">
        <f>'3-7 лет (день 1)'!B15</f>
        <v>Картофельное пюре</v>
      </c>
      <c r="F41" s="136"/>
      <c r="G41" s="136"/>
      <c r="H41" s="108"/>
      <c r="I41" s="7" t="str">
        <f t="shared" si="3"/>
        <v>Картофельное пюре</v>
      </c>
      <c r="J41" s="142"/>
    </row>
    <row r="42" spans="1:10" ht="15" customHeight="1" x14ac:dyDescent="0.25">
      <c r="A42" s="108"/>
      <c r="B42" s="7" t="str">
        <f t="shared" si="2"/>
        <v>Хлеб пшеничный</v>
      </c>
      <c r="C42" s="142"/>
      <c r="D42" s="108"/>
      <c r="E42" s="7" t="str">
        <f>'3-7 лет (день 1)'!B16</f>
        <v>Хлеб пшеничный</v>
      </c>
      <c r="F42" s="136"/>
      <c r="G42" s="136"/>
      <c r="H42" s="108"/>
      <c r="I42" s="7" t="str">
        <f t="shared" si="3"/>
        <v>Хлеб пшеничный</v>
      </c>
      <c r="J42" s="142"/>
    </row>
    <row r="43" spans="1:10" ht="15" customHeight="1" x14ac:dyDescent="0.25">
      <c r="A43" s="108"/>
      <c r="B43" s="14" t="str">
        <f t="shared" si="2"/>
        <v>Хлеб ржано-пшеничный</v>
      </c>
      <c r="C43" s="142"/>
      <c r="D43" s="108"/>
      <c r="E43" s="7" t="str">
        <f>'3-7 лет (день 1)'!B17</f>
        <v>Хлеб ржано-пшеничный</v>
      </c>
      <c r="F43" s="136"/>
      <c r="G43" s="136"/>
      <c r="H43" s="108"/>
      <c r="I43" s="14" t="str">
        <f>E15</f>
        <v>Хлеб ржано-пшеничный</v>
      </c>
      <c r="J43" s="142"/>
    </row>
    <row r="44" spans="1:10" ht="15" customHeight="1" x14ac:dyDescent="0.25">
      <c r="A44" s="108"/>
      <c r="B44" s="14" t="str">
        <f t="shared" si="2"/>
        <v>Кисель</v>
      </c>
      <c r="C44" s="143"/>
      <c r="D44" s="108"/>
      <c r="E44" s="7" t="str">
        <f>'3-7 лет (день 1)'!B18</f>
        <v>Кисель</v>
      </c>
      <c r="F44" s="137"/>
      <c r="G44" s="137"/>
      <c r="H44" s="108"/>
      <c r="I44" s="14" t="str">
        <f>I16</f>
        <v>Кисель</v>
      </c>
      <c r="J44" s="143"/>
    </row>
    <row r="45" spans="1:10" ht="15" customHeight="1" x14ac:dyDescent="0.25">
      <c r="A45" s="108" t="s">
        <v>22</v>
      </c>
      <c r="B45" s="7" t="str">
        <f t="shared" si="2"/>
        <v>Снежок</v>
      </c>
      <c r="C45" s="138">
        <f>G17</f>
        <v>9.4296810000000004</v>
      </c>
      <c r="D45" s="108" t="s">
        <v>22</v>
      </c>
      <c r="E45" s="7" t="str">
        <f>'3-7 лет (день 1)'!B19</f>
        <v>Чай с лимоном</v>
      </c>
      <c r="F45" s="132">
        <f>F17</f>
        <v>7.088965</v>
      </c>
      <c r="G45" s="132">
        <f>G17</f>
        <v>9.4296810000000004</v>
      </c>
      <c r="H45" s="108" t="s">
        <v>22</v>
      </c>
      <c r="I45" s="7" t="str">
        <f>I17</f>
        <v>Снежок</v>
      </c>
      <c r="J45" s="138">
        <f>F45</f>
        <v>7.088965</v>
      </c>
    </row>
    <row r="46" spans="1:10" ht="15" customHeight="1" x14ac:dyDescent="0.25">
      <c r="A46" s="108"/>
      <c r="B46" s="7" t="str">
        <f t="shared" si="2"/>
        <v>Манник со сгущенным молоком</v>
      </c>
      <c r="C46" s="139"/>
      <c r="D46" s="108"/>
      <c r="E46" s="7" t="str">
        <f>'3-7 лет (день 1)'!B20</f>
        <v>Манник со сгущенным молоком</v>
      </c>
      <c r="F46" s="133"/>
      <c r="G46" s="133"/>
      <c r="H46" s="108"/>
      <c r="I46" s="7" t="str">
        <f>I18</f>
        <v>Манник со сгущенным молоком</v>
      </c>
      <c r="J46" s="139"/>
    </row>
    <row r="47" spans="1:10" ht="15" customHeight="1" x14ac:dyDescent="0.25">
      <c r="A47" s="108"/>
      <c r="B47" s="7"/>
      <c r="C47" s="139"/>
      <c r="D47" s="108"/>
      <c r="E47" s="7"/>
      <c r="F47" s="133"/>
      <c r="G47" s="133"/>
      <c r="H47" s="108"/>
      <c r="I47" s="7"/>
      <c r="J47" s="139"/>
    </row>
    <row r="48" spans="1:10" ht="15" customHeight="1" x14ac:dyDescent="0.25">
      <c r="A48" s="108"/>
      <c r="B48" s="7"/>
      <c r="C48" s="139"/>
      <c r="D48" s="108"/>
      <c r="E48" s="7"/>
      <c r="F48" s="133"/>
      <c r="G48" s="133"/>
      <c r="H48" s="108"/>
      <c r="I48" s="7"/>
      <c r="J48" s="139"/>
    </row>
    <row r="49" spans="1:10" ht="15" customHeight="1" x14ac:dyDescent="0.25">
      <c r="A49" s="108"/>
      <c r="B49" s="7"/>
      <c r="C49" s="140"/>
      <c r="D49" s="108"/>
      <c r="E49" s="7"/>
      <c r="F49" s="134"/>
      <c r="G49" s="134"/>
      <c r="H49" s="108"/>
      <c r="I49" s="7"/>
      <c r="J49" s="140"/>
    </row>
    <row r="50" spans="1:10" ht="15" customHeight="1" x14ac:dyDescent="0.25">
      <c r="A50" s="108" t="s">
        <v>25</v>
      </c>
      <c r="B50" s="24" t="str">
        <f>E22</f>
        <v>Макароны отварные с маслом</v>
      </c>
      <c r="C50" s="138">
        <f>G22</f>
        <v>7.0751050000000006</v>
      </c>
      <c r="D50" s="108" t="s">
        <v>25</v>
      </c>
      <c r="E50" s="24" t="str">
        <f>'3-7 лет (день 1)'!B24</f>
        <v>Макароны отварные с маслом</v>
      </c>
      <c r="F50" s="132">
        <f>F22</f>
        <v>6.1826650000000001</v>
      </c>
      <c r="G50" s="132">
        <f>G22</f>
        <v>7.0751050000000006</v>
      </c>
      <c r="H50" s="108" t="s">
        <v>25</v>
      </c>
      <c r="I50" s="24" t="str">
        <f>I22</f>
        <v>Макароны отварные с маслом</v>
      </c>
      <c r="J50" s="138">
        <f>F50</f>
        <v>6.1826650000000001</v>
      </c>
    </row>
    <row r="51" spans="1:10" ht="15" customHeight="1" x14ac:dyDescent="0.25">
      <c r="A51" s="108"/>
      <c r="B51" s="24" t="str">
        <f>E23</f>
        <v>Хлеб пшеничный</v>
      </c>
      <c r="C51" s="139"/>
      <c r="D51" s="108"/>
      <c r="E51" s="24" t="str">
        <f>'3-7 лет (день 1)'!B25</f>
        <v>Хлеб пшеничный</v>
      </c>
      <c r="F51" s="133"/>
      <c r="G51" s="133"/>
      <c r="H51" s="108"/>
      <c r="I51" s="24" t="str">
        <f>I23</f>
        <v>Хлеб пшеничный</v>
      </c>
      <c r="J51" s="139"/>
    </row>
    <row r="52" spans="1:10" ht="15" customHeight="1" x14ac:dyDescent="0.25">
      <c r="A52" s="108"/>
      <c r="B52" s="24" t="str">
        <f>E24</f>
        <v>Чай с сахаром</v>
      </c>
      <c r="C52" s="139"/>
      <c r="D52" s="108"/>
      <c r="E52" s="24" t="str">
        <f>'3-7 лет (день 1)'!B26</f>
        <v>Чай с сахаром</v>
      </c>
      <c r="F52" s="133"/>
      <c r="G52" s="133"/>
      <c r="H52" s="108"/>
      <c r="I52" s="24" t="str">
        <f>I24</f>
        <v>Чай с сахаром</v>
      </c>
      <c r="J52" s="139"/>
    </row>
    <row r="53" spans="1:10" ht="15" customHeight="1" x14ac:dyDescent="0.25">
      <c r="A53" s="108"/>
      <c r="B53" s="14">
        <f>E53</f>
        <v>0</v>
      </c>
      <c r="C53" s="139"/>
      <c r="D53" s="108"/>
      <c r="E53" s="14">
        <f>E25</f>
        <v>0</v>
      </c>
      <c r="F53" s="133"/>
      <c r="G53" s="133"/>
      <c r="H53" s="108"/>
      <c r="I53" s="14">
        <f>E25</f>
        <v>0</v>
      </c>
      <c r="J53" s="139"/>
    </row>
    <row r="54" spans="1:10" ht="15" customHeight="1" x14ac:dyDescent="0.25">
      <c r="A54" s="108"/>
      <c r="B54" s="7"/>
      <c r="C54" s="140"/>
      <c r="D54" s="108"/>
      <c r="E54" s="7"/>
      <c r="F54" s="134"/>
      <c r="G54" s="134"/>
      <c r="H54" s="108"/>
      <c r="I54" s="7"/>
      <c r="J54" s="140"/>
    </row>
    <row r="55" spans="1:10" ht="17.25" x14ac:dyDescent="0.3">
      <c r="A55" s="130" t="s">
        <v>50</v>
      </c>
      <c r="B55" s="131"/>
      <c r="C55" s="73">
        <f>C32+C37+C45+C50</f>
        <v>93.534490999999974</v>
      </c>
      <c r="D55" s="22"/>
      <c r="E55" s="74" t="s">
        <v>50</v>
      </c>
      <c r="F55" s="81">
        <f>F32+F37+F45+F50</f>
        <v>78.127559285714298</v>
      </c>
      <c r="G55" s="81">
        <f>G32+G37+G45+G50</f>
        <v>93.534490999999974</v>
      </c>
      <c r="H55" s="130" t="s">
        <v>50</v>
      </c>
      <c r="I55" s="131"/>
      <c r="J55" s="70">
        <f>J32+J37+J45+J50</f>
        <v>78.127559285714298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B21" sqref="B21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58" t="s">
        <v>77</v>
      </c>
      <c r="K1" s="158"/>
      <c r="L1" s="158"/>
      <c r="M1" s="158"/>
    </row>
    <row r="2" spans="1:15" x14ac:dyDescent="0.25">
      <c r="J2" s="158" t="s">
        <v>78</v>
      </c>
      <c r="K2" s="158"/>
      <c r="L2" s="158"/>
      <c r="M2" s="158"/>
    </row>
    <row r="3" spans="1:15" x14ac:dyDescent="0.25">
      <c r="J3" s="158" t="s">
        <v>79</v>
      </c>
      <c r="K3" s="158"/>
      <c r="L3" s="158"/>
      <c r="M3" s="158"/>
    </row>
    <row r="4" spans="1:15" ht="21" customHeight="1" x14ac:dyDescent="0.25">
      <c r="A4" s="89"/>
      <c r="B4" s="89"/>
      <c r="C4" s="89"/>
      <c r="D4" s="89"/>
      <c r="E4" s="89"/>
      <c r="J4" s="159" t="s">
        <v>104</v>
      </c>
      <c r="K4" s="159"/>
      <c r="L4" s="159"/>
      <c r="M4" s="159"/>
    </row>
    <row r="5" spans="1:15" ht="24" customHeight="1" x14ac:dyDescent="0.25">
      <c r="B5" s="98"/>
      <c r="C5" s="98"/>
      <c r="D5" s="98"/>
      <c r="E5" s="160" t="s">
        <v>105</v>
      </c>
      <c r="F5" s="160"/>
      <c r="G5" s="160">
        <f>'3-7 лет (день 1)'!J4</f>
        <v>44909</v>
      </c>
      <c r="H5" s="160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5" t="s">
        <v>94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">
        <v>42</v>
      </c>
      <c r="C21" s="94" t="s">
        <v>113</v>
      </c>
      <c r="D21" s="94">
        <v>0.04</v>
      </c>
      <c r="E21" s="94">
        <v>0</v>
      </c>
      <c r="F21" s="94">
        <v>9.1</v>
      </c>
      <c r="G21" s="94">
        <v>35</v>
      </c>
      <c r="H21" s="94">
        <v>1.87</v>
      </c>
      <c r="I21" s="94">
        <v>0.08</v>
      </c>
      <c r="J21" s="94">
        <v>0</v>
      </c>
      <c r="K21" s="94">
        <v>0</v>
      </c>
      <c r="L21" s="94">
        <v>0</v>
      </c>
      <c r="M21" s="94" t="s">
        <v>114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31.425000000000001</v>
      </c>
      <c r="E27" s="100">
        <f t="shared" ref="E27:L27" si="0">SUM(E8:E26)</f>
        <v>41.92</v>
      </c>
      <c r="F27" s="100">
        <f t="shared" si="0"/>
        <v>223.17499999999998</v>
      </c>
      <c r="G27" s="100">
        <f t="shared" si="0"/>
        <v>1270.18</v>
      </c>
      <c r="H27" s="100">
        <f t="shared" si="0"/>
        <v>471.55</v>
      </c>
      <c r="I27" s="100">
        <f t="shared" si="0"/>
        <v>6.7399999999999993</v>
      </c>
      <c r="J27" s="100">
        <f t="shared" si="0"/>
        <v>0.59699999999999998</v>
      </c>
      <c r="K27" s="100">
        <f t="shared" si="0"/>
        <v>0.48449999999999999</v>
      </c>
      <c r="L27" s="100">
        <f t="shared" si="0"/>
        <v>25.18</v>
      </c>
      <c r="M27" s="100"/>
    </row>
    <row r="29" spans="1:13" x14ac:dyDescent="0.25">
      <c r="A29" s="158" t="s">
        <v>111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U26" sqref="U26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58" t="s">
        <v>77</v>
      </c>
      <c r="K1" s="158"/>
      <c r="L1" s="158"/>
      <c r="M1" s="158"/>
    </row>
    <row r="2" spans="1:13" x14ac:dyDescent="0.25">
      <c r="J2" s="158" t="s">
        <v>78</v>
      </c>
      <c r="K2" s="158"/>
      <c r="L2" s="158"/>
      <c r="M2" s="158"/>
    </row>
    <row r="3" spans="1:13" x14ac:dyDescent="0.25">
      <c r="J3" s="158" t="s">
        <v>79</v>
      </c>
      <c r="K3" s="158"/>
      <c r="L3" s="158"/>
      <c r="M3" s="158"/>
    </row>
    <row r="4" spans="1:13" ht="21" customHeight="1" x14ac:dyDescent="0.25">
      <c r="A4" s="89"/>
      <c r="B4" s="89"/>
      <c r="C4" s="89"/>
      <c r="D4" s="89"/>
      <c r="E4" s="89"/>
      <c r="J4" s="159" t="s">
        <v>104</v>
      </c>
      <c r="K4" s="159"/>
      <c r="L4" s="159"/>
      <c r="M4" s="159"/>
    </row>
    <row r="5" spans="1:13" ht="24" customHeight="1" x14ac:dyDescent="0.25">
      <c r="B5" s="98"/>
      <c r="C5" s="98"/>
      <c r="D5" s="98"/>
      <c r="E5" s="160" t="s">
        <v>105</v>
      </c>
      <c r="F5" s="160"/>
      <c r="G5" s="160">
        <f>'3-7 лет (день 1)'!J4</f>
        <v>44909</v>
      </c>
      <c r="H5" s="160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5" t="s">
        <v>100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">
        <v>42</v>
      </c>
      <c r="C21" s="100" t="s">
        <v>115</v>
      </c>
      <c r="D21" s="100">
        <v>0.04</v>
      </c>
      <c r="E21" s="100">
        <v>0</v>
      </c>
      <c r="F21" s="100">
        <v>12.13</v>
      </c>
      <c r="G21" s="100">
        <v>47</v>
      </c>
      <c r="H21" s="100">
        <v>2.35</v>
      </c>
      <c r="I21" s="100">
        <v>0.09</v>
      </c>
      <c r="J21" s="100">
        <v>0</v>
      </c>
      <c r="K21" s="100">
        <v>0</v>
      </c>
      <c r="L21" s="100">
        <v>2</v>
      </c>
      <c r="M21" s="100" t="s">
        <v>114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45.125</v>
      </c>
      <c r="E27" s="100">
        <f t="shared" ref="E27:L27" si="0">SUM(E8:E26)</f>
        <v>57.57</v>
      </c>
      <c r="F27" s="100">
        <f t="shared" si="0"/>
        <v>287.25500000000005</v>
      </c>
      <c r="G27" s="100">
        <f t="shared" si="0"/>
        <v>1805.31</v>
      </c>
      <c r="H27" s="100">
        <f t="shared" si="0"/>
        <v>597.16999999999996</v>
      </c>
      <c r="I27" s="100">
        <f t="shared" si="0"/>
        <v>8.32</v>
      </c>
      <c r="J27" s="100">
        <f t="shared" si="0"/>
        <v>0.77500000000000013</v>
      </c>
      <c r="K27" s="100">
        <f t="shared" si="0"/>
        <v>0.62249999999999994</v>
      </c>
      <c r="L27" s="100">
        <f t="shared" si="0"/>
        <v>33.26</v>
      </c>
      <c r="M27" s="100"/>
    </row>
    <row r="29" spans="1:13" x14ac:dyDescent="0.25">
      <c r="A29" s="158" t="s">
        <v>111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5">
        <f>'3-7 лет (день 1)'!J4</f>
        <v>44909</v>
      </c>
      <c r="B1" s="166"/>
      <c r="C1" s="166"/>
      <c r="D1" s="166"/>
      <c r="E1" s="166"/>
      <c r="F1" s="166"/>
      <c r="G1" s="166"/>
    </row>
    <row r="2" spans="1:7" ht="60" customHeight="1" x14ac:dyDescent="0.25">
      <c r="A2" s="167" t="s">
        <v>56</v>
      </c>
      <c r="B2" s="167" t="s">
        <v>57</v>
      </c>
      <c r="C2" s="167" t="s">
        <v>58</v>
      </c>
      <c r="D2" s="167" t="s">
        <v>59</v>
      </c>
      <c r="E2" s="167" t="s">
        <v>60</v>
      </c>
      <c r="F2" s="167" t="s">
        <v>61</v>
      </c>
      <c r="G2" s="169" t="s">
        <v>62</v>
      </c>
    </row>
    <row r="3" spans="1:7" x14ac:dyDescent="0.25">
      <c r="A3" s="168"/>
      <c r="B3" s="168"/>
      <c r="C3" s="168"/>
      <c r="D3" s="168"/>
      <c r="E3" s="168"/>
      <c r="F3" s="168"/>
      <c r="G3" s="170"/>
    </row>
    <row r="4" spans="1:7" ht="33" customHeight="1" x14ac:dyDescent="0.25">
      <c r="A4" s="168"/>
      <c r="B4" s="168"/>
      <c r="C4" s="168"/>
      <c r="D4" s="168"/>
      <c r="E4" s="168"/>
      <c r="F4" s="168"/>
      <c r="G4" s="170"/>
    </row>
    <row r="5" spans="1:7" ht="20.100000000000001" customHeight="1" x14ac:dyDescent="0.25">
      <c r="A5" s="164" t="s">
        <v>63</v>
      </c>
      <c r="B5" s="162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4"/>
      <c r="B6" s="162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4"/>
      <c r="B7" s="162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1" t="s">
        <v>66</v>
      </c>
      <c r="B8" s="162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1"/>
      <c r="B9" s="162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1"/>
      <c r="B10" s="162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1"/>
      <c r="B11" s="162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1"/>
      <c r="B12" s="162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1"/>
      <c r="B13" s="162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1"/>
      <c r="B14" s="162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1"/>
      <c r="B15" s="162"/>
      <c r="C15" s="14"/>
      <c r="D15" s="75"/>
      <c r="E15" s="75"/>
      <c r="F15" s="7"/>
      <c r="G15" s="7"/>
    </row>
    <row r="16" spans="1:7" ht="20.100000000000001" customHeight="1" x14ac:dyDescent="0.25">
      <c r="A16" s="161" t="s">
        <v>67</v>
      </c>
      <c r="B16" s="162">
        <v>0.63888888888888895</v>
      </c>
      <c r="C16" s="7" t="str">
        <f>'3-7 лет (день 1)'!B19</f>
        <v>Чай с лимоном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1"/>
      <c r="B17" s="163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1" t="s">
        <v>68</v>
      </c>
      <c r="B18" s="162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1"/>
      <c r="B19" s="163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1"/>
      <c r="B20" s="163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1" t="s">
        <v>9</v>
      </c>
      <c r="C2" s="84" t="s">
        <v>10</v>
      </c>
      <c r="D2" s="7" t="s">
        <v>70</v>
      </c>
    </row>
    <row r="3" spans="2:4" x14ac:dyDescent="0.25">
      <c r="B3" s="122"/>
      <c r="C3" s="85" t="s">
        <v>11</v>
      </c>
      <c r="D3" s="7" t="s">
        <v>71</v>
      </c>
    </row>
    <row r="4" spans="2:4" x14ac:dyDescent="0.25">
      <c r="B4" s="122"/>
      <c r="C4" s="84" t="s">
        <v>12</v>
      </c>
      <c r="D4" s="7" t="s">
        <v>72</v>
      </c>
    </row>
    <row r="5" spans="2:4" x14ac:dyDescent="0.25">
      <c r="B5" s="122"/>
      <c r="C5" s="84"/>
      <c r="D5" s="7"/>
    </row>
    <row r="6" spans="2:4" x14ac:dyDescent="0.25">
      <c r="B6" s="123"/>
      <c r="C6" s="84"/>
      <c r="D6" s="7"/>
    </row>
    <row r="7" spans="2:4" ht="30" x14ac:dyDescent="0.25">
      <c r="B7" s="122" t="s">
        <v>13</v>
      </c>
      <c r="C7" s="86" t="s">
        <v>15</v>
      </c>
      <c r="D7" s="42" t="s">
        <v>74</v>
      </c>
    </row>
    <row r="8" spans="2:4" x14ac:dyDescent="0.25">
      <c r="B8" s="122"/>
      <c r="C8" s="84" t="s">
        <v>16</v>
      </c>
      <c r="D8" s="7"/>
    </row>
    <row r="9" spans="2:4" x14ac:dyDescent="0.25">
      <c r="B9" s="122"/>
      <c r="C9" s="84" t="s">
        <v>17</v>
      </c>
      <c r="D9" s="7" t="s">
        <v>73</v>
      </c>
    </row>
    <row r="10" spans="2:4" x14ac:dyDescent="0.25">
      <c r="B10" s="122"/>
      <c r="C10" s="23" t="s">
        <v>18</v>
      </c>
      <c r="D10" s="7" t="s">
        <v>75</v>
      </c>
    </row>
    <row r="11" spans="2:4" x14ac:dyDescent="0.25">
      <c r="B11" s="122"/>
      <c r="C11" s="15" t="s">
        <v>19</v>
      </c>
      <c r="D11" s="7"/>
    </row>
    <row r="12" spans="2:4" x14ac:dyDescent="0.25">
      <c r="B12" s="122"/>
      <c r="C12" s="15" t="s">
        <v>20</v>
      </c>
      <c r="D12" s="7"/>
    </row>
    <row r="13" spans="2:4" x14ac:dyDescent="0.25">
      <c r="B13" s="123"/>
      <c r="C13" s="15" t="s">
        <v>21</v>
      </c>
      <c r="D13" s="7"/>
    </row>
    <row r="14" spans="2:4" x14ac:dyDescent="0.25">
      <c r="B14" s="121" t="s">
        <v>22</v>
      </c>
      <c r="C14" s="84" t="s">
        <v>23</v>
      </c>
      <c r="D14" s="7" t="s">
        <v>72</v>
      </c>
    </row>
    <row r="15" spans="2:4" ht="30" x14ac:dyDescent="0.25">
      <c r="B15" s="122"/>
      <c r="C15" s="87" t="s">
        <v>24</v>
      </c>
      <c r="D15" s="7"/>
    </row>
    <row r="16" spans="2:4" x14ac:dyDescent="0.25">
      <c r="B16" s="122"/>
      <c r="C16" s="84"/>
      <c r="D16" s="7"/>
    </row>
    <row r="17" spans="2:4" x14ac:dyDescent="0.25">
      <c r="B17" s="122"/>
      <c r="C17" s="84"/>
      <c r="D17" s="7"/>
    </row>
    <row r="18" spans="2:4" x14ac:dyDescent="0.25">
      <c r="B18" s="123"/>
      <c r="C18" s="84"/>
      <c r="D18" s="7"/>
    </row>
    <row r="19" spans="2:4" ht="30" x14ac:dyDescent="0.25">
      <c r="B19" s="121" t="s">
        <v>25</v>
      </c>
      <c r="C19" s="88" t="s">
        <v>26</v>
      </c>
      <c r="D19" s="7" t="s">
        <v>76</v>
      </c>
    </row>
    <row r="20" spans="2:4" x14ac:dyDescent="0.25">
      <c r="B20" s="122"/>
      <c r="C20" t="s">
        <v>19</v>
      </c>
      <c r="D20" s="7"/>
    </row>
    <row r="21" spans="2:4" x14ac:dyDescent="0.25">
      <c r="B21" s="122"/>
      <c r="C21" s="15" t="s">
        <v>27</v>
      </c>
      <c r="D21" s="7"/>
    </row>
    <row r="22" spans="2:4" x14ac:dyDescent="0.25">
      <c r="B22" s="122"/>
      <c r="C22" s="23"/>
      <c r="D22" s="7"/>
    </row>
    <row r="23" spans="2:4" x14ac:dyDescent="0.25">
      <c r="B23" s="123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2022-12-13T09:03:01Z</dcterms:modified>
</cp:coreProperties>
</file>