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2 до 3 лет" sheetId="8" r:id="rId4"/>
    <sheet name="День 2 от 3 лет" sheetId="9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4" l="1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49" i="5"/>
  <c r="BO50" i="5"/>
  <c r="BO51" i="5"/>
  <c r="BO52" i="5"/>
  <c r="BO39" i="5"/>
  <c r="BO28" i="5"/>
  <c r="BO29" i="5" s="1"/>
  <c r="BO40" i="5" s="1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/>
  <c r="BO40" i="4" s="1"/>
  <c r="BO48" i="4"/>
  <c r="BO49" i="4"/>
  <c r="BO50" i="4"/>
  <c r="BO51" i="4"/>
  <c r="BO52" i="4"/>
  <c r="BO39" i="4"/>
  <c r="BO46" i="4"/>
  <c r="BO62" i="4" s="1"/>
  <c r="BO79" i="4" s="1"/>
  <c r="BO95" i="4" s="1"/>
  <c r="BO53" i="5" l="1"/>
  <c r="BO54" i="5" s="1"/>
  <c r="BO85" i="5"/>
  <c r="BO86" i="5" s="1"/>
  <c r="BO90" i="5" s="1"/>
  <c r="BO58" i="5"/>
  <c r="BO107" i="4"/>
  <c r="BO59" i="5"/>
  <c r="BO101" i="5"/>
  <c r="BO102" i="5" s="1"/>
  <c r="BO106" i="5" s="1"/>
  <c r="BO70" i="5"/>
  <c r="BO71" i="5" s="1"/>
  <c r="BO30" i="5"/>
  <c r="BO70" i="4"/>
  <c r="BO71" i="4" s="1"/>
  <c r="BO41" i="5"/>
  <c r="BO91" i="5"/>
  <c r="BO105" i="5"/>
  <c r="BO92" i="4"/>
  <c r="BO108" i="4"/>
  <c r="BO41" i="4"/>
  <c r="BO53" i="4"/>
  <c r="BO54" i="4" s="1"/>
  <c r="BO107" i="5" l="1"/>
  <c r="BO75" i="4"/>
  <c r="BO76" i="4"/>
  <c r="BO42" i="4" s="1"/>
  <c r="BO75" i="5"/>
  <c r="BO76" i="5"/>
  <c r="G26" i="8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C101" i="5" s="1"/>
  <c r="BC102" i="5" s="1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H85" i="5" s="1"/>
  <c r="AH86" i="5" s="1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R85" i="5" s="1"/>
  <c r="R86" i="5" s="1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J85" i="5" s="1"/>
  <c r="J86" i="5" s="1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Q102" i="4" s="1"/>
  <c r="AQ103" i="4" s="1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I64" i="4"/>
  <c r="BI70" i="4" s="1"/>
  <c r="BI71" i="4" s="1"/>
  <c r="BH64" i="4"/>
  <c r="BH70" i="4" s="1"/>
  <c r="BH71" i="4" s="1"/>
  <c r="BG64" i="4"/>
  <c r="BG70" i="4" s="1"/>
  <c r="BG71" i="4" s="1"/>
  <c r="BF64" i="4"/>
  <c r="BE64" i="4"/>
  <c r="BD64" i="4"/>
  <c r="BC64" i="4"/>
  <c r="BC70" i="4" s="1"/>
  <c r="BC71" i="4" s="1"/>
  <c r="BB64" i="4"/>
  <c r="BA64" i="4"/>
  <c r="BA70" i="4" s="1"/>
  <c r="BA71" i="4" s="1"/>
  <c r="AZ64" i="4"/>
  <c r="AZ70" i="4" s="1"/>
  <c r="AZ71" i="4" s="1"/>
  <c r="AY64" i="4"/>
  <c r="AY70" i="4" s="1"/>
  <c r="AY71" i="4" s="1"/>
  <c r="AX64" i="4"/>
  <c r="AW64" i="4"/>
  <c r="AW70" i="4" s="1"/>
  <c r="AW71" i="4" s="1"/>
  <c r="AV64" i="4"/>
  <c r="AV70" i="4" s="1"/>
  <c r="AV71" i="4" s="1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O64" i="4"/>
  <c r="AO70" i="4" s="1"/>
  <c r="AO71" i="4" s="1"/>
  <c r="AN64" i="4"/>
  <c r="AN70" i="4" s="1"/>
  <c r="AN71" i="4" s="1"/>
  <c r="AM64" i="4"/>
  <c r="AM70" i="4" s="1"/>
  <c r="AM71" i="4" s="1"/>
  <c r="AL64" i="4"/>
  <c r="AK64" i="4"/>
  <c r="AK70" i="4" s="1"/>
  <c r="AK71" i="4" s="1"/>
  <c r="AJ64" i="4"/>
  <c r="AI64" i="4"/>
  <c r="AI70" i="4" s="1"/>
  <c r="AI71" i="4" s="1"/>
  <c r="AH64" i="4"/>
  <c r="AG64" i="4"/>
  <c r="AG70" i="4" s="1"/>
  <c r="AG71" i="4" s="1"/>
  <c r="AF64" i="4"/>
  <c r="AE64" i="4"/>
  <c r="AE70" i="4" s="1"/>
  <c r="AE71" i="4" s="1"/>
  <c r="AD64" i="4"/>
  <c r="AC64" i="4"/>
  <c r="AC70" i="4" s="1"/>
  <c r="AC71" i="4" s="1"/>
  <c r="AB64" i="4"/>
  <c r="AB70" i="4" s="1"/>
  <c r="AB71" i="4" s="1"/>
  <c r="AA64" i="4"/>
  <c r="AA70" i="4" s="1"/>
  <c r="AA71" i="4" s="1"/>
  <c r="Z64" i="4"/>
  <c r="Y64" i="4"/>
  <c r="X64" i="4"/>
  <c r="W64" i="4"/>
  <c r="W70" i="4" s="1"/>
  <c r="W71" i="4" s="1"/>
  <c r="V64" i="4"/>
  <c r="U64" i="4"/>
  <c r="U70" i="4" s="1"/>
  <c r="U71" i="4" s="1"/>
  <c r="T64" i="4"/>
  <c r="T70" i="4" s="1"/>
  <c r="T71" i="4" s="1"/>
  <c r="S64" i="4"/>
  <c r="S70" i="4" s="1"/>
  <c r="S71" i="4" s="1"/>
  <c r="R64" i="4"/>
  <c r="Q64" i="4"/>
  <c r="P64" i="4"/>
  <c r="O64" i="4"/>
  <c r="N64" i="4"/>
  <c r="M64" i="4"/>
  <c r="M70" i="4" s="1"/>
  <c r="M71" i="4" s="1"/>
  <c r="L64" i="4"/>
  <c r="L70" i="4" s="1"/>
  <c r="L71" i="4" s="1"/>
  <c r="K64" i="4"/>
  <c r="K70" i="4" s="1"/>
  <c r="K71" i="4" s="1"/>
  <c r="J64" i="4"/>
  <c r="I64" i="4"/>
  <c r="I70" i="4" s="1"/>
  <c r="I71" i="4" s="1"/>
  <c r="H64" i="4"/>
  <c r="G64" i="4"/>
  <c r="F64" i="4"/>
  <c r="E64" i="4"/>
  <c r="E70" i="4" s="1"/>
  <c r="E71" i="4" s="1"/>
  <c r="D64" i="4"/>
  <c r="D70" i="4" s="1"/>
  <c r="D71" i="4" s="1"/>
  <c r="B64" i="4"/>
  <c r="BN70" i="4"/>
  <c r="BN71" i="4" s="1"/>
  <c r="BM70" i="4"/>
  <c r="BM71" i="4" s="1"/>
  <c r="BJ70" i="4"/>
  <c r="BJ71" i="4" s="1"/>
  <c r="BF70" i="4"/>
  <c r="BF71" i="4" s="1"/>
  <c r="BE70" i="4"/>
  <c r="BE71" i="4" s="1"/>
  <c r="BD70" i="4"/>
  <c r="BD71" i="4" s="1"/>
  <c r="BB70" i="4"/>
  <c r="BB71" i="4" s="1"/>
  <c r="AX70" i="4"/>
  <c r="AX71" i="4" s="1"/>
  <c r="AT70" i="4"/>
  <c r="AT71" i="4" s="1"/>
  <c r="AR70" i="4"/>
  <c r="AR71" i="4" s="1"/>
  <c r="AP70" i="4"/>
  <c r="AP71" i="4" s="1"/>
  <c r="AL70" i="4"/>
  <c r="AL71" i="4" s="1"/>
  <c r="AJ70" i="4"/>
  <c r="AJ71" i="4" s="1"/>
  <c r="AH70" i="4"/>
  <c r="AH71" i="4" s="1"/>
  <c r="AF70" i="4"/>
  <c r="AF71" i="4" s="1"/>
  <c r="AD70" i="4"/>
  <c r="AD71" i="4" s="1"/>
  <c r="Z70" i="4"/>
  <c r="Z71" i="4" s="1"/>
  <c r="Y70" i="4"/>
  <c r="Y71" i="4" s="1"/>
  <c r="X70" i="4"/>
  <c r="X71" i="4" s="1"/>
  <c r="V70" i="4"/>
  <c r="V71" i="4" s="1"/>
  <c r="Q70" i="4"/>
  <c r="Q71" i="4" s="1"/>
  <c r="O70" i="4"/>
  <c r="O71" i="4" s="1"/>
  <c r="N70" i="4"/>
  <c r="N71" i="4" s="1"/>
  <c r="G70" i="4"/>
  <c r="G71" i="4" s="1"/>
  <c r="F70" i="4"/>
  <c r="F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AI101" i="5" l="1"/>
  <c r="AI102" i="5" s="1"/>
  <c r="BG101" i="5"/>
  <c r="BG102" i="5" s="1"/>
  <c r="F85" i="5"/>
  <c r="F86" i="5" s="1"/>
  <c r="F91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Z58" i="5"/>
  <c r="AD59" i="5"/>
  <c r="AF58" i="5"/>
  <c r="AF59" i="5"/>
  <c r="AH59" i="5"/>
  <c r="AR59" i="5"/>
  <c r="AT59" i="5"/>
  <c r="AV59" i="5"/>
  <c r="AX59" i="5"/>
  <c r="BJ59" i="5"/>
  <c r="BN59" i="5"/>
  <c r="H76" i="5"/>
  <c r="J76" i="5"/>
  <c r="J75" i="5"/>
  <c r="L76" i="5"/>
  <c r="L75" i="5"/>
  <c r="P76" i="5"/>
  <c r="R76" i="5"/>
  <c r="R75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AC58" i="5"/>
  <c r="G75" i="5"/>
  <c r="I76" i="5"/>
  <c r="K75" i="5"/>
  <c r="AA75" i="5"/>
  <c r="AG76" i="5"/>
  <c r="AW76" i="5"/>
  <c r="BE76" i="5"/>
  <c r="BM76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AD91" i="5"/>
  <c r="AL107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AW92" i="4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L107" i="4"/>
  <c r="AX107" i="4"/>
  <c r="AN107" i="4" l="1"/>
  <c r="AU108" i="4"/>
  <c r="AK91" i="4"/>
  <c r="I107" i="5"/>
  <c r="AQ106" i="5"/>
  <c r="G107" i="4"/>
  <c r="BB107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T42" i="5" s="1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I42" i="5" s="1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BH42" i="4" l="1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<sst xmlns="http://schemas.openxmlformats.org/spreadsheetml/2006/main" count="368" uniqueCount="99">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</sst>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zoomScale="80" zoomScaleNormal="80" workbookViewId="0">
      <selection activeCell="D38" sqref="D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2" width="10.7109375" hidden="1" customWidth="1"/>
    <col min="43" max="43" width="10.7109375" customWidth="1"/>
    <col min="44" max="47" width="10.7109375" hidden="1" customWidth="1"/>
    <col min="48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1</v>
      </c>
      <c r="F4" t="s">
        <v>3</v>
      </c>
      <c r="K4" s="69">
        <f>' 3-7 лет (день 2)'!K4</f>
        <v>44206</v>
      </c>
      <c r="M4" s="2"/>
    </row>
    <row r="5" spans="1:69" ht="15" customHeight="1" x14ac:dyDescent="0.25">
      <c r="A5" s="93"/>
      <c r="B5" s="3" t="s">
        <v>4</v>
      </c>
      <c r="C5" s="90" t="s">
        <v>5</v>
      </c>
      <c r="D5" s="90" t="str">
        <f>[1]Цены!A1</f>
        <v>Хлеб пшеничный</v>
      </c>
      <c r="E5" s="90" t="str">
        <f>[1]Цены!B1</f>
        <v>Хлеб ржано-пшеничный</v>
      </c>
      <c r="F5" s="90" t="str">
        <f>[1]Цены!C1</f>
        <v>Сахар</v>
      </c>
      <c r="G5" s="90" t="str">
        <f>[1]Цены!D1</f>
        <v>Чай</v>
      </c>
      <c r="H5" s="90" t="str">
        <f>[1]Цены!E1</f>
        <v>Какао</v>
      </c>
      <c r="I5" s="90" t="str">
        <f>[1]Цены!F1</f>
        <v>Кофейный напиток</v>
      </c>
      <c r="J5" s="90" t="str">
        <f>[1]Цены!G1</f>
        <v>Молоко 2,5%</v>
      </c>
      <c r="K5" s="90" t="str">
        <f>[1]Цены!H1</f>
        <v>Масло сливочное</v>
      </c>
      <c r="L5" s="90" t="str">
        <f>[1]Цены!I1</f>
        <v>Сметана 15%</v>
      </c>
      <c r="M5" s="90" t="str">
        <f>[1]Цены!J1</f>
        <v>Молоко сухое</v>
      </c>
      <c r="N5" s="90" t="str">
        <f>[1]Цены!K1</f>
        <v>Снежок 2,5 %</v>
      </c>
      <c r="O5" s="90" t="str">
        <f>[1]Цены!L1</f>
        <v>Творог 5%</v>
      </c>
      <c r="P5" s="90" t="str">
        <f>[1]Цены!M1</f>
        <v>Молоко сгущенное</v>
      </c>
      <c r="Q5" s="90" t="str">
        <f>[1]Цены!N1</f>
        <v xml:space="preserve">Джем Сава </v>
      </c>
      <c r="R5" s="90" t="str">
        <f>[1]Цены!O1</f>
        <v>Сыр</v>
      </c>
      <c r="S5" s="90" t="str">
        <f>[1]Цены!P1</f>
        <v>Зеленый горошек</v>
      </c>
      <c r="T5" s="90" t="str">
        <f>[1]Цены!Q1</f>
        <v>Кукуруза консервирован.</v>
      </c>
      <c r="U5" s="90" t="str">
        <f>[1]Цены!R1</f>
        <v>Консервы рыбные</v>
      </c>
      <c r="V5" s="90" t="str">
        <f>[1]Цены!S1</f>
        <v>Огурцы консервирован.</v>
      </c>
      <c r="W5" s="90" t="str">
        <f>[1]Цены!T1</f>
        <v>Огурцы свежие</v>
      </c>
      <c r="X5" s="90" t="str">
        <f>[1]Цены!U1</f>
        <v>Яйцо</v>
      </c>
      <c r="Y5" s="90" t="str">
        <f>[1]Цены!V1</f>
        <v>Икра кабачковая</v>
      </c>
      <c r="Z5" s="90" t="str">
        <f>[1]Цены!W1</f>
        <v>Изюм</v>
      </c>
      <c r="AA5" s="90" t="str">
        <f>[1]Цены!X1</f>
        <v>Курага</v>
      </c>
      <c r="AB5" s="90" t="str">
        <f>[1]Цены!Y1</f>
        <v>Чернослив</v>
      </c>
      <c r="AC5" s="90" t="str">
        <f>[1]Цены!Z1</f>
        <v>Шиповник</v>
      </c>
      <c r="AD5" s="90" t="str">
        <f>[1]Цены!AA1</f>
        <v>Сухофрукты</v>
      </c>
      <c r="AE5" s="90" t="str">
        <f>[1]Цены!AB1</f>
        <v>Ягода свежемороженная</v>
      </c>
      <c r="AF5" s="90" t="str">
        <f>[1]Цены!AC1</f>
        <v>Лимон</v>
      </c>
      <c r="AG5" s="90" t="str">
        <f>[1]Цены!AD1</f>
        <v>Кисель</v>
      </c>
      <c r="AH5" s="90" t="str">
        <f>[1]Цены!AE1</f>
        <v xml:space="preserve">Сок </v>
      </c>
      <c r="AI5" s="90" t="str">
        <f>[1]Цены!AF1</f>
        <v>Макаронные изделия</v>
      </c>
      <c r="AJ5" s="90" t="str">
        <f>[1]Цены!AG1</f>
        <v>Мука</v>
      </c>
      <c r="AK5" s="90" t="str">
        <f>[1]Цены!AH1</f>
        <v>Дрожжи</v>
      </c>
      <c r="AL5" s="90" t="str">
        <f>[1]Цены!AI1</f>
        <v>Печенье</v>
      </c>
      <c r="AM5" s="90" t="str">
        <f>[1]Цены!AJ1</f>
        <v>Пряники</v>
      </c>
      <c r="AN5" s="90" t="str">
        <f>[1]Цены!AK1</f>
        <v>Вафли</v>
      </c>
      <c r="AO5" s="90" t="str">
        <f>[1]Цены!AL1</f>
        <v>Конфеты</v>
      </c>
      <c r="AP5" s="90" t="str">
        <f>[1]Цены!AM1</f>
        <v>Повидло Сава</v>
      </c>
      <c r="AQ5" s="90" t="str">
        <f>[1]Цены!AN1</f>
        <v>Крупа геркулес</v>
      </c>
      <c r="AR5" s="90" t="str">
        <f>[1]Цены!AO1</f>
        <v>Крупа горох</v>
      </c>
      <c r="AS5" s="90" t="str">
        <f>[1]Цены!AP1</f>
        <v>Крупа гречневая</v>
      </c>
      <c r="AT5" s="90" t="str">
        <f>[1]Цены!AQ1</f>
        <v>Крупа кукурузная</v>
      </c>
      <c r="AU5" s="90" t="str">
        <f>[1]Цены!AR1</f>
        <v>Крупа манная</v>
      </c>
      <c r="AV5" s="90" t="str">
        <f>[1]Цены!AS1</f>
        <v>Крупа перловая</v>
      </c>
      <c r="AW5" s="90" t="str">
        <f>[1]Цены!AT1</f>
        <v>Крупа пшеничная</v>
      </c>
      <c r="AX5" s="90" t="str">
        <f>[1]Цены!AU1</f>
        <v>Крупа пшено</v>
      </c>
      <c r="AY5" s="90" t="str">
        <f>[1]Цены!AV1</f>
        <v>Крупа ячневая</v>
      </c>
      <c r="AZ5" s="90" t="str">
        <f>[1]Цены!AW1</f>
        <v>Рис</v>
      </c>
      <c r="BA5" s="90" t="str">
        <f>[1]Цены!AX1</f>
        <v>Цыпленок бройлер</v>
      </c>
      <c r="BB5" s="90" t="str">
        <f>[1]Цены!AY1</f>
        <v>Филе куриное</v>
      </c>
      <c r="BC5" s="90" t="str">
        <f>[1]Цены!AZ1</f>
        <v>Фарш говяжий</v>
      </c>
      <c r="BD5" s="90" t="str">
        <f>[1]Цены!BA1</f>
        <v>Печень куриная</v>
      </c>
      <c r="BE5" s="90" t="str">
        <f>[1]Цены!BB1</f>
        <v>Филе минтая</v>
      </c>
      <c r="BF5" s="90" t="str">
        <f>[1]Цены!BC1</f>
        <v>Филе сельди слабосол.</v>
      </c>
      <c r="BG5" s="90" t="str">
        <f>[1]Цены!BD1</f>
        <v>Картофель</v>
      </c>
      <c r="BH5" s="90" t="str">
        <f>[1]Цены!BE1</f>
        <v>Морковь</v>
      </c>
      <c r="BI5" s="90" t="str">
        <f>[1]Цены!BF1</f>
        <v>Лук</v>
      </c>
      <c r="BJ5" s="90" t="str">
        <f>[1]Цены!BG1</f>
        <v>Капуста</v>
      </c>
      <c r="BK5" s="90" t="str">
        <f>[1]Цены!BH1</f>
        <v>Свекла</v>
      </c>
      <c r="BL5" s="90" t="str">
        <f>[1]Цены!BI1</f>
        <v>Томатная паста</v>
      </c>
      <c r="BM5" s="90" t="str">
        <f>[1]Цены!BJ1</f>
        <v>Масло растительное</v>
      </c>
      <c r="BN5" s="90" t="str">
        <f>[1]Цены!BK1</f>
        <v>Соль</v>
      </c>
      <c r="BO5" s="90" t="s">
        <v>93</v>
      </c>
      <c r="BP5" s="95" t="s">
        <v>6</v>
      </c>
      <c r="BQ5" s="95" t="s">
        <v>7</v>
      </c>
    </row>
    <row r="6" spans="1:69" ht="36.75" customHeight="1" x14ac:dyDescent="0.25">
      <c r="A6" s="94"/>
      <c r="B6" s="4" t="s">
        <v>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5"/>
      <c r="BQ6" s="95"/>
    </row>
    <row r="7" spans="1:69" x14ac:dyDescent="0.25">
      <c r="A7" s="96" t="s">
        <v>9</v>
      </c>
      <c r="B7" s="5" t="str">
        <f>' 3-7 лет (день 2)'!B7</f>
        <v>Каша молочная "Дружба"</v>
      </c>
      <c r="C7" s="97">
        <f>$E$4</f>
        <v>1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6"/>
      <c r="B8" s="5" t="str">
        <f>' 3-7 лет (день 2)'!B8</f>
        <v>Бутерброд с джемом</v>
      </c>
      <c r="C8" s="98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6"/>
      <c r="B9" s="5" t="str">
        <f>' 3-7 лет (день 2)'!B9</f>
        <v>Кофейный напиток с молоком</v>
      </c>
      <c r="C9" s="98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6"/>
      <c r="B10" s="9"/>
      <c r="C10" s="9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6"/>
      <c r="B11" s="9"/>
      <c r="C11" s="9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6" t="s">
        <v>12</v>
      </c>
      <c r="B12" s="9" t="str">
        <f>' 3-7 лет (день 2)'!B12</f>
        <v>Суп с лапшой</v>
      </c>
      <c r="C12" s="98">
        <f>E4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6"/>
      <c r="B13" s="9" t="str">
        <f>' 3-7 лет (день 2)'!B13</f>
        <v>Котлета мясная</v>
      </c>
      <c r="C13" s="98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6"/>
      <c r="B14" s="9" t="str">
        <f>' 3-7 лет (день 2)'!B14</f>
        <v>Капуста тушеная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6"/>
      <c r="B15" s="9" t="str">
        <f>' 3-7 лет (день 2)'!B15</f>
        <v>Хлеб пшеничный</v>
      </c>
      <c r="C15" s="98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tr">
        <f>' 3-7 лет (день 2)'!B16</f>
        <v>Хлеб ржано-пшеничный</v>
      </c>
      <c r="C16" s="98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6"/>
      <c r="B17" s="9" t="str">
        <f>' 3-7 лет (день 2)'!B17</f>
        <v>Компот из кураги и изюма</v>
      </c>
      <c r="C17" s="98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3.5000000000000003E-2</v>
      </c>
    </row>
    <row r="18" spans="1:67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6" t="s">
        <v>20</v>
      </c>
      <c r="B19" s="5" t="str">
        <f>' 3-7 лет (день 2)'!B19</f>
        <v>Чай с лимоном</v>
      </c>
      <c r="C19" s="97">
        <f>$E$4</f>
        <v>1</v>
      </c>
      <c r="D19" s="5"/>
      <c r="E19" s="5"/>
      <c r="F19" s="5">
        <v>8.0000000000000002E-3</v>
      </c>
      <c r="G19" s="5">
        <v>2.9999999999999997E-4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5.0000000000000001E-3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7" x14ac:dyDescent="0.25">
      <c r="A20" s="96"/>
      <c r="B20" s="5" t="str">
        <f>' 3-7 лет (день 2)'!B20</f>
        <v>Сдоба обыкновенная</v>
      </c>
      <c r="C20" s="98"/>
      <c r="D20" s="5"/>
      <c r="E20" s="5"/>
      <c r="F20" s="5">
        <v>3.5000000000000001E-3</v>
      </c>
      <c r="G20" s="5"/>
      <c r="H20" s="5"/>
      <c r="I20" s="5"/>
      <c r="J20" s="5"/>
      <c r="K20" s="5">
        <v>2E-3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0.04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4.4999999999999998E-2</v>
      </c>
      <c r="AK20" s="5">
        <v>1E-3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7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6"/>
      <c r="B22" s="5"/>
      <c r="C22" s="9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6"/>
      <c r="B23" s="5"/>
      <c r="C23" s="9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6" t="s">
        <v>23</v>
      </c>
      <c r="B24" s="18" t="str">
        <f>' 3-7 лет (день 2)'!B23</f>
        <v>Суп - уха</v>
      </c>
      <c r="C24" s="97">
        <f>$E$4</f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6"/>
      <c r="B25" s="18" t="str">
        <f>' 3-7 лет (день 2)'!B24</f>
        <v>Хлеб пшеничный</v>
      </c>
      <c r="C25" s="98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6"/>
      <c r="B26" s="18" t="str">
        <f>' 3-7 лет (день 2)'!B25</f>
        <v>Чай с сахаром</v>
      </c>
      <c r="C26" s="98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6"/>
      <c r="B27" s="19"/>
      <c r="C27" s="9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6"/>
      <c r="B28" s="5"/>
      <c r="C28" s="9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4.0500000000000001E-2</v>
      </c>
      <c r="G29" s="22">
        <f t="shared" si="0"/>
        <v>5.9999999999999995E-4</v>
      </c>
      <c r="H29" s="22">
        <f t="shared" si="0"/>
        <v>0</v>
      </c>
      <c r="I29" s="22">
        <f t="shared" si="0"/>
        <v>2E-3</v>
      </c>
      <c r="J29" s="22">
        <f t="shared" si="0"/>
        <v>0.17</v>
      </c>
      <c r="K29" s="22">
        <f t="shared" si="0"/>
        <v>8.0000000000000002E-3</v>
      </c>
      <c r="L29" s="22">
        <f t="shared" si="0"/>
        <v>0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0.11692307692307694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4.4999999999999998E-2</v>
      </c>
      <c r="AK29" s="22">
        <f t="shared" si="1"/>
        <v>1E-3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0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7.0000000000000001E-3</v>
      </c>
      <c r="BN29" s="22">
        <f t="shared" si="1"/>
        <v>4.0000000000000001E-3</v>
      </c>
      <c r="BO29" s="22">
        <f t="shared" si="1"/>
        <v>3.5000000000000003E-2</v>
      </c>
    </row>
    <row r="30" spans="1:67" ht="17.25" x14ac:dyDescent="0.3">
      <c r="B30" s="20" t="s">
        <v>27</v>
      </c>
      <c r="C30" s="21"/>
      <c r="D30" s="23">
        <f t="shared" ref="D30:T30" si="2">PRODUCT(D29,$E$4)</f>
        <v>7.0000000000000007E-2</v>
      </c>
      <c r="E30" s="23">
        <f t="shared" si="2"/>
        <v>0.04</v>
      </c>
      <c r="F30" s="23">
        <f t="shared" si="2"/>
        <v>4.0500000000000001E-2</v>
      </c>
      <c r="G30" s="23">
        <f t="shared" si="2"/>
        <v>5.9999999999999995E-4</v>
      </c>
      <c r="H30" s="23">
        <f t="shared" si="2"/>
        <v>0</v>
      </c>
      <c r="I30" s="23">
        <f t="shared" si="2"/>
        <v>2E-3</v>
      </c>
      <c r="J30" s="23">
        <f t="shared" si="2"/>
        <v>0.17</v>
      </c>
      <c r="K30" s="23">
        <f t="shared" si="2"/>
        <v>8.0000000000000002E-3</v>
      </c>
      <c r="L30" s="23">
        <f t="shared" si="2"/>
        <v>0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5.0000000000000001E-3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>PRODUCT(U29,$E$4)</f>
        <v>1.4999999999999999E-2</v>
      </c>
      <c r="V30" s="23">
        <f t="shared" ref="V30:X30" si="3">PRODUCT(V29,$E$4)</f>
        <v>0</v>
      </c>
      <c r="W30" s="23">
        <f t="shared" si="3"/>
        <v>0</v>
      </c>
      <c r="X30" s="23">
        <f t="shared" si="3"/>
        <v>0.11692307692307694</v>
      </c>
      <c r="Y30" s="23">
        <f t="shared" ref="Y30:BN30" si="4">PRODUCT(Y29,$E$4)</f>
        <v>0</v>
      </c>
      <c r="Z30" s="23">
        <f t="shared" si="4"/>
        <v>8.0000000000000002E-3</v>
      </c>
      <c r="AA30" s="23">
        <f t="shared" si="4"/>
        <v>5.0000000000000001E-3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5.0000000000000001E-3</v>
      </c>
      <c r="AG30" s="23">
        <f t="shared" si="4"/>
        <v>0</v>
      </c>
      <c r="AH30" s="23">
        <f t="shared" si="4"/>
        <v>0</v>
      </c>
      <c r="AI30" s="23">
        <f t="shared" si="4"/>
        <v>8.0000000000000002E-3</v>
      </c>
      <c r="AJ30" s="23">
        <f t="shared" si="4"/>
        <v>4.4999999999999998E-2</v>
      </c>
      <c r="AK30" s="23">
        <f t="shared" si="4"/>
        <v>1E-3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0</v>
      </c>
      <c r="AS30" s="23">
        <f t="shared" si="4"/>
        <v>0</v>
      </c>
      <c r="AT30" s="23">
        <f t="shared" si="4"/>
        <v>0</v>
      </c>
      <c r="AU30" s="23">
        <f t="shared" si="4"/>
        <v>0</v>
      </c>
      <c r="AV30" s="23">
        <f t="shared" si="4"/>
        <v>5.0000000000000001E-3</v>
      </c>
      <c r="AW30" s="23">
        <f t="shared" si="4"/>
        <v>0</v>
      </c>
      <c r="AX30" s="23">
        <f t="shared" si="4"/>
        <v>8.0000000000000002E-3</v>
      </c>
      <c r="AY30" s="23">
        <f t="shared" si="4"/>
        <v>0</v>
      </c>
      <c r="AZ30" s="23">
        <f t="shared" si="4"/>
        <v>0.01</v>
      </c>
      <c r="BA30" s="23">
        <f t="shared" si="4"/>
        <v>0.02</v>
      </c>
      <c r="BB30" s="23">
        <f t="shared" si="4"/>
        <v>0.02</v>
      </c>
      <c r="BC30" s="23">
        <f t="shared" si="4"/>
        <v>0.02</v>
      </c>
      <c r="BD30" s="23">
        <f t="shared" si="4"/>
        <v>0</v>
      </c>
      <c r="BE30" s="23">
        <f t="shared" si="4"/>
        <v>0</v>
      </c>
      <c r="BF30" s="23">
        <f t="shared" si="4"/>
        <v>0</v>
      </c>
      <c r="BG30" s="23">
        <f t="shared" si="4"/>
        <v>0.14800000000000002</v>
      </c>
      <c r="BH30" s="23">
        <f t="shared" si="4"/>
        <v>3.2000000000000001E-2</v>
      </c>
      <c r="BI30" s="23">
        <f t="shared" si="4"/>
        <v>3.5000000000000003E-2</v>
      </c>
      <c r="BJ30" s="23">
        <f t="shared" si="4"/>
        <v>0.14000000000000001</v>
      </c>
      <c r="BK30" s="23">
        <f t="shared" si="4"/>
        <v>0</v>
      </c>
      <c r="BL30" s="23">
        <f t="shared" si="4"/>
        <v>2E-3</v>
      </c>
      <c r="BM30" s="23">
        <f t="shared" si="4"/>
        <v>7.0000000000000001E-3</v>
      </c>
      <c r="BN30" s="23">
        <f t="shared" si="4"/>
        <v>4.0000000000000001E-3</v>
      </c>
      <c r="BO30" s="23">
        <f t="shared" ref="BO30" si="5">PRODUCT(BO29,$E$4)</f>
        <v>3.5000000000000003E-2</v>
      </c>
    </row>
    <row r="32" spans="1:67" x14ac:dyDescent="0.25">
      <c r="F32" t="s">
        <v>96</v>
      </c>
    </row>
    <row r="34" spans="1:69" x14ac:dyDescent="0.25">
      <c r="F34" t="s">
        <v>97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90</v>
      </c>
      <c r="G38" s="5">
        <v>500</v>
      </c>
      <c r="H38" s="5">
        <v>925.9</v>
      </c>
      <c r="I38" s="5">
        <v>510</v>
      </c>
      <c r="J38" s="87">
        <v>71.38</v>
      </c>
      <c r="K38" s="87">
        <v>662.44</v>
      </c>
      <c r="L38" s="87">
        <v>200.83</v>
      </c>
      <c r="M38" s="87">
        <v>550</v>
      </c>
      <c r="N38" s="87">
        <v>99.49</v>
      </c>
      <c r="O38" s="87">
        <v>320.32</v>
      </c>
      <c r="P38" s="87">
        <v>368.4</v>
      </c>
      <c r="Q38" s="5">
        <v>416.67</v>
      </c>
      <c r="R38" s="5"/>
      <c r="S38" s="5">
        <v>130</v>
      </c>
      <c r="T38" s="5"/>
      <c r="U38" s="5">
        <v>840</v>
      </c>
      <c r="V38" s="5">
        <v>83.34</v>
      </c>
      <c r="W38" s="5">
        <v>99</v>
      </c>
      <c r="X38" s="5">
        <v>9</v>
      </c>
      <c r="Y38" s="5"/>
      <c r="Z38" s="5">
        <v>225</v>
      </c>
      <c r="AA38" s="5">
        <v>360</v>
      </c>
      <c r="AB38" s="5">
        <v>300</v>
      </c>
      <c r="AC38" s="5">
        <v>350</v>
      </c>
      <c r="AD38" s="5">
        <v>180</v>
      </c>
      <c r="AE38" s="5">
        <v>300</v>
      </c>
      <c r="AF38" s="5">
        <v>169</v>
      </c>
      <c r="AG38" s="5">
        <v>227.27</v>
      </c>
      <c r="AH38" s="5">
        <v>58.38</v>
      </c>
      <c r="AI38" s="5">
        <v>65.75</v>
      </c>
      <c r="AJ38" s="5">
        <v>48</v>
      </c>
      <c r="AK38" s="5">
        <v>200</v>
      </c>
      <c r="AL38" s="5">
        <v>185</v>
      </c>
      <c r="AM38" s="5"/>
      <c r="AN38" s="5">
        <v>286</v>
      </c>
      <c r="AO38" s="5"/>
      <c r="AP38" s="88">
        <v>189.66</v>
      </c>
      <c r="AQ38" s="5">
        <v>75</v>
      </c>
      <c r="AR38" s="5">
        <v>70</v>
      </c>
      <c r="AS38" s="5">
        <v>150</v>
      </c>
      <c r="AT38" s="5">
        <v>85.71</v>
      </c>
      <c r="AU38" s="5">
        <v>64.290000000000006</v>
      </c>
      <c r="AV38" s="5">
        <v>62.5</v>
      </c>
      <c r="AW38" s="5">
        <v>114.28</v>
      </c>
      <c r="AX38" s="5">
        <v>80</v>
      </c>
      <c r="AY38" s="5">
        <v>75</v>
      </c>
      <c r="AZ38" s="5">
        <v>110</v>
      </c>
      <c r="BA38" s="5">
        <v>225</v>
      </c>
      <c r="BB38" s="5">
        <v>360</v>
      </c>
      <c r="BC38" s="5">
        <v>550</v>
      </c>
      <c r="BD38" s="5">
        <v>205</v>
      </c>
      <c r="BE38" s="5">
        <v>330</v>
      </c>
      <c r="BF38" s="5"/>
      <c r="BG38" s="5">
        <v>40</v>
      </c>
      <c r="BH38" s="5">
        <v>59</v>
      </c>
      <c r="BI38" s="5">
        <v>30</v>
      </c>
      <c r="BJ38" s="5">
        <v>30</v>
      </c>
      <c r="BK38" s="5">
        <v>35</v>
      </c>
      <c r="BL38" s="5">
        <v>312</v>
      </c>
      <c r="BM38" s="5">
        <v>154.44999999999999</v>
      </c>
      <c r="BN38" s="5">
        <v>14.89</v>
      </c>
      <c r="BO38" s="89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0.09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0.55000000000000004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0.41667000000000004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0.84</v>
      </c>
      <c r="V39" s="22">
        <f t="shared" si="6"/>
        <v>8.3339999999999997E-2</v>
      </c>
      <c r="W39" s="22">
        <f>W38/1000</f>
        <v>9.9000000000000005E-2</v>
      </c>
      <c r="X39" s="22">
        <f t="shared" si="6"/>
        <v>8.9999999999999993E-3</v>
      </c>
      <c r="Y39" s="22">
        <f t="shared" si="6"/>
        <v>0</v>
      </c>
      <c r="Z39" s="22">
        <f t="shared" si="6"/>
        <v>0.22500000000000001</v>
      </c>
      <c r="AA39" s="22">
        <f t="shared" si="6"/>
        <v>0.36</v>
      </c>
      <c r="AB39" s="22">
        <f t="shared" si="6"/>
        <v>0.3</v>
      </c>
      <c r="AC39" s="22">
        <f t="shared" si="6"/>
        <v>0.35</v>
      </c>
      <c r="AD39" s="22">
        <f t="shared" si="6"/>
        <v>0.18</v>
      </c>
      <c r="AE39" s="22">
        <f t="shared" si="6"/>
        <v>0.3</v>
      </c>
      <c r="AF39" s="22">
        <f t="shared" si="6"/>
        <v>0.16900000000000001</v>
      </c>
      <c r="AG39" s="22">
        <f t="shared" si="6"/>
        <v>0.22727</v>
      </c>
      <c r="AH39" s="22">
        <f t="shared" si="6"/>
        <v>5.8380000000000001E-2</v>
      </c>
      <c r="AI39" s="22">
        <f t="shared" si="6"/>
        <v>6.5750000000000003E-2</v>
      </c>
      <c r="AJ39" s="22">
        <f t="shared" si="6"/>
        <v>4.8000000000000001E-2</v>
      </c>
      <c r="AK39" s="22">
        <f t="shared" si="6"/>
        <v>0.2</v>
      </c>
      <c r="AL39" s="22">
        <f t="shared" si="6"/>
        <v>0.185</v>
      </c>
      <c r="AM39" s="22">
        <f t="shared" si="6"/>
        <v>0</v>
      </c>
      <c r="AN39" s="22">
        <f t="shared" si="6"/>
        <v>0.28599999999999998</v>
      </c>
      <c r="AO39" s="22">
        <f t="shared" si="6"/>
        <v>0</v>
      </c>
      <c r="AP39" s="22">
        <f t="shared" si="6"/>
        <v>0.18966</v>
      </c>
      <c r="AQ39" s="22">
        <f t="shared" si="6"/>
        <v>7.4999999999999997E-2</v>
      </c>
      <c r="AR39" s="22">
        <f t="shared" si="6"/>
        <v>7.0000000000000007E-2</v>
      </c>
      <c r="AS39" s="22">
        <f t="shared" si="6"/>
        <v>0.15</v>
      </c>
      <c r="AT39" s="22">
        <f t="shared" si="6"/>
        <v>8.5709999999999995E-2</v>
      </c>
      <c r="AU39" s="22">
        <f t="shared" si="6"/>
        <v>6.429E-2</v>
      </c>
      <c r="AV39" s="22">
        <f t="shared" si="6"/>
        <v>6.25E-2</v>
      </c>
      <c r="AW39" s="22">
        <f t="shared" si="6"/>
        <v>0.11428000000000001</v>
      </c>
      <c r="AX39" s="22">
        <f t="shared" si="6"/>
        <v>0.08</v>
      </c>
      <c r="AY39" s="22">
        <f t="shared" si="6"/>
        <v>7.4999999999999997E-2</v>
      </c>
      <c r="AZ39" s="22">
        <f t="shared" si="6"/>
        <v>0.11</v>
      </c>
      <c r="BA39" s="22">
        <f t="shared" si="6"/>
        <v>0.22500000000000001</v>
      </c>
      <c r="BB39" s="22">
        <f t="shared" si="6"/>
        <v>0.36</v>
      </c>
      <c r="BC39" s="22">
        <f t="shared" si="6"/>
        <v>0.55000000000000004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0.04</v>
      </c>
      <c r="BH39" s="22">
        <f t="shared" si="6"/>
        <v>5.8999999999999997E-2</v>
      </c>
      <c r="BI39" s="22">
        <f t="shared" si="6"/>
        <v>0.03</v>
      </c>
      <c r="BJ39" s="22">
        <f t="shared" si="6"/>
        <v>0.03</v>
      </c>
      <c r="BK39" s="22">
        <f t="shared" si="6"/>
        <v>3.5000000000000003E-2</v>
      </c>
      <c r="BL39" s="22">
        <f t="shared" si="6"/>
        <v>0.312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0"/>
      <c r="D40" s="32">
        <f>D30*D38</f>
        <v>4.7088999999999999</v>
      </c>
      <c r="E40" s="32">
        <f t="shared" ref="E40:BN40" si="8">E30*E38</f>
        <v>2.8000000000000003</v>
      </c>
      <c r="F40" s="32">
        <f t="shared" si="8"/>
        <v>3.645</v>
      </c>
      <c r="G40" s="32">
        <f t="shared" si="8"/>
        <v>0.3</v>
      </c>
      <c r="H40" s="32">
        <f t="shared" si="8"/>
        <v>0</v>
      </c>
      <c r="I40" s="32">
        <f t="shared" si="8"/>
        <v>1.02</v>
      </c>
      <c r="J40" s="32">
        <f t="shared" si="8"/>
        <v>12.134600000000001</v>
      </c>
      <c r="K40" s="32">
        <f t="shared" si="8"/>
        <v>5.2995200000000002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2.0833500000000003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12.6</v>
      </c>
      <c r="V40" s="32">
        <f t="shared" si="8"/>
        <v>0</v>
      </c>
      <c r="W40" s="32">
        <f>W30*W38</f>
        <v>0</v>
      </c>
      <c r="X40" s="32">
        <f t="shared" si="8"/>
        <v>1.0523076923076924</v>
      </c>
      <c r="Y40" s="32">
        <f t="shared" si="8"/>
        <v>0</v>
      </c>
      <c r="Z40" s="32">
        <f t="shared" si="8"/>
        <v>1.8</v>
      </c>
      <c r="AA40" s="32">
        <f t="shared" si="8"/>
        <v>1.8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0.84499999999999997</v>
      </c>
      <c r="AG40" s="32">
        <f t="shared" si="8"/>
        <v>0</v>
      </c>
      <c r="AH40" s="32">
        <f t="shared" si="8"/>
        <v>0</v>
      </c>
      <c r="AI40" s="32">
        <f t="shared" si="8"/>
        <v>0.52600000000000002</v>
      </c>
      <c r="AJ40" s="32">
        <f t="shared" si="8"/>
        <v>2.16</v>
      </c>
      <c r="AK40" s="32">
        <f t="shared" si="8"/>
        <v>0.2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0.3125</v>
      </c>
      <c r="AW40" s="32">
        <f t="shared" si="8"/>
        <v>0</v>
      </c>
      <c r="AX40" s="32">
        <f t="shared" si="8"/>
        <v>0.64</v>
      </c>
      <c r="AY40" s="32">
        <f t="shared" si="8"/>
        <v>0</v>
      </c>
      <c r="AZ40" s="32">
        <f t="shared" si="8"/>
        <v>1.1000000000000001</v>
      </c>
      <c r="BA40" s="32">
        <f t="shared" si="8"/>
        <v>4.5</v>
      </c>
      <c r="BB40" s="32">
        <f t="shared" si="8"/>
        <v>7.2</v>
      </c>
      <c r="BC40" s="32">
        <f t="shared" si="8"/>
        <v>11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5.9200000000000008</v>
      </c>
      <c r="BH40" s="32">
        <f t="shared" si="8"/>
        <v>1.8880000000000001</v>
      </c>
      <c r="BI40" s="32">
        <f t="shared" si="8"/>
        <v>1.05</v>
      </c>
      <c r="BJ40" s="32">
        <f t="shared" si="8"/>
        <v>4.2</v>
      </c>
      <c r="BK40" s="32">
        <f t="shared" si="8"/>
        <v>0</v>
      </c>
      <c r="BL40" s="32">
        <f t="shared" si="8"/>
        <v>0.624</v>
      </c>
      <c r="BM40" s="32">
        <f t="shared" si="8"/>
        <v>1.0811499999999998</v>
      </c>
      <c r="BN40" s="32">
        <f t="shared" si="8"/>
        <v>5.9560000000000002E-2</v>
      </c>
      <c r="BO40" s="32">
        <f t="shared" ref="BO40" si="9">BO30*BO38</f>
        <v>0.35000000000000003</v>
      </c>
      <c r="BP40" s="33">
        <f>SUM(D40:BN40)</f>
        <v>92.549887692307692</v>
      </c>
      <c r="BQ40" s="34">
        <f>BP40/$C$7</f>
        <v>92.549887692307692</v>
      </c>
    </row>
    <row r="41" spans="1:69" ht="17.25" x14ac:dyDescent="0.3">
      <c r="A41" s="30"/>
      <c r="B41" s="31" t="s">
        <v>33</v>
      </c>
      <c r="C41" s="100"/>
      <c r="D41" s="32">
        <f>D30*D38</f>
        <v>4.7088999999999999</v>
      </c>
      <c r="E41" s="32">
        <f t="shared" ref="E41:BN41" si="10">E30*E38</f>
        <v>2.8000000000000003</v>
      </c>
      <c r="F41" s="32">
        <f t="shared" si="10"/>
        <v>3.645</v>
      </c>
      <c r="G41" s="32">
        <f t="shared" si="10"/>
        <v>0.3</v>
      </c>
      <c r="H41" s="32">
        <f t="shared" si="10"/>
        <v>0</v>
      </c>
      <c r="I41" s="32">
        <f t="shared" si="10"/>
        <v>1.02</v>
      </c>
      <c r="J41" s="32">
        <f t="shared" si="10"/>
        <v>12.134600000000001</v>
      </c>
      <c r="K41" s="32">
        <f t="shared" si="10"/>
        <v>5.2995200000000002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2.0833500000000003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12.6</v>
      </c>
      <c r="V41" s="32">
        <f t="shared" si="10"/>
        <v>0</v>
      </c>
      <c r="W41" s="32">
        <f>W30*W38</f>
        <v>0</v>
      </c>
      <c r="X41" s="32">
        <f t="shared" si="10"/>
        <v>1.0523076923076924</v>
      </c>
      <c r="Y41" s="32">
        <f t="shared" si="10"/>
        <v>0</v>
      </c>
      <c r="Z41" s="32">
        <f t="shared" si="10"/>
        <v>1.8</v>
      </c>
      <c r="AA41" s="32">
        <f t="shared" si="10"/>
        <v>1.8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0.84499999999999997</v>
      </c>
      <c r="AG41" s="32">
        <f t="shared" si="10"/>
        <v>0</v>
      </c>
      <c r="AH41" s="32">
        <f t="shared" si="10"/>
        <v>0</v>
      </c>
      <c r="AI41" s="32">
        <f t="shared" si="10"/>
        <v>0.52600000000000002</v>
      </c>
      <c r="AJ41" s="32">
        <f t="shared" si="10"/>
        <v>2.16</v>
      </c>
      <c r="AK41" s="32">
        <f t="shared" si="10"/>
        <v>0.2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0.3125</v>
      </c>
      <c r="AW41" s="32">
        <f t="shared" si="10"/>
        <v>0</v>
      </c>
      <c r="AX41" s="32">
        <f t="shared" si="10"/>
        <v>0.64</v>
      </c>
      <c r="AY41" s="32">
        <f t="shared" si="10"/>
        <v>0</v>
      </c>
      <c r="AZ41" s="32">
        <f t="shared" si="10"/>
        <v>1.1000000000000001</v>
      </c>
      <c r="BA41" s="32">
        <f t="shared" si="10"/>
        <v>4.5</v>
      </c>
      <c r="BB41" s="32">
        <f t="shared" si="10"/>
        <v>7.2</v>
      </c>
      <c r="BC41" s="32">
        <f t="shared" si="10"/>
        <v>11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5.9200000000000008</v>
      </c>
      <c r="BH41" s="32">
        <f t="shared" si="10"/>
        <v>1.8880000000000001</v>
      </c>
      <c r="BI41" s="32">
        <f t="shared" si="10"/>
        <v>1.05</v>
      </c>
      <c r="BJ41" s="32">
        <f t="shared" si="10"/>
        <v>4.2</v>
      </c>
      <c r="BK41" s="32">
        <f t="shared" si="10"/>
        <v>0</v>
      </c>
      <c r="BL41" s="32">
        <f t="shared" si="10"/>
        <v>0.624</v>
      </c>
      <c r="BM41" s="32">
        <f t="shared" si="10"/>
        <v>1.0811499999999998</v>
      </c>
      <c r="BN41" s="32">
        <f t="shared" si="10"/>
        <v>5.9560000000000002E-2</v>
      </c>
      <c r="BO41" s="32">
        <f t="shared" ref="BO41" si="11">BO30*BO38</f>
        <v>0.35000000000000003</v>
      </c>
      <c r="BP41" s="33">
        <f>SUM(D41:BN41)</f>
        <v>92.549887692307692</v>
      </c>
      <c r="BQ41" s="34">
        <f>BP41/$C$7</f>
        <v>92.549887692307692</v>
      </c>
    </row>
    <row r="42" spans="1:69" x14ac:dyDescent="0.25">
      <c r="A42" s="35"/>
      <c r="B42" s="35" t="s">
        <v>34</v>
      </c>
      <c r="D42" s="36">
        <f t="shared" ref="D42:AI42" si="12">D59+D76+D92+D108</f>
        <v>4.7088999999999999</v>
      </c>
      <c r="E42" s="36">
        <f t="shared" si="12"/>
        <v>2.8000000000000003</v>
      </c>
      <c r="F42" s="36">
        <f t="shared" si="12"/>
        <v>3.6449999999999996</v>
      </c>
      <c r="G42" s="36">
        <f t="shared" si="12"/>
        <v>0.3</v>
      </c>
      <c r="H42" s="36">
        <f t="shared" si="12"/>
        <v>0</v>
      </c>
      <c r="I42" s="36">
        <f t="shared" si="12"/>
        <v>1.02</v>
      </c>
      <c r="J42" s="36">
        <f t="shared" si="12"/>
        <v>12.134600000000001</v>
      </c>
      <c r="K42" s="36">
        <f t="shared" si="12"/>
        <v>5.2995200000000002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2.0833500000000003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 t="shared" si="12"/>
        <v>12.6</v>
      </c>
      <c r="V42" s="36">
        <f t="shared" si="12"/>
        <v>0</v>
      </c>
      <c r="W42" s="36">
        <f t="shared" si="12"/>
        <v>0</v>
      </c>
      <c r="X42" s="36">
        <f t="shared" si="12"/>
        <v>1.0523076923076924</v>
      </c>
      <c r="Y42" s="36">
        <f t="shared" si="12"/>
        <v>0</v>
      </c>
      <c r="Z42" s="36">
        <f t="shared" si="12"/>
        <v>1.8</v>
      </c>
      <c r="AA42" s="36">
        <f t="shared" si="12"/>
        <v>1.8</v>
      </c>
      <c r="AB42" s="36">
        <f t="shared" si="12"/>
        <v>0</v>
      </c>
      <c r="AC42" s="36">
        <f t="shared" si="12"/>
        <v>0</v>
      </c>
      <c r="AD42" s="36">
        <f t="shared" si="12"/>
        <v>0</v>
      </c>
      <c r="AE42" s="36">
        <f t="shared" si="12"/>
        <v>0</v>
      </c>
      <c r="AF42" s="36">
        <f t="shared" si="12"/>
        <v>0.84499999999999997</v>
      </c>
      <c r="AG42" s="36">
        <f t="shared" si="12"/>
        <v>0</v>
      </c>
      <c r="AH42" s="36">
        <f t="shared" si="12"/>
        <v>0</v>
      </c>
      <c r="AI42" s="36">
        <f t="shared" si="12"/>
        <v>0.52600000000000002</v>
      </c>
      <c r="AJ42" s="36">
        <f t="shared" ref="AJ42:BO42" si="13">AJ59+AJ76+AJ92+AJ108</f>
        <v>2.16</v>
      </c>
      <c r="AK42" s="36">
        <f t="shared" si="13"/>
        <v>0.2</v>
      </c>
      <c r="AL42" s="36">
        <f t="shared" si="13"/>
        <v>0</v>
      </c>
      <c r="AM42" s="36">
        <f t="shared" si="13"/>
        <v>0</v>
      </c>
      <c r="AN42" s="36">
        <f t="shared" si="13"/>
        <v>0</v>
      </c>
      <c r="AO42" s="36">
        <f t="shared" si="13"/>
        <v>0</v>
      </c>
      <c r="AP42" s="36">
        <f t="shared" si="13"/>
        <v>0</v>
      </c>
      <c r="AQ42" s="36">
        <f t="shared" si="13"/>
        <v>0</v>
      </c>
      <c r="AR42" s="36">
        <f t="shared" si="13"/>
        <v>0</v>
      </c>
      <c r="AS42" s="36">
        <f t="shared" si="13"/>
        <v>0</v>
      </c>
      <c r="AT42" s="36">
        <f t="shared" si="13"/>
        <v>0</v>
      </c>
      <c r="AU42" s="36">
        <f t="shared" si="13"/>
        <v>0</v>
      </c>
      <c r="AV42" s="36">
        <f t="shared" si="13"/>
        <v>0.3125</v>
      </c>
      <c r="AW42" s="36">
        <f t="shared" si="13"/>
        <v>0</v>
      </c>
      <c r="AX42" s="36">
        <f t="shared" si="13"/>
        <v>0.64</v>
      </c>
      <c r="AY42" s="36">
        <f t="shared" si="13"/>
        <v>0</v>
      </c>
      <c r="AZ42" s="36">
        <f t="shared" si="13"/>
        <v>1.1000000000000001</v>
      </c>
      <c r="BA42" s="36">
        <f t="shared" si="13"/>
        <v>4.5</v>
      </c>
      <c r="BB42" s="36">
        <f t="shared" si="13"/>
        <v>7.2</v>
      </c>
      <c r="BC42" s="36">
        <f t="shared" si="13"/>
        <v>11</v>
      </c>
      <c r="BD42" s="36">
        <f t="shared" si="13"/>
        <v>0</v>
      </c>
      <c r="BE42" s="36">
        <f t="shared" si="13"/>
        <v>0</v>
      </c>
      <c r="BF42" s="36">
        <f t="shared" si="13"/>
        <v>0</v>
      </c>
      <c r="BG42" s="36">
        <f t="shared" si="13"/>
        <v>5.92</v>
      </c>
      <c r="BH42" s="36">
        <f t="shared" si="13"/>
        <v>1.8879999999999999</v>
      </c>
      <c r="BI42" s="36">
        <f t="shared" si="13"/>
        <v>1.05</v>
      </c>
      <c r="BJ42" s="36">
        <f t="shared" si="13"/>
        <v>4.2</v>
      </c>
      <c r="BK42" s="36">
        <f t="shared" si="13"/>
        <v>0</v>
      </c>
      <c r="BL42" s="36">
        <f t="shared" si="13"/>
        <v>0.624</v>
      </c>
      <c r="BM42" s="36">
        <f t="shared" si="13"/>
        <v>1.0811500000000001</v>
      </c>
      <c r="BN42" s="36">
        <f t="shared" si="13"/>
        <v>5.9560000000000002E-2</v>
      </c>
      <c r="BO42" s="36">
        <f t="shared" si="13"/>
        <v>0.35000000000000003</v>
      </c>
    </row>
    <row r="43" spans="1:69" x14ac:dyDescent="0.25">
      <c r="A43" s="35"/>
      <c r="B43" s="35" t="s">
        <v>35</v>
      </c>
      <c r="BQ43" s="37">
        <f>BQ58+BQ75+BQ91+BQ107</f>
        <v>92.549887692307692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93"/>
      <c r="B46" s="3" t="s">
        <v>4</v>
      </c>
      <c r="C46" s="90" t="s">
        <v>5</v>
      </c>
      <c r="D46" s="92" t="str">
        <f t="shared" ref="D46:AI46" si="14">D5</f>
        <v>Хлеб пшеничный</v>
      </c>
      <c r="E46" s="92" t="str">
        <f t="shared" si="14"/>
        <v>Хлеб ржано-пшеничный</v>
      </c>
      <c r="F46" s="92" t="str">
        <f t="shared" si="14"/>
        <v>Сахар</v>
      </c>
      <c r="G46" s="92" t="str">
        <f t="shared" si="14"/>
        <v>Чай</v>
      </c>
      <c r="H46" s="92" t="str">
        <f t="shared" si="14"/>
        <v>Какао</v>
      </c>
      <c r="I46" s="92" t="str">
        <f t="shared" si="14"/>
        <v>Кофейный напиток</v>
      </c>
      <c r="J46" s="92" t="str">
        <f t="shared" si="14"/>
        <v>Молоко 2,5%</v>
      </c>
      <c r="K46" s="92" t="str">
        <f t="shared" si="14"/>
        <v>Масло сливочное</v>
      </c>
      <c r="L46" s="92" t="str">
        <f t="shared" si="14"/>
        <v>Сметана 15%</v>
      </c>
      <c r="M46" s="92" t="str">
        <f t="shared" si="14"/>
        <v>Молоко сухое</v>
      </c>
      <c r="N46" s="92" t="str">
        <f t="shared" si="14"/>
        <v>Снежок 2,5 %</v>
      </c>
      <c r="O46" s="92" t="str">
        <f t="shared" si="14"/>
        <v>Творог 5%</v>
      </c>
      <c r="P46" s="92" t="str">
        <f t="shared" si="14"/>
        <v>Молоко сгущенное</v>
      </c>
      <c r="Q46" s="92" t="str">
        <f t="shared" si="14"/>
        <v xml:space="preserve">Джем Сава </v>
      </c>
      <c r="R46" s="92" t="str">
        <f t="shared" si="14"/>
        <v>Сыр</v>
      </c>
      <c r="S46" s="92" t="str">
        <f t="shared" si="14"/>
        <v>Зеленый горошек</v>
      </c>
      <c r="T46" s="92" t="str">
        <f t="shared" si="14"/>
        <v>Кукуруза консервирован.</v>
      </c>
      <c r="U46" s="92" t="str">
        <f t="shared" si="14"/>
        <v>Консервы рыбные</v>
      </c>
      <c r="V46" s="92" t="str">
        <f t="shared" si="14"/>
        <v>Огурцы консервирован.</v>
      </c>
      <c r="W46" s="92" t="str">
        <f t="shared" si="14"/>
        <v>Огурцы свежие</v>
      </c>
      <c r="X46" s="92" t="str">
        <f t="shared" si="14"/>
        <v>Яйцо</v>
      </c>
      <c r="Y46" s="92" t="str">
        <f t="shared" si="14"/>
        <v>Икра кабачковая</v>
      </c>
      <c r="Z46" s="92" t="str">
        <f t="shared" si="14"/>
        <v>Изюм</v>
      </c>
      <c r="AA46" s="92" t="str">
        <f t="shared" si="14"/>
        <v>Курага</v>
      </c>
      <c r="AB46" s="92" t="str">
        <f t="shared" si="14"/>
        <v>Чернослив</v>
      </c>
      <c r="AC46" s="92" t="str">
        <f t="shared" si="14"/>
        <v>Шиповник</v>
      </c>
      <c r="AD46" s="92" t="str">
        <f t="shared" si="14"/>
        <v>Сухофрукты</v>
      </c>
      <c r="AE46" s="92" t="str">
        <f t="shared" si="14"/>
        <v>Ягода свежемороженная</v>
      </c>
      <c r="AF46" s="92" t="str">
        <f t="shared" si="14"/>
        <v>Лимон</v>
      </c>
      <c r="AG46" s="92" t="str">
        <f t="shared" si="14"/>
        <v>Кисель</v>
      </c>
      <c r="AH46" s="92" t="str">
        <f t="shared" si="14"/>
        <v xml:space="preserve">Сок </v>
      </c>
      <c r="AI46" s="92" t="str">
        <f t="shared" si="14"/>
        <v>Макаронные изделия</v>
      </c>
      <c r="AJ46" s="92" t="str">
        <f t="shared" ref="AJ46:BO46" si="15">AJ5</f>
        <v>Мука</v>
      </c>
      <c r="AK46" s="92" t="str">
        <f t="shared" si="15"/>
        <v>Дрожжи</v>
      </c>
      <c r="AL46" s="92" t="str">
        <f t="shared" si="15"/>
        <v>Печенье</v>
      </c>
      <c r="AM46" s="92" t="str">
        <f t="shared" si="15"/>
        <v>Пряники</v>
      </c>
      <c r="AN46" s="92" t="str">
        <f t="shared" si="15"/>
        <v>Вафли</v>
      </c>
      <c r="AO46" s="92" t="str">
        <f t="shared" si="15"/>
        <v>Конфеты</v>
      </c>
      <c r="AP46" s="92" t="str">
        <f t="shared" si="15"/>
        <v>Повидло Сава</v>
      </c>
      <c r="AQ46" s="92" t="str">
        <f t="shared" si="15"/>
        <v>Крупа геркулес</v>
      </c>
      <c r="AR46" s="92" t="str">
        <f t="shared" si="15"/>
        <v>Крупа горох</v>
      </c>
      <c r="AS46" s="92" t="str">
        <f t="shared" si="15"/>
        <v>Крупа гречневая</v>
      </c>
      <c r="AT46" s="92" t="str">
        <f t="shared" si="15"/>
        <v>Крупа кукурузная</v>
      </c>
      <c r="AU46" s="92" t="str">
        <f t="shared" si="15"/>
        <v>Крупа манная</v>
      </c>
      <c r="AV46" s="92" t="str">
        <f t="shared" si="15"/>
        <v>Крупа перловая</v>
      </c>
      <c r="AW46" s="92" t="str">
        <f t="shared" si="15"/>
        <v>Крупа пшеничная</v>
      </c>
      <c r="AX46" s="92" t="str">
        <f t="shared" si="15"/>
        <v>Крупа пшено</v>
      </c>
      <c r="AY46" s="92" t="str">
        <f t="shared" si="15"/>
        <v>Крупа ячневая</v>
      </c>
      <c r="AZ46" s="92" t="str">
        <f t="shared" si="15"/>
        <v>Рис</v>
      </c>
      <c r="BA46" s="92" t="str">
        <f t="shared" si="15"/>
        <v>Цыпленок бройлер</v>
      </c>
      <c r="BB46" s="92" t="str">
        <f t="shared" si="15"/>
        <v>Филе куриное</v>
      </c>
      <c r="BC46" s="92" t="str">
        <f t="shared" si="15"/>
        <v>Фарш говяжий</v>
      </c>
      <c r="BD46" s="92" t="str">
        <f t="shared" si="15"/>
        <v>Печень куриная</v>
      </c>
      <c r="BE46" s="92" t="str">
        <f t="shared" si="15"/>
        <v>Филе минтая</v>
      </c>
      <c r="BF46" s="92" t="str">
        <f t="shared" si="15"/>
        <v>Филе сельди слабосол.</v>
      </c>
      <c r="BG46" s="92" t="str">
        <f t="shared" si="15"/>
        <v>Картофель</v>
      </c>
      <c r="BH46" s="92" t="str">
        <f t="shared" si="15"/>
        <v>Морковь</v>
      </c>
      <c r="BI46" s="92" t="str">
        <f t="shared" si="15"/>
        <v>Лук</v>
      </c>
      <c r="BJ46" s="92" t="str">
        <f t="shared" si="15"/>
        <v>Капуста</v>
      </c>
      <c r="BK46" s="92" t="str">
        <f t="shared" si="15"/>
        <v>Свекла</v>
      </c>
      <c r="BL46" s="92" t="str">
        <f t="shared" si="15"/>
        <v>Томатная паста</v>
      </c>
      <c r="BM46" s="92" t="str">
        <f t="shared" si="15"/>
        <v>Масло растительное</v>
      </c>
      <c r="BN46" s="92" t="str">
        <f t="shared" si="15"/>
        <v>Соль</v>
      </c>
      <c r="BO46" s="92" t="str">
        <f t="shared" si="15"/>
        <v>Аскорбиновая кислота</v>
      </c>
      <c r="BP46" s="95" t="s">
        <v>6</v>
      </c>
      <c r="BQ46" s="95" t="s">
        <v>7</v>
      </c>
    </row>
    <row r="47" spans="1:69" ht="36.75" customHeight="1" x14ac:dyDescent="0.25">
      <c r="A47" s="94"/>
      <c r="B47" s="4" t="s">
        <v>8</v>
      </c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5"/>
      <c r="BQ47" s="95"/>
    </row>
    <row r="48" spans="1:69" x14ac:dyDescent="0.25">
      <c r="A48" s="96" t="s">
        <v>9</v>
      </c>
      <c r="B48" s="5" t="str">
        <f>B7</f>
        <v>Каша молочная "Дружба"</v>
      </c>
      <c r="C48" s="97">
        <f>$E$4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3.0000000000000001E-3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8.0000000000000002E-3</v>
      </c>
      <c r="AY48" s="5">
        <f t="shared" si="17"/>
        <v>0</v>
      </c>
      <c r="AZ48" s="5">
        <f t="shared" si="17"/>
        <v>0.01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x14ac:dyDescent="0.25">
      <c r="A49" s="96"/>
      <c r="B49" s="5" t="str">
        <f>B8</f>
        <v>Бутерброд с джемом</v>
      </c>
      <c r="C49" s="98"/>
      <c r="D49" s="5">
        <f t="shared" ref="D49:AI49" si="18">D8</f>
        <v>0.02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5.0000000000000001E-3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8.0000000000000002E-3</v>
      </c>
      <c r="G50" s="5">
        <f t="shared" si="20"/>
        <v>0</v>
      </c>
      <c r="H50" s="5">
        <f t="shared" si="20"/>
        <v>0</v>
      </c>
      <c r="I50" s="5">
        <f t="shared" si="20"/>
        <v>2E-3</v>
      </c>
      <c r="J50" s="5">
        <f t="shared" si="20"/>
        <v>7.0000000000000007E-2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6">SUM(E48:E52)</f>
        <v>0</v>
      </c>
      <c r="F53" s="22">
        <f t="shared" si="26"/>
        <v>1.0999999999999999E-2</v>
      </c>
      <c r="G53" s="22">
        <f t="shared" si="26"/>
        <v>0</v>
      </c>
      <c r="H53" s="22">
        <f t="shared" si="26"/>
        <v>0</v>
      </c>
      <c r="I53" s="22">
        <f t="shared" si="26"/>
        <v>2E-3</v>
      </c>
      <c r="J53" s="22">
        <f t="shared" si="26"/>
        <v>0.17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5.0000000000000001E-3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8.0000000000000002E-3</v>
      </c>
      <c r="AY53" s="22">
        <f t="shared" si="26"/>
        <v>0</v>
      </c>
      <c r="AZ53" s="22">
        <f t="shared" si="26"/>
        <v>0.01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PRODUCT(D53,$E$4)</f>
        <v>0.02</v>
      </c>
      <c r="E54" s="23">
        <f t="shared" si="28"/>
        <v>0</v>
      </c>
      <c r="F54" s="23">
        <f t="shared" si="28"/>
        <v>1.0999999999999999E-2</v>
      </c>
      <c r="G54" s="23">
        <f t="shared" si="28"/>
        <v>0</v>
      </c>
      <c r="H54" s="23">
        <f t="shared" si="28"/>
        <v>0</v>
      </c>
      <c r="I54" s="23">
        <f t="shared" si="28"/>
        <v>2E-3</v>
      </c>
      <c r="J54" s="23">
        <f t="shared" si="28"/>
        <v>0.17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5.0000000000000001E-3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PRODUCT(W53,$E$4)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8.0000000000000002E-3</v>
      </c>
      <c r="AY54" s="23">
        <f t="shared" si="28"/>
        <v>0</v>
      </c>
      <c r="AZ54" s="23">
        <f t="shared" si="28"/>
        <v>0.01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90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550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416.67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840</v>
      </c>
      <c r="V56" s="29">
        <f t="shared" si="30"/>
        <v>83.34</v>
      </c>
      <c r="W56" s="29">
        <f>W38</f>
        <v>99</v>
      </c>
      <c r="X56" s="29">
        <f t="shared" si="30"/>
        <v>9</v>
      </c>
      <c r="Y56" s="29">
        <f t="shared" si="30"/>
        <v>0</v>
      </c>
      <c r="Z56" s="29">
        <f t="shared" si="30"/>
        <v>225</v>
      </c>
      <c r="AA56" s="29">
        <f t="shared" si="30"/>
        <v>360</v>
      </c>
      <c r="AB56" s="29">
        <f t="shared" si="30"/>
        <v>300</v>
      </c>
      <c r="AC56" s="29">
        <f t="shared" si="30"/>
        <v>350</v>
      </c>
      <c r="AD56" s="29">
        <f t="shared" si="30"/>
        <v>180</v>
      </c>
      <c r="AE56" s="29">
        <f t="shared" si="30"/>
        <v>300</v>
      </c>
      <c r="AF56" s="29">
        <f t="shared" si="30"/>
        <v>169</v>
      </c>
      <c r="AG56" s="29">
        <f t="shared" si="30"/>
        <v>227.27</v>
      </c>
      <c r="AH56" s="29">
        <f t="shared" si="30"/>
        <v>58.38</v>
      </c>
      <c r="AI56" s="29">
        <f t="shared" si="30"/>
        <v>65.75</v>
      </c>
      <c r="AJ56" s="29">
        <f t="shared" si="30"/>
        <v>48</v>
      </c>
      <c r="AK56" s="29">
        <f t="shared" si="30"/>
        <v>200</v>
      </c>
      <c r="AL56" s="29">
        <f t="shared" si="30"/>
        <v>185</v>
      </c>
      <c r="AM56" s="29">
        <f t="shared" si="30"/>
        <v>0</v>
      </c>
      <c r="AN56" s="29">
        <f t="shared" si="30"/>
        <v>286</v>
      </c>
      <c r="AO56" s="29">
        <f t="shared" si="30"/>
        <v>0</v>
      </c>
      <c r="AP56" s="29">
        <f t="shared" si="30"/>
        <v>189.66</v>
      </c>
      <c r="AQ56" s="29">
        <f t="shared" si="30"/>
        <v>75</v>
      </c>
      <c r="AR56" s="29">
        <f t="shared" si="30"/>
        <v>70</v>
      </c>
      <c r="AS56" s="29">
        <f t="shared" si="30"/>
        <v>150</v>
      </c>
      <c r="AT56" s="29">
        <f t="shared" si="30"/>
        <v>85.71</v>
      </c>
      <c r="AU56" s="29">
        <f t="shared" si="30"/>
        <v>64.290000000000006</v>
      </c>
      <c r="AV56" s="29">
        <f t="shared" si="30"/>
        <v>62.5</v>
      </c>
      <c r="AW56" s="29">
        <f t="shared" si="30"/>
        <v>114.28</v>
      </c>
      <c r="AX56" s="29">
        <f t="shared" si="30"/>
        <v>80</v>
      </c>
      <c r="AY56" s="29">
        <f t="shared" si="30"/>
        <v>75</v>
      </c>
      <c r="AZ56" s="29">
        <f t="shared" si="30"/>
        <v>110</v>
      </c>
      <c r="BA56" s="29">
        <f t="shared" si="30"/>
        <v>225</v>
      </c>
      <c r="BB56" s="29">
        <f t="shared" si="30"/>
        <v>360</v>
      </c>
      <c r="BC56" s="29">
        <f t="shared" si="30"/>
        <v>550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40</v>
      </c>
      <c r="BH56" s="29">
        <f t="shared" si="30"/>
        <v>59</v>
      </c>
      <c r="BI56" s="29">
        <f t="shared" si="30"/>
        <v>30</v>
      </c>
      <c r="BJ56" s="29">
        <f t="shared" si="30"/>
        <v>30</v>
      </c>
      <c r="BK56" s="29">
        <f t="shared" si="30"/>
        <v>35</v>
      </c>
      <c r="BL56" s="29">
        <f t="shared" si="30"/>
        <v>312</v>
      </c>
      <c r="BM56" s="29">
        <f t="shared" si="30"/>
        <v>154.44999999999999</v>
      </c>
      <c r="BN56" s="29">
        <f t="shared" si="30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1">E56/1000</f>
        <v>7.0000000000000007E-2</v>
      </c>
      <c r="F57" s="22">
        <f t="shared" si="31"/>
        <v>0.09</v>
      </c>
      <c r="G57" s="22">
        <f t="shared" si="31"/>
        <v>0.5</v>
      </c>
      <c r="H57" s="22">
        <f t="shared" si="31"/>
        <v>0.92589999999999995</v>
      </c>
      <c r="I57" s="22">
        <f t="shared" si="31"/>
        <v>0.51</v>
      </c>
      <c r="J57" s="22">
        <f t="shared" si="31"/>
        <v>7.1379999999999999E-2</v>
      </c>
      <c r="K57" s="22">
        <f t="shared" si="31"/>
        <v>0.66244000000000003</v>
      </c>
      <c r="L57" s="22">
        <f t="shared" si="31"/>
        <v>0.20083000000000001</v>
      </c>
      <c r="M57" s="22">
        <f t="shared" si="31"/>
        <v>0.55000000000000004</v>
      </c>
      <c r="N57" s="22">
        <f t="shared" si="31"/>
        <v>9.9489999999999995E-2</v>
      </c>
      <c r="O57" s="22">
        <f t="shared" si="31"/>
        <v>0.32031999999999999</v>
      </c>
      <c r="P57" s="22">
        <f t="shared" si="31"/>
        <v>0.36839999999999995</v>
      </c>
      <c r="Q57" s="22">
        <f t="shared" si="31"/>
        <v>0.41667000000000004</v>
      </c>
      <c r="R57" s="22">
        <f t="shared" si="31"/>
        <v>0</v>
      </c>
      <c r="S57" s="22">
        <f t="shared" si="31"/>
        <v>0.13</v>
      </c>
      <c r="T57" s="22">
        <f t="shared" si="31"/>
        <v>0</v>
      </c>
      <c r="U57" s="22">
        <f t="shared" si="31"/>
        <v>0.84</v>
      </c>
      <c r="V57" s="22">
        <f t="shared" si="31"/>
        <v>8.3339999999999997E-2</v>
      </c>
      <c r="W57" s="22">
        <f>W56/1000</f>
        <v>9.9000000000000005E-2</v>
      </c>
      <c r="X57" s="22">
        <f t="shared" si="31"/>
        <v>8.9999999999999993E-3</v>
      </c>
      <c r="Y57" s="22">
        <f t="shared" si="31"/>
        <v>0</v>
      </c>
      <c r="Z57" s="22">
        <f t="shared" si="31"/>
        <v>0.22500000000000001</v>
      </c>
      <c r="AA57" s="22">
        <f t="shared" si="31"/>
        <v>0.36</v>
      </c>
      <c r="AB57" s="22">
        <f t="shared" si="31"/>
        <v>0.3</v>
      </c>
      <c r="AC57" s="22">
        <f t="shared" si="31"/>
        <v>0.35</v>
      </c>
      <c r="AD57" s="22">
        <f t="shared" si="31"/>
        <v>0.18</v>
      </c>
      <c r="AE57" s="22">
        <f t="shared" si="31"/>
        <v>0.3</v>
      </c>
      <c r="AF57" s="22">
        <f t="shared" si="31"/>
        <v>0.16900000000000001</v>
      </c>
      <c r="AG57" s="22">
        <f t="shared" si="31"/>
        <v>0.22727</v>
      </c>
      <c r="AH57" s="22">
        <f t="shared" si="31"/>
        <v>5.8380000000000001E-2</v>
      </c>
      <c r="AI57" s="22">
        <f t="shared" si="31"/>
        <v>6.5750000000000003E-2</v>
      </c>
      <c r="AJ57" s="22">
        <f t="shared" si="31"/>
        <v>4.8000000000000001E-2</v>
      </c>
      <c r="AK57" s="22">
        <f t="shared" si="31"/>
        <v>0.2</v>
      </c>
      <c r="AL57" s="22">
        <f t="shared" si="31"/>
        <v>0.185</v>
      </c>
      <c r="AM57" s="22">
        <f t="shared" si="31"/>
        <v>0</v>
      </c>
      <c r="AN57" s="22">
        <f t="shared" si="31"/>
        <v>0.28599999999999998</v>
      </c>
      <c r="AO57" s="22">
        <f t="shared" si="31"/>
        <v>0</v>
      </c>
      <c r="AP57" s="22">
        <f t="shared" si="31"/>
        <v>0.18966</v>
      </c>
      <c r="AQ57" s="22">
        <f t="shared" si="31"/>
        <v>7.4999999999999997E-2</v>
      </c>
      <c r="AR57" s="22">
        <f t="shared" si="31"/>
        <v>7.0000000000000007E-2</v>
      </c>
      <c r="AS57" s="22">
        <f t="shared" si="31"/>
        <v>0.15</v>
      </c>
      <c r="AT57" s="22">
        <f t="shared" si="31"/>
        <v>8.5709999999999995E-2</v>
      </c>
      <c r="AU57" s="22">
        <f t="shared" si="31"/>
        <v>6.429E-2</v>
      </c>
      <c r="AV57" s="22">
        <f t="shared" si="31"/>
        <v>6.25E-2</v>
      </c>
      <c r="AW57" s="22">
        <f t="shared" si="31"/>
        <v>0.11428000000000001</v>
      </c>
      <c r="AX57" s="22">
        <f t="shared" si="31"/>
        <v>0.08</v>
      </c>
      <c r="AY57" s="22">
        <f t="shared" si="31"/>
        <v>7.4999999999999997E-2</v>
      </c>
      <c r="AZ57" s="22">
        <f t="shared" si="31"/>
        <v>0.11</v>
      </c>
      <c r="BA57" s="22">
        <f t="shared" si="31"/>
        <v>0.22500000000000001</v>
      </c>
      <c r="BB57" s="22">
        <f t="shared" si="31"/>
        <v>0.36</v>
      </c>
      <c r="BC57" s="22">
        <f t="shared" si="31"/>
        <v>0.55000000000000004</v>
      </c>
      <c r="BD57" s="22">
        <f t="shared" si="31"/>
        <v>0.20499999999999999</v>
      </c>
      <c r="BE57" s="22">
        <f t="shared" si="31"/>
        <v>0.33</v>
      </c>
      <c r="BF57" s="22">
        <f t="shared" si="31"/>
        <v>0</v>
      </c>
      <c r="BG57" s="22">
        <f t="shared" si="31"/>
        <v>0.04</v>
      </c>
      <c r="BH57" s="22">
        <f t="shared" si="31"/>
        <v>5.8999999999999997E-2</v>
      </c>
      <c r="BI57" s="22">
        <f t="shared" si="31"/>
        <v>0.03</v>
      </c>
      <c r="BJ57" s="22">
        <f t="shared" si="31"/>
        <v>0.03</v>
      </c>
      <c r="BK57" s="22">
        <f t="shared" si="31"/>
        <v>3.5000000000000003E-2</v>
      </c>
      <c r="BL57" s="22">
        <f t="shared" si="31"/>
        <v>0.312</v>
      </c>
      <c r="BM57" s="22">
        <f t="shared" si="31"/>
        <v>0.15444999999999998</v>
      </c>
      <c r="BN57" s="22">
        <f t="shared" si="31"/>
        <v>1.489E-2</v>
      </c>
      <c r="BO57" s="22"/>
    </row>
    <row r="58" spans="1:69" ht="17.25" x14ac:dyDescent="0.3">
      <c r="A58" s="30"/>
      <c r="B58" s="31" t="s">
        <v>32</v>
      </c>
      <c r="C58" s="100"/>
      <c r="D58" s="32">
        <f>D54*D56</f>
        <v>1.3453999999999999</v>
      </c>
      <c r="E58" s="32">
        <f t="shared" ref="E58:BN58" si="32">E54*E56</f>
        <v>0</v>
      </c>
      <c r="F58" s="32">
        <f t="shared" si="32"/>
        <v>0.99</v>
      </c>
      <c r="G58" s="32">
        <f t="shared" si="32"/>
        <v>0</v>
      </c>
      <c r="H58" s="32">
        <f t="shared" si="32"/>
        <v>0</v>
      </c>
      <c r="I58" s="32">
        <f t="shared" si="32"/>
        <v>1.02</v>
      </c>
      <c r="J58" s="32">
        <f t="shared" si="32"/>
        <v>12.134600000000001</v>
      </c>
      <c r="K58" s="32">
        <f t="shared" si="32"/>
        <v>1.3248800000000001</v>
      </c>
      <c r="L58" s="32">
        <f t="shared" si="32"/>
        <v>0</v>
      </c>
      <c r="M58" s="32">
        <f t="shared" si="32"/>
        <v>0</v>
      </c>
      <c r="N58" s="32">
        <f t="shared" si="32"/>
        <v>0</v>
      </c>
      <c r="O58" s="32">
        <f t="shared" si="32"/>
        <v>0</v>
      </c>
      <c r="P58" s="32">
        <f t="shared" si="32"/>
        <v>0</v>
      </c>
      <c r="Q58" s="32">
        <f t="shared" si="32"/>
        <v>2.0833500000000003</v>
      </c>
      <c r="R58" s="32">
        <f t="shared" si="32"/>
        <v>0</v>
      </c>
      <c r="S58" s="32">
        <f t="shared" si="32"/>
        <v>0</v>
      </c>
      <c r="T58" s="32">
        <f t="shared" si="32"/>
        <v>0</v>
      </c>
      <c r="U58" s="32">
        <f t="shared" si="32"/>
        <v>0</v>
      </c>
      <c r="V58" s="32">
        <f t="shared" si="32"/>
        <v>0</v>
      </c>
      <c r="W58" s="32">
        <f>W54*W56</f>
        <v>0</v>
      </c>
      <c r="X58" s="32">
        <f t="shared" si="32"/>
        <v>0</v>
      </c>
      <c r="Y58" s="32">
        <f t="shared" si="32"/>
        <v>0</v>
      </c>
      <c r="Z58" s="32">
        <f t="shared" si="32"/>
        <v>0</v>
      </c>
      <c r="AA58" s="32">
        <f t="shared" si="32"/>
        <v>0</v>
      </c>
      <c r="AB58" s="32">
        <f t="shared" si="32"/>
        <v>0</v>
      </c>
      <c r="AC58" s="32">
        <f t="shared" si="32"/>
        <v>0</v>
      </c>
      <c r="AD58" s="32">
        <f t="shared" si="32"/>
        <v>0</v>
      </c>
      <c r="AE58" s="32">
        <f t="shared" si="32"/>
        <v>0</v>
      </c>
      <c r="AF58" s="32">
        <f t="shared" si="32"/>
        <v>0</v>
      </c>
      <c r="AG58" s="32">
        <f t="shared" si="32"/>
        <v>0</v>
      </c>
      <c r="AH58" s="32">
        <f t="shared" si="32"/>
        <v>0</v>
      </c>
      <c r="AI58" s="32">
        <f t="shared" si="32"/>
        <v>0</v>
      </c>
      <c r="AJ58" s="32">
        <f t="shared" si="32"/>
        <v>0</v>
      </c>
      <c r="AK58" s="32">
        <f t="shared" si="32"/>
        <v>0</v>
      </c>
      <c r="AL58" s="32">
        <f t="shared" si="32"/>
        <v>0</v>
      </c>
      <c r="AM58" s="32">
        <f t="shared" si="32"/>
        <v>0</v>
      </c>
      <c r="AN58" s="32">
        <f t="shared" si="32"/>
        <v>0</v>
      </c>
      <c r="AO58" s="32">
        <f t="shared" si="32"/>
        <v>0</v>
      </c>
      <c r="AP58" s="32">
        <f t="shared" si="32"/>
        <v>0</v>
      </c>
      <c r="AQ58" s="32">
        <f t="shared" si="32"/>
        <v>0</v>
      </c>
      <c r="AR58" s="32">
        <f t="shared" si="32"/>
        <v>0</v>
      </c>
      <c r="AS58" s="32">
        <f t="shared" si="32"/>
        <v>0</v>
      </c>
      <c r="AT58" s="32">
        <f t="shared" si="32"/>
        <v>0</v>
      </c>
      <c r="AU58" s="32">
        <f t="shared" si="32"/>
        <v>0</v>
      </c>
      <c r="AV58" s="32">
        <f t="shared" si="32"/>
        <v>0</v>
      </c>
      <c r="AW58" s="32">
        <f t="shared" si="32"/>
        <v>0</v>
      </c>
      <c r="AX58" s="32">
        <f t="shared" si="32"/>
        <v>0.64</v>
      </c>
      <c r="AY58" s="32">
        <f t="shared" si="32"/>
        <v>0</v>
      </c>
      <c r="AZ58" s="32">
        <f t="shared" si="32"/>
        <v>1.1000000000000001</v>
      </c>
      <c r="BA58" s="32">
        <f t="shared" si="32"/>
        <v>0</v>
      </c>
      <c r="BB58" s="32">
        <f t="shared" si="32"/>
        <v>0</v>
      </c>
      <c r="BC58" s="32">
        <f t="shared" si="32"/>
        <v>0</v>
      </c>
      <c r="BD58" s="32">
        <f t="shared" si="32"/>
        <v>0</v>
      </c>
      <c r="BE58" s="32">
        <f t="shared" si="32"/>
        <v>0</v>
      </c>
      <c r="BF58" s="32">
        <f t="shared" si="32"/>
        <v>0</v>
      </c>
      <c r="BG58" s="32">
        <f t="shared" si="32"/>
        <v>0</v>
      </c>
      <c r="BH58" s="32">
        <f t="shared" si="32"/>
        <v>0</v>
      </c>
      <c r="BI58" s="32">
        <f t="shared" si="32"/>
        <v>0</v>
      </c>
      <c r="BJ58" s="32">
        <f t="shared" si="32"/>
        <v>0</v>
      </c>
      <c r="BK58" s="32">
        <f t="shared" si="32"/>
        <v>0</v>
      </c>
      <c r="BL58" s="32">
        <f t="shared" si="32"/>
        <v>0</v>
      </c>
      <c r="BM58" s="32">
        <f t="shared" si="32"/>
        <v>0</v>
      </c>
      <c r="BN58" s="32">
        <f t="shared" si="32"/>
        <v>7.4450000000000002E-3</v>
      </c>
      <c r="BO58" s="32"/>
      <c r="BP58" s="33">
        <f>SUM(D58:BN58)</f>
        <v>20.645675000000001</v>
      </c>
      <c r="BQ58" s="34">
        <f>BP58/$C$7</f>
        <v>20.645675000000001</v>
      </c>
    </row>
    <row r="59" spans="1:69" ht="17.25" x14ac:dyDescent="0.3">
      <c r="A59" s="30"/>
      <c r="B59" s="31" t="s">
        <v>33</v>
      </c>
      <c r="C59" s="100"/>
      <c r="D59" s="32">
        <f>D54*D56</f>
        <v>1.3453999999999999</v>
      </c>
      <c r="E59" s="32">
        <f t="shared" ref="E59:BN59" si="33">E54*E56</f>
        <v>0</v>
      </c>
      <c r="F59" s="32">
        <f t="shared" si="33"/>
        <v>0.99</v>
      </c>
      <c r="G59" s="32">
        <f t="shared" si="33"/>
        <v>0</v>
      </c>
      <c r="H59" s="32">
        <f t="shared" si="33"/>
        <v>0</v>
      </c>
      <c r="I59" s="32">
        <f t="shared" si="33"/>
        <v>1.02</v>
      </c>
      <c r="J59" s="32">
        <f t="shared" si="33"/>
        <v>12.134600000000001</v>
      </c>
      <c r="K59" s="32">
        <f t="shared" si="33"/>
        <v>1.3248800000000001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2.0833500000000003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0.64</v>
      </c>
      <c r="AY59" s="32">
        <f t="shared" si="33"/>
        <v>0</v>
      </c>
      <c r="AZ59" s="32">
        <f t="shared" si="33"/>
        <v>1.1000000000000001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7.4450000000000002E-3</v>
      </c>
      <c r="BO59" s="32"/>
      <c r="BP59" s="33">
        <f>SUM(D59:BN59)</f>
        <v>20.645675000000001</v>
      </c>
      <c r="BQ59" s="34">
        <f>BP59/$C$7</f>
        <v>20.645675000000001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93"/>
      <c r="B62" s="3" t="s">
        <v>4</v>
      </c>
      <c r="C62" s="90" t="s">
        <v>5</v>
      </c>
      <c r="D62" s="92" t="str">
        <f t="shared" ref="D62:BC62" si="34">D46</f>
        <v>Хлеб пшеничный</v>
      </c>
      <c r="E62" s="92" t="str">
        <f t="shared" si="34"/>
        <v>Хлеб ржано-пшеничный</v>
      </c>
      <c r="F62" s="92" t="str">
        <f t="shared" si="34"/>
        <v>Сахар</v>
      </c>
      <c r="G62" s="92" t="str">
        <f t="shared" si="34"/>
        <v>Чай</v>
      </c>
      <c r="H62" s="92" t="str">
        <f t="shared" si="34"/>
        <v>Какао</v>
      </c>
      <c r="I62" s="92" t="str">
        <f t="shared" si="34"/>
        <v>Кофейный напиток</v>
      </c>
      <c r="J62" s="92" t="str">
        <f t="shared" si="34"/>
        <v>Молоко 2,5%</v>
      </c>
      <c r="K62" s="92" t="str">
        <f t="shared" si="34"/>
        <v>Масло сливочное</v>
      </c>
      <c r="L62" s="92" t="str">
        <f t="shared" si="34"/>
        <v>Сметана 15%</v>
      </c>
      <c r="M62" s="92" t="str">
        <f t="shared" si="34"/>
        <v>Молоко сухое</v>
      </c>
      <c r="N62" s="92" t="str">
        <f t="shared" si="34"/>
        <v>Снежок 2,5 %</v>
      </c>
      <c r="O62" s="92" t="str">
        <f t="shared" si="34"/>
        <v>Творог 5%</v>
      </c>
      <c r="P62" s="92" t="str">
        <f t="shared" si="34"/>
        <v>Молоко сгущенное</v>
      </c>
      <c r="Q62" s="92" t="str">
        <f t="shared" si="34"/>
        <v xml:space="preserve">Джем Сава </v>
      </c>
      <c r="R62" s="92" t="str">
        <f t="shared" si="34"/>
        <v>Сыр</v>
      </c>
      <c r="S62" s="92" t="str">
        <f t="shared" si="34"/>
        <v>Зеленый горошек</v>
      </c>
      <c r="T62" s="92" t="str">
        <f t="shared" si="34"/>
        <v>Кукуруза консервирован.</v>
      </c>
      <c r="U62" s="92" t="str">
        <f t="shared" si="34"/>
        <v>Консервы рыбные</v>
      </c>
      <c r="V62" s="92" t="str">
        <f t="shared" si="34"/>
        <v>Огурцы консервирован.</v>
      </c>
      <c r="W62" s="92" t="str">
        <f>W46</f>
        <v>Огурцы свежие</v>
      </c>
      <c r="X62" s="92" t="str">
        <f t="shared" si="34"/>
        <v>Яйцо</v>
      </c>
      <c r="Y62" s="92" t="str">
        <f t="shared" si="34"/>
        <v>Икра кабачковая</v>
      </c>
      <c r="Z62" s="92" t="str">
        <f t="shared" si="34"/>
        <v>Изюм</v>
      </c>
      <c r="AA62" s="92" t="str">
        <f t="shared" si="34"/>
        <v>Курага</v>
      </c>
      <c r="AB62" s="92" t="str">
        <f t="shared" si="34"/>
        <v>Чернослив</v>
      </c>
      <c r="AC62" s="92" t="str">
        <f t="shared" si="34"/>
        <v>Шиповник</v>
      </c>
      <c r="AD62" s="92" t="str">
        <f t="shared" si="34"/>
        <v>Сухофрукты</v>
      </c>
      <c r="AE62" s="92" t="str">
        <f t="shared" si="34"/>
        <v>Ягода свежемороженная</v>
      </c>
      <c r="AF62" s="92" t="str">
        <f t="shared" si="34"/>
        <v>Лимон</v>
      </c>
      <c r="AG62" s="92" t="str">
        <f t="shared" si="34"/>
        <v>Кисель</v>
      </c>
      <c r="AH62" s="92" t="str">
        <f t="shared" si="34"/>
        <v xml:space="preserve">Сок </v>
      </c>
      <c r="AI62" s="92" t="str">
        <f t="shared" si="34"/>
        <v>Макаронные изделия</v>
      </c>
      <c r="AJ62" s="92" t="str">
        <f t="shared" si="34"/>
        <v>Мука</v>
      </c>
      <c r="AK62" s="92" t="str">
        <f t="shared" si="34"/>
        <v>Дрожжи</v>
      </c>
      <c r="AL62" s="92" t="str">
        <f t="shared" si="34"/>
        <v>Печенье</v>
      </c>
      <c r="AM62" s="92" t="str">
        <f t="shared" si="34"/>
        <v>Пряники</v>
      </c>
      <c r="AN62" s="92" t="str">
        <f t="shared" si="34"/>
        <v>Вафли</v>
      </c>
      <c r="AO62" s="92" t="str">
        <f t="shared" si="34"/>
        <v>Конфеты</v>
      </c>
      <c r="AP62" s="92" t="str">
        <f t="shared" si="34"/>
        <v>Повидло Сава</v>
      </c>
      <c r="AQ62" s="92" t="str">
        <f t="shared" si="34"/>
        <v>Крупа геркулес</v>
      </c>
      <c r="AR62" s="92" t="str">
        <f t="shared" si="34"/>
        <v>Крупа горох</v>
      </c>
      <c r="AS62" s="92" t="str">
        <f t="shared" si="34"/>
        <v>Крупа гречневая</v>
      </c>
      <c r="AT62" s="92" t="str">
        <f t="shared" si="34"/>
        <v>Крупа кукурузная</v>
      </c>
      <c r="AU62" s="92" t="str">
        <f t="shared" si="34"/>
        <v>Крупа манная</v>
      </c>
      <c r="AV62" s="92" t="str">
        <f t="shared" si="34"/>
        <v>Крупа перловая</v>
      </c>
      <c r="AW62" s="92" t="str">
        <f t="shared" si="34"/>
        <v>Крупа пшеничная</v>
      </c>
      <c r="AX62" s="92" t="str">
        <f t="shared" si="34"/>
        <v>Крупа пшено</v>
      </c>
      <c r="AY62" s="92" t="str">
        <f t="shared" si="34"/>
        <v>Крупа ячневая</v>
      </c>
      <c r="AZ62" s="92" t="str">
        <f t="shared" si="34"/>
        <v>Рис</v>
      </c>
      <c r="BA62" s="92" t="str">
        <f t="shared" si="34"/>
        <v>Цыпленок бройлер</v>
      </c>
      <c r="BB62" s="92" t="str">
        <f t="shared" si="34"/>
        <v>Филе куриное</v>
      </c>
      <c r="BC62" s="92" t="str">
        <f t="shared" si="34"/>
        <v>Фарш говяжий</v>
      </c>
      <c r="BD62" s="92" t="str">
        <f>BD46</f>
        <v>Печень куриная</v>
      </c>
      <c r="BE62" s="92" t="str">
        <f>BE46</f>
        <v>Филе минтая</v>
      </c>
      <c r="BF62" s="92" t="str">
        <f>BF46</f>
        <v>Филе сельди слабосол.</v>
      </c>
      <c r="BG62" s="92" t="str">
        <f>BG46</f>
        <v>Картофель</v>
      </c>
      <c r="BH62" s="92" t="str">
        <f t="shared" ref="BH62:BN62" si="35">BH46</f>
        <v>Морковь</v>
      </c>
      <c r="BI62" s="92" t="str">
        <f t="shared" si="35"/>
        <v>Лук</v>
      </c>
      <c r="BJ62" s="92" t="str">
        <f t="shared" si="35"/>
        <v>Капуста</v>
      </c>
      <c r="BK62" s="92" t="str">
        <f t="shared" si="35"/>
        <v>Свекла</v>
      </c>
      <c r="BL62" s="92" t="str">
        <f t="shared" si="35"/>
        <v>Томатная паста</v>
      </c>
      <c r="BM62" s="92" t="str">
        <f t="shared" si="35"/>
        <v>Масло растительное</v>
      </c>
      <c r="BN62" s="92" t="str">
        <f t="shared" si="35"/>
        <v>Соль</v>
      </c>
      <c r="BO62" s="92" t="str">
        <f t="shared" ref="BO62" si="36">BO46</f>
        <v>Аскорбиновая кислота</v>
      </c>
      <c r="BP62" s="101" t="s">
        <v>6</v>
      </c>
      <c r="BQ62" s="95" t="s">
        <v>7</v>
      </c>
    </row>
    <row r="63" spans="1:69" ht="36.75" customHeight="1" x14ac:dyDescent="0.25">
      <c r="A63" s="94"/>
      <c r="B63" s="4" t="s">
        <v>8</v>
      </c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101"/>
      <c r="BQ63" s="95"/>
    </row>
    <row r="64" spans="1:69" ht="15" customHeight="1" x14ac:dyDescent="0.25">
      <c r="A64" s="102"/>
      <c r="B64" s="5" t="str">
        <f t="shared" ref="B64:B69" si="37">B12</f>
        <v>Суп с лапшой</v>
      </c>
      <c r="C64" s="98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8.0000000000000002E-3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0.02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0.08</v>
      </c>
      <c r="BH64" s="5">
        <f t="shared" si="39"/>
        <v>0.01</v>
      </c>
      <c r="BI64" s="5">
        <f t="shared" si="39"/>
        <v>0.01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1E-3</v>
      </c>
      <c r="BO64" s="5">
        <f t="shared" si="39"/>
        <v>0</v>
      </c>
    </row>
    <row r="65" spans="1:69" ht="15" customHeight="1" x14ac:dyDescent="0.25">
      <c r="A65" s="102"/>
      <c r="B65" s="5" t="str">
        <f t="shared" si="37"/>
        <v>Котлета мясная</v>
      </c>
      <c r="C65" s="98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7.6923076923076927E-2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0.02</v>
      </c>
      <c r="BC65" s="5">
        <f t="shared" si="41"/>
        <v>0.02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1E-3</v>
      </c>
      <c r="BO65" s="5">
        <f t="shared" si="41"/>
        <v>0</v>
      </c>
    </row>
    <row r="66" spans="1:69" ht="15" customHeight="1" x14ac:dyDescent="0.25">
      <c r="A66" s="102"/>
      <c r="B66" s="5" t="str">
        <f t="shared" si="37"/>
        <v>Капуста тушеная</v>
      </c>
      <c r="C66" s="98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1.0999999999999999E-2</v>
      </c>
      <c r="BI66" s="5">
        <f t="shared" si="43"/>
        <v>0.01</v>
      </c>
      <c r="BJ66" s="5">
        <f t="shared" si="43"/>
        <v>0.14000000000000001</v>
      </c>
      <c r="BK66" s="5">
        <f t="shared" si="43"/>
        <v>0</v>
      </c>
      <c r="BL66" s="5">
        <f t="shared" si="43"/>
        <v>2E-3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102"/>
      <c r="B67" s="5" t="str">
        <f t="shared" si="37"/>
        <v>Хлеб пшеничный</v>
      </c>
      <c r="C67" s="98"/>
      <c r="D67" s="5">
        <f t="shared" ref="D67:AI67" si="44">D15</f>
        <v>0.02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15" customHeight="1" x14ac:dyDescent="0.25">
      <c r="A68" s="102"/>
      <c r="B68" s="5" t="str">
        <f t="shared" si="37"/>
        <v>Хлеб ржано-пшеничный</v>
      </c>
      <c r="C68" s="98"/>
      <c r="D68" s="5">
        <f t="shared" ref="D68:AI68" si="46">D16</f>
        <v>0</v>
      </c>
      <c r="E68" s="5">
        <f t="shared" si="46"/>
        <v>0.04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15" customHeight="1" x14ac:dyDescent="0.25">
      <c r="A69" s="103"/>
      <c r="B69" s="5" t="str">
        <f t="shared" si="37"/>
        <v>Компот из кураги и изюма</v>
      </c>
      <c r="C69" s="99"/>
      <c r="D69" s="5">
        <f t="shared" ref="D69:AI69" si="48">D17</f>
        <v>0</v>
      </c>
      <c r="E69" s="5">
        <f t="shared" si="48"/>
        <v>0</v>
      </c>
      <c r="F69" s="5">
        <f t="shared" si="48"/>
        <v>0.01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8.0000000000000002E-3</v>
      </c>
      <c r="AA69" s="5">
        <f t="shared" si="48"/>
        <v>5.0000000000000001E-3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3.5000000000000003E-2</v>
      </c>
    </row>
    <row r="70" spans="1:69" ht="17.25" x14ac:dyDescent="0.3">
      <c r="B70" s="20" t="s">
        <v>26</v>
      </c>
      <c r="C70" s="21"/>
      <c r="D70" s="22">
        <f t="shared" ref="D70:AI70" si="50">SUM(D64:D69)</f>
        <v>0.03</v>
      </c>
      <c r="E70" s="22">
        <f t="shared" si="50"/>
        <v>0.04</v>
      </c>
      <c r="F70" s="22">
        <f t="shared" si="50"/>
        <v>0.01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7.6923076923076927E-2</v>
      </c>
      <c r="Y70" s="22">
        <f t="shared" si="50"/>
        <v>0</v>
      </c>
      <c r="Z70" s="22">
        <f t="shared" si="50"/>
        <v>8.0000000000000002E-3</v>
      </c>
      <c r="AA70" s="22">
        <f t="shared" si="50"/>
        <v>5.0000000000000001E-3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8.0000000000000002E-3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0.02</v>
      </c>
      <c r="BB70" s="22">
        <f t="shared" si="51"/>
        <v>0.02</v>
      </c>
      <c r="BC70" s="22">
        <f t="shared" si="51"/>
        <v>0.02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0.08</v>
      </c>
      <c r="BH70" s="22">
        <f t="shared" si="51"/>
        <v>2.0999999999999998E-2</v>
      </c>
      <c r="BI70" s="22">
        <f t="shared" si="51"/>
        <v>2.5000000000000001E-2</v>
      </c>
      <c r="BJ70" s="22">
        <f t="shared" si="51"/>
        <v>0.14000000000000001</v>
      </c>
      <c r="BK70" s="22">
        <f t="shared" si="51"/>
        <v>0</v>
      </c>
      <c r="BL70" s="22">
        <f t="shared" si="51"/>
        <v>2E-3</v>
      </c>
      <c r="BM70" s="22">
        <f t="shared" si="51"/>
        <v>6.0000000000000001E-3</v>
      </c>
      <c r="BN70" s="22">
        <f t="shared" si="51"/>
        <v>2.5000000000000001E-3</v>
      </c>
      <c r="BO70" s="22">
        <f t="shared" si="51"/>
        <v>3.5000000000000003E-2</v>
      </c>
    </row>
    <row r="71" spans="1:69" ht="17.25" x14ac:dyDescent="0.3">
      <c r="B71" s="20" t="s">
        <v>27</v>
      </c>
      <c r="C71" s="21"/>
      <c r="D71" s="23">
        <f t="shared" ref="D71:U71" si="52">PRODUCT(D70,$E$4)</f>
        <v>0.03</v>
      </c>
      <c r="E71" s="23">
        <f t="shared" si="52"/>
        <v>0.04</v>
      </c>
      <c r="F71" s="23">
        <f t="shared" si="52"/>
        <v>0.01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4.0000000000000001E-3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PRODUCT(V70,$E$4)</f>
        <v>0</v>
      </c>
      <c r="W71" s="23">
        <f t="shared" si="53"/>
        <v>0</v>
      </c>
      <c r="X71" s="23">
        <f t="shared" si="53"/>
        <v>7.6923076923076927E-2</v>
      </c>
      <c r="Y71" s="23">
        <f t="shared" ref="Y71:BN71" si="54">PRODUCT(Y70,$E$4)</f>
        <v>0</v>
      </c>
      <c r="Z71" s="23">
        <f t="shared" si="54"/>
        <v>8.0000000000000002E-3</v>
      </c>
      <c r="AA71" s="23">
        <f t="shared" si="54"/>
        <v>5.0000000000000001E-3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8.0000000000000002E-3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0.02</v>
      </c>
      <c r="BB71" s="23">
        <f t="shared" si="54"/>
        <v>0.02</v>
      </c>
      <c r="BC71" s="23">
        <f t="shared" si="54"/>
        <v>0.02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0.08</v>
      </c>
      <c r="BH71" s="23">
        <f t="shared" si="54"/>
        <v>2.0999999999999998E-2</v>
      </c>
      <c r="BI71" s="23">
        <f t="shared" si="54"/>
        <v>2.5000000000000001E-2</v>
      </c>
      <c r="BJ71" s="23">
        <f t="shared" si="54"/>
        <v>0.14000000000000001</v>
      </c>
      <c r="BK71" s="23">
        <f t="shared" si="54"/>
        <v>0</v>
      </c>
      <c r="BL71" s="23">
        <f t="shared" si="54"/>
        <v>2E-3</v>
      </c>
      <c r="BM71" s="23">
        <f t="shared" si="54"/>
        <v>6.0000000000000001E-3</v>
      </c>
      <c r="BN71" s="23">
        <f t="shared" si="54"/>
        <v>2.5000000000000001E-3</v>
      </c>
      <c r="BO71" s="23">
        <f t="shared" ref="BO71" si="55">PRODUCT(BO70,$E$4)</f>
        <v>3.5000000000000003E-2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90</v>
      </c>
      <c r="G73" s="29">
        <f t="shared" si="56"/>
        <v>500</v>
      </c>
      <c r="H73" s="29">
        <f t="shared" si="56"/>
        <v>925.9</v>
      </c>
      <c r="I73" s="29">
        <f t="shared" si="56"/>
        <v>510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550</v>
      </c>
      <c r="N73" s="29">
        <f t="shared" si="56"/>
        <v>99.49</v>
      </c>
      <c r="O73" s="29">
        <f t="shared" si="56"/>
        <v>320.32</v>
      </c>
      <c r="P73" s="29">
        <f t="shared" si="56"/>
        <v>368.4</v>
      </c>
      <c r="Q73" s="29">
        <f t="shared" si="56"/>
        <v>416.67</v>
      </c>
      <c r="R73" s="29">
        <f t="shared" si="56"/>
        <v>0</v>
      </c>
      <c r="S73" s="29">
        <f t="shared" si="56"/>
        <v>130</v>
      </c>
      <c r="T73" s="29">
        <f t="shared" si="56"/>
        <v>0</v>
      </c>
      <c r="U73" s="29">
        <f t="shared" si="56"/>
        <v>840</v>
      </c>
      <c r="V73" s="29">
        <f t="shared" si="56"/>
        <v>83.34</v>
      </c>
      <c r="W73" s="29">
        <f t="shared" si="56"/>
        <v>99</v>
      </c>
      <c r="X73" s="29">
        <f t="shared" si="56"/>
        <v>9</v>
      </c>
      <c r="Y73" s="29">
        <f t="shared" si="56"/>
        <v>0</v>
      </c>
      <c r="Z73" s="29">
        <f t="shared" si="56"/>
        <v>225</v>
      </c>
      <c r="AA73" s="29">
        <f t="shared" si="56"/>
        <v>360</v>
      </c>
      <c r="AB73" s="29">
        <f t="shared" si="56"/>
        <v>300</v>
      </c>
      <c r="AC73" s="29">
        <f t="shared" si="56"/>
        <v>350</v>
      </c>
      <c r="AD73" s="29">
        <f t="shared" si="56"/>
        <v>180</v>
      </c>
      <c r="AE73" s="29">
        <f t="shared" si="56"/>
        <v>300</v>
      </c>
      <c r="AF73" s="29">
        <f t="shared" si="56"/>
        <v>169</v>
      </c>
      <c r="AG73" s="29">
        <f t="shared" si="56"/>
        <v>227.27</v>
      </c>
      <c r="AH73" s="29">
        <f t="shared" si="56"/>
        <v>58.38</v>
      </c>
      <c r="AI73" s="29">
        <f t="shared" si="56"/>
        <v>65.75</v>
      </c>
      <c r="AJ73" s="29">
        <f t="shared" ref="AJ73:BO73" si="57">AJ38</f>
        <v>48</v>
      </c>
      <c r="AK73" s="29">
        <f t="shared" si="57"/>
        <v>200</v>
      </c>
      <c r="AL73" s="29">
        <f t="shared" si="57"/>
        <v>185</v>
      </c>
      <c r="AM73" s="29">
        <f t="shared" si="57"/>
        <v>0</v>
      </c>
      <c r="AN73" s="29">
        <f t="shared" si="57"/>
        <v>286</v>
      </c>
      <c r="AO73" s="29">
        <f t="shared" si="57"/>
        <v>0</v>
      </c>
      <c r="AP73" s="29">
        <f t="shared" si="57"/>
        <v>189.66</v>
      </c>
      <c r="AQ73" s="29">
        <f t="shared" si="57"/>
        <v>75</v>
      </c>
      <c r="AR73" s="29">
        <f t="shared" si="57"/>
        <v>70</v>
      </c>
      <c r="AS73" s="29">
        <f t="shared" si="57"/>
        <v>150</v>
      </c>
      <c r="AT73" s="29">
        <f t="shared" si="57"/>
        <v>85.71</v>
      </c>
      <c r="AU73" s="29">
        <f t="shared" si="57"/>
        <v>64.290000000000006</v>
      </c>
      <c r="AV73" s="29">
        <f t="shared" si="57"/>
        <v>62.5</v>
      </c>
      <c r="AW73" s="29">
        <f t="shared" si="57"/>
        <v>114.28</v>
      </c>
      <c r="AX73" s="29">
        <f t="shared" si="57"/>
        <v>80</v>
      </c>
      <c r="AY73" s="29">
        <f t="shared" si="57"/>
        <v>75</v>
      </c>
      <c r="AZ73" s="29">
        <f t="shared" si="57"/>
        <v>110</v>
      </c>
      <c r="BA73" s="29">
        <f t="shared" si="57"/>
        <v>225</v>
      </c>
      <c r="BB73" s="29">
        <f t="shared" si="57"/>
        <v>360</v>
      </c>
      <c r="BC73" s="29">
        <f t="shared" si="57"/>
        <v>550</v>
      </c>
      <c r="BD73" s="29">
        <f t="shared" si="57"/>
        <v>205</v>
      </c>
      <c r="BE73" s="29">
        <f t="shared" si="57"/>
        <v>330</v>
      </c>
      <c r="BF73" s="29">
        <f t="shared" si="57"/>
        <v>0</v>
      </c>
      <c r="BG73" s="29">
        <f t="shared" si="57"/>
        <v>40</v>
      </c>
      <c r="BH73" s="29">
        <f t="shared" si="57"/>
        <v>59</v>
      </c>
      <c r="BI73" s="29">
        <f t="shared" si="57"/>
        <v>30</v>
      </c>
      <c r="BJ73" s="29">
        <f t="shared" si="57"/>
        <v>30</v>
      </c>
      <c r="BK73" s="29">
        <f t="shared" si="57"/>
        <v>35</v>
      </c>
      <c r="BL73" s="29">
        <f t="shared" si="57"/>
        <v>312</v>
      </c>
      <c r="BM73" s="29">
        <f t="shared" si="57"/>
        <v>154.44999999999999</v>
      </c>
      <c r="BN73" s="29">
        <f t="shared" si="57"/>
        <v>14.89</v>
      </c>
      <c r="BO73" s="29">
        <f t="shared" si="57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0.09</v>
      </c>
      <c r="G74" s="22">
        <f t="shared" si="58"/>
        <v>0.5</v>
      </c>
      <c r="H74" s="22">
        <f t="shared" si="58"/>
        <v>0.92589999999999995</v>
      </c>
      <c r="I74" s="22">
        <f t="shared" si="58"/>
        <v>0.51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0.55000000000000004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0.36839999999999995</v>
      </c>
      <c r="Q74" s="22">
        <f t="shared" si="58"/>
        <v>0.41667000000000004</v>
      </c>
      <c r="R74" s="22">
        <f t="shared" si="58"/>
        <v>0</v>
      </c>
      <c r="S74" s="22">
        <f t="shared" si="58"/>
        <v>0.13</v>
      </c>
      <c r="T74" s="22">
        <f t="shared" si="58"/>
        <v>0</v>
      </c>
      <c r="U74" s="22">
        <f t="shared" si="58"/>
        <v>0.84</v>
      </c>
      <c r="V74" s="22">
        <f t="shared" si="58"/>
        <v>8.3339999999999997E-2</v>
      </c>
      <c r="W74" s="22">
        <f>W73/1000</f>
        <v>9.9000000000000005E-2</v>
      </c>
      <c r="X74" s="22">
        <f t="shared" si="58"/>
        <v>8.9999999999999993E-3</v>
      </c>
      <c r="Y74" s="22">
        <f t="shared" si="58"/>
        <v>0</v>
      </c>
      <c r="Z74" s="22">
        <f t="shared" si="58"/>
        <v>0.22500000000000001</v>
      </c>
      <c r="AA74" s="22">
        <f t="shared" si="58"/>
        <v>0.36</v>
      </c>
      <c r="AB74" s="22">
        <f t="shared" si="58"/>
        <v>0.3</v>
      </c>
      <c r="AC74" s="22">
        <f t="shared" si="58"/>
        <v>0.35</v>
      </c>
      <c r="AD74" s="22">
        <f t="shared" si="58"/>
        <v>0.18</v>
      </c>
      <c r="AE74" s="22">
        <f t="shared" si="58"/>
        <v>0.3</v>
      </c>
      <c r="AF74" s="22">
        <f t="shared" si="58"/>
        <v>0.16900000000000001</v>
      </c>
      <c r="AG74" s="22">
        <f t="shared" si="58"/>
        <v>0.22727</v>
      </c>
      <c r="AH74" s="22">
        <f t="shared" si="58"/>
        <v>5.8380000000000001E-2</v>
      </c>
      <c r="AI74" s="22">
        <f t="shared" si="58"/>
        <v>6.5750000000000003E-2</v>
      </c>
      <c r="AJ74" s="22">
        <f t="shared" si="58"/>
        <v>4.8000000000000001E-2</v>
      </c>
      <c r="AK74" s="22">
        <f t="shared" si="58"/>
        <v>0.2</v>
      </c>
      <c r="AL74" s="22">
        <f t="shared" si="58"/>
        <v>0.185</v>
      </c>
      <c r="AM74" s="22">
        <f t="shared" si="58"/>
        <v>0</v>
      </c>
      <c r="AN74" s="22">
        <f t="shared" si="58"/>
        <v>0.28599999999999998</v>
      </c>
      <c r="AO74" s="22">
        <f t="shared" si="58"/>
        <v>0</v>
      </c>
      <c r="AP74" s="22">
        <f t="shared" si="58"/>
        <v>0.18966</v>
      </c>
      <c r="AQ74" s="22">
        <f t="shared" si="58"/>
        <v>7.4999999999999997E-2</v>
      </c>
      <c r="AR74" s="22">
        <f t="shared" si="58"/>
        <v>7.0000000000000007E-2</v>
      </c>
      <c r="AS74" s="22">
        <f t="shared" si="58"/>
        <v>0.15</v>
      </c>
      <c r="AT74" s="22">
        <f t="shared" si="58"/>
        <v>8.5709999999999995E-2</v>
      </c>
      <c r="AU74" s="22">
        <f t="shared" si="58"/>
        <v>6.429E-2</v>
      </c>
      <c r="AV74" s="22">
        <f t="shared" si="58"/>
        <v>6.25E-2</v>
      </c>
      <c r="AW74" s="22">
        <f t="shared" si="58"/>
        <v>0.11428000000000001</v>
      </c>
      <c r="AX74" s="22">
        <f t="shared" si="58"/>
        <v>0.08</v>
      </c>
      <c r="AY74" s="22">
        <f t="shared" si="58"/>
        <v>7.4999999999999997E-2</v>
      </c>
      <c r="AZ74" s="22">
        <f t="shared" si="58"/>
        <v>0.11</v>
      </c>
      <c r="BA74" s="22">
        <f t="shared" si="58"/>
        <v>0.22500000000000001</v>
      </c>
      <c r="BB74" s="22">
        <f t="shared" si="58"/>
        <v>0.36</v>
      </c>
      <c r="BC74" s="22">
        <f t="shared" si="58"/>
        <v>0.55000000000000004</v>
      </c>
      <c r="BD74" s="22">
        <f t="shared" si="58"/>
        <v>0.20499999999999999</v>
      </c>
      <c r="BE74" s="22">
        <f t="shared" si="58"/>
        <v>0.33</v>
      </c>
      <c r="BF74" s="22">
        <f t="shared" si="58"/>
        <v>0</v>
      </c>
      <c r="BG74" s="22">
        <f t="shared" si="58"/>
        <v>0.04</v>
      </c>
      <c r="BH74" s="22">
        <f t="shared" si="58"/>
        <v>5.8999999999999997E-2</v>
      </c>
      <c r="BI74" s="22">
        <f t="shared" si="58"/>
        <v>0.03</v>
      </c>
      <c r="BJ74" s="22">
        <f t="shared" si="58"/>
        <v>0.03</v>
      </c>
      <c r="BK74" s="22">
        <f t="shared" si="58"/>
        <v>3.5000000000000003E-2</v>
      </c>
      <c r="BL74" s="22">
        <f t="shared" si="58"/>
        <v>0.312</v>
      </c>
      <c r="BM74" s="22">
        <f t="shared" si="58"/>
        <v>0.15444999999999998</v>
      </c>
      <c r="BN74" s="22">
        <f t="shared" si="58"/>
        <v>1.489E-2</v>
      </c>
      <c r="BO74" s="22">
        <f t="shared" ref="BO74" si="59">BO73/1000</f>
        <v>0.01</v>
      </c>
    </row>
    <row r="75" spans="1:69" ht="17.25" x14ac:dyDescent="0.3">
      <c r="A75" s="30"/>
      <c r="B75" s="31" t="s">
        <v>32</v>
      </c>
      <c r="C75" s="100"/>
      <c r="D75" s="32">
        <f>D71*D73</f>
        <v>2.0181</v>
      </c>
      <c r="E75" s="32">
        <f t="shared" ref="E75:BN75" si="60">E71*E73</f>
        <v>2.8000000000000003</v>
      </c>
      <c r="F75" s="32">
        <f t="shared" si="60"/>
        <v>0.9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2.6497600000000001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0.69230769230769229</v>
      </c>
      <c r="Y75" s="32">
        <f t="shared" si="60"/>
        <v>0</v>
      </c>
      <c r="Z75" s="32">
        <f t="shared" si="60"/>
        <v>1.8</v>
      </c>
      <c r="AA75" s="32">
        <f t="shared" si="60"/>
        <v>1.8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0.52600000000000002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4.5</v>
      </c>
      <c r="BB75" s="32">
        <f t="shared" si="60"/>
        <v>7.2</v>
      </c>
      <c r="BC75" s="32">
        <f t="shared" si="60"/>
        <v>11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3.2</v>
      </c>
      <c r="BH75" s="32">
        <f t="shared" si="60"/>
        <v>1.2389999999999999</v>
      </c>
      <c r="BI75" s="32">
        <f t="shared" si="60"/>
        <v>0.75</v>
      </c>
      <c r="BJ75" s="32">
        <f t="shared" si="60"/>
        <v>4.2</v>
      </c>
      <c r="BK75" s="32">
        <f t="shared" si="60"/>
        <v>0</v>
      </c>
      <c r="BL75" s="32">
        <f t="shared" si="60"/>
        <v>0.624</v>
      </c>
      <c r="BM75" s="32">
        <f t="shared" si="60"/>
        <v>0.92669999999999997</v>
      </c>
      <c r="BN75" s="32">
        <f t="shared" si="60"/>
        <v>3.7225000000000001E-2</v>
      </c>
      <c r="BO75" s="32">
        <f t="shared" ref="BO75" si="61">BO71*BO73</f>
        <v>0.35000000000000003</v>
      </c>
      <c r="BP75" s="33">
        <f>SUM(D75:BN75)</f>
        <v>46.863092692307696</v>
      </c>
      <c r="BQ75" s="34">
        <f>BP75/$C$7</f>
        <v>46.863092692307696</v>
      </c>
    </row>
    <row r="76" spans="1:69" ht="17.25" x14ac:dyDescent="0.3">
      <c r="A76" s="30"/>
      <c r="B76" s="31" t="s">
        <v>33</v>
      </c>
      <c r="C76" s="100"/>
      <c r="D76" s="32">
        <f>D71*D73</f>
        <v>2.0181</v>
      </c>
      <c r="E76" s="32">
        <f t="shared" ref="E76:BN76" si="62">E71*E73</f>
        <v>2.8000000000000003</v>
      </c>
      <c r="F76" s="32">
        <f t="shared" si="62"/>
        <v>0.9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2.6497600000000001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0.69230769230769229</v>
      </c>
      <c r="Y76" s="32">
        <f t="shared" si="62"/>
        <v>0</v>
      </c>
      <c r="Z76" s="32">
        <f t="shared" si="62"/>
        <v>1.8</v>
      </c>
      <c r="AA76" s="32">
        <f t="shared" si="62"/>
        <v>1.8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0.52600000000000002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4.5</v>
      </c>
      <c r="BB76" s="32">
        <f t="shared" si="62"/>
        <v>7.2</v>
      </c>
      <c r="BC76" s="32">
        <f t="shared" si="62"/>
        <v>11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3.2</v>
      </c>
      <c r="BH76" s="32">
        <f t="shared" si="62"/>
        <v>1.2389999999999999</v>
      </c>
      <c r="BI76" s="32">
        <f t="shared" si="62"/>
        <v>0.75</v>
      </c>
      <c r="BJ76" s="32">
        <f t="shared" si="62"/>
        <v>4.2</v>
      </c>
      <c r="BK76" s="32">
        <f t="shared" si="62"/>
        <v>0</v>
      </c>
      <c r="BL76" s="32">
        <f t="shared" si="62"/>
        <v>0.624</v>
      </c>
      <c r="BM76" s="32">
        <f t="shared" si="62"/>
        <v>0.92669999999999997</v>
      </c>
      <c r="BN76" s="32">
        <f t="shared" si="62"/>
        <v>3.7225000000000001E-2</v>
      </c>
      <c r="BO76" s="32">
        <f t="shared" ref="BO76" si="63">BO71*BO73</f>
        <v>0.35000000000000003</v>
      </c>
      <c r="BP76" s="33">
        <f>SUM(D76:BN76)</f>
        <v>46.863092692307696</v>
      </c>
      <c r="BQ76" s="34">
        <f>BP76/$C$7</f>
        <v>46.863092692307696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2" t="str">
        <f t="shared" ref="D79:AI79" si="64">D62</f>
        <v>Хлеб пшеничный</v>
      </c>
      <c r="E79" s="92" t="str">
        <f t="shared" si="64"/>
        <v>Хлеб ржано-пшеничный</v>
      </c>
      <c r="F79" s="92" t="str">
        <f t="shared" si="64"/>
        <v>Сахар</v>
      </c>
      <c r="G79" s="92" t="str">
        <f t="shared" si="64"/>
        <v>Чай</v>
      </c>
      <c r="H79" s="92" t="str">
        <f t="shared" si="64"/>
        <v>Какао</v>
      </c>
      <c r="I79" s="92" t="str">
        <f t="shared" si="64"/>
        <v>Кофейный напиток</v>
      </c>
      <c r="J79" s="92" t="str">
        <f t="shared" si="64"/>
        <v>Молоко 2,5%</v>
      </c>
      <c r="K79" s="92" t="str">
        <f t="shared" si="64"/>
        <v>Масло сливочное</v>
      </c>
      <c r="L79" s="92" t="str">
        <f t="shared" si="64"/>
        <v>Сметана 15%</v>
      </c>
      <c r="M79" s="92" t="str">
        <f t="shared" si="64"/>
        <v>Молоко сухое</v>
      </c>
      <c r="N79" s="92" t="str">
        <f t="shared" si="64"/>
        <v>Снежок 2,5 %</v>
      </c>
      <c r="O79" s="92" t="str">
        <f t="shared" si="64"/>
        <v>Творог 5%</v>
      </c>
      <c r="P79" s="92" t="str">
        <f t="shared" si="64"/>
        <v>Молоко сгущенное</v>
      </c>
      <c r="Q79" s="92" t="str">
        <f t="shared" si="64"/>
        <v xml:space="preserve">Джем Сава </v>
      </c>
      <c r="R79" s="92" t="str">
        <f t="shared" si="64"/>
        <v>Сыр</v>
      </c>
      <c r="S79" s="92" t="str">
        <f t="shared" si="64"/>
        <v>Зеленый горошек</v>
      </c>
      <c r="T79" s="92" t="str">
        <f t="shared" si="64"/>
        <v>Кукуруза консервирован.</v>
      </c>
      <c r="U79" s="92" t="str">
        <f t="shared" si="64"/>
        <v>Консервы рыбные</v>
      </c>
      <c r="V79" s="92" t="str">
        <f t="shared" si="64"/>
        <v>Огурцы консервирован.</v>
      </c>
      <c r="W79" s="92" t="str">
        <f t="shared" si="64"/>
        <v>Огурцы свежие</v>
      </c>
      <c r="X79" s="92" t="str">
        <f t="shared" si="64"/>
        <v>Яйцо</v>
      </c>
      <c r="Y79" s="92" t="str">
        <f t="shared" si="64"/>
        <v>Икра кабачковая</v>
      </c>
      <c r="Z79" s="92" t="str">
        <f t="shared" si="64"/>
        <v>Изюм</v>
      </c>
      <c r="AA79" s="92" t="str">
        <f t="shared" si="64"/>
        <v>Курага</v>
      </c>
      <c r="AB79" s="92" t="str">
        <f t="shared" si="64"/>
        <v>Чернослив</v>
      </c>
      <c r="AC79" s="92" t="str">
        <f t="shared" si="64"/>
        <v>Шиповник</v>
      </c>
      <c r="AD79" s="92" t="str">
        <f t="shared" si="64"/>
        <v>Сухофрукты</v>
      </c>
      <c r="AE79" s="92" t="str">
        <f t="shared" si="64"/>
        <v>Ягода свежемороженная</v>
      </c>
      <c r="AF79" s="92" t="str">
        <f t="shared" si="64"/>
        <v>Лимон</v>
      </c>
      <c r="AG79" s="92" t="str">
        <f t="shared" si="64"/>
        <v>Кисель</v>
      </c>
      <c r="AH79" s="92" t="str">
        <f t="shared" si="64"/>
        <v xml:space="preserve">Сок </v>
      </c>
      <c r="AI79" s="92" t="str">
        <f t="shared" si="64"/>
        <v>Макаронные изделия</v>
      </c>
      <c r="AJ79" s="92" t="str">
        <f t="shared" ref="AJ79:BO79" si="65">AJ62</f>
        <v>Мука</v>
      </c>
      <c r="AK79" s="92" t="str">
        <f t="shared" si="65"/>
        <v>Дрожжи</v>
      </c>
      <c r="AL79" s="92" t="str">
        <f t="shared" si="65"/>
        <v>Печенье</v>
      </c>
      <c r="AM79" s="92" t="str">
        <f t="shared" si="65"/>
        <v>Пряники</v>
      </c>
      <c r="AN79" s="92" t="str">
        <f t="shared" si="65"/>
        <v>Вафли</v>
      </c>
      <c r="AO79" s="92" t="str">
        <f t="shared" si="65"/>
        <v>Конфеты</v>
      </c>
      <c r="AP79" s="92" t="str">
        <f t="shared" si="65"/>
        <v>Повидло Сава</v>
      </c>
      <c r="AQ79" s="92" t="str">
        <f t="shared" si="65"/>
        <v>Крупа геркулес</v>
      </c>
      <c r="AR79" s="92" t="str">
        <f t="shared" si="65"/>
        <v>Крупа горох</v>
      </c>
      <c r="AS79" s="92" t="str">
        <f t="shared" si="65"/>
        <v>Крупа гречневая</v>
      </c>
      <c r="AT79" s="92" t="str">
        <f t="shared" si="65"/>
        <v>Крупа кукурузная</v>
      </c>
      <c r="AU79" s="92" t="str">
        <f t="shared" si="65"/>
        <v>Крупа манная</v>
      </c>
      <c r="AV79" s="92" t="str">
        <f t="shared" si="65"/>
        <v>Крупа перловая</v>
      </c>
      <c r="AW79" s="92" t="str">
        <f t="shared" si="65"/>
        <v>Крупа пшеничная</v>
      </c>
      <c r="AX79" s="92" t="str">
        <f t="shared" si="65"/>
        <v>Крупа пшено</v>
      </c>
      <c r="AY79" s="92" t="str">
        <f t="shared" si="65"/>
        <v>Крупа ячневая</v>
      </c>
      <c r="AZ79" s="92" t="str">
        <f t="shared" si="65"/>
        <v>Рис</v>
      </c>
      <c r="BA79" s="92" t="str">
        <f t="shared" si="65"/>
        <v>Цыпленок бройлер</v>
      </c>
      <c r="BB79" s="92" t="str">
        <f t="shared" si="65"/>
        <v>Филе куриное</v>
      </c>
      <c r="BC79" s="92" t="str">
        <f t="shared" si="65"/>
        <v>Фарш говяжий</v>
      </c>
      <c r="BD79" s="92" t="str">
        <f t="shared" si="65"/>
        <v>Печень куриная</v>
      </c>
      <c r="BE79" s="92" t="str">
        <f t="shared" si="65"/>
        <v>Филе минтая</v>
      </c>
      <c r="BF79" s="92" t="str">
        <f t="shared" si="65"/>
        <v>Филе сельди слабосол.</v>
      </c>
      <c r="BG79" s="92" t="str">
        <f t="shared" si="65"/>
        <v>Картофель</v>
      </c>
      <c r="BH79" s="92" t="str">
        <f t="shared" si="65"/>
        <v>Морковь</v>
      </c>
      <c r="BI79" s="92" t="str">
        <f t="shared" si="65"/>
        <v>Лук</v>
      </c>
      <c r="BJ79" s="92" t="str">
        <f t="shared" si="65"/>
        <v>Капуста</v>
      </c>
      <c r="BK79" s="92" t="str">
        <f t="shared" si="65"/>
        <v>Свекла</v>
      </c>
      <c r="BL79" s="92" t="str">
        <f t="shared" si="65"/>
        <v>Томатная паста</v>
      </c>
      <c r="BM79" s="92" t="str">
        <f t="shared" si="65"/>
        <v>Масло растительное</v>
      </c>
      <c r="BN79" s="92" t="str">
        <f t="shared" si="65"/>
        <v>Соль</v>
      </c>
      <c r="BO79" s="92" t="str">
        <f t="shared" si="65"/>
        <v>Аскорбиновая кислота</v>
      </c>
      <c r="BP79" s="101" t="s">
        <v>6</v>
      </c>
      <c r="BQ79" s="95" t="s">
        <v>7</v>
      </c>
    </row>
    <row r="80" spans="1:69" ht="36.75" customHeight="1" x14ac:dyDescent="0.25">
      <c r="A80" s="94"/>
      <c r="B80" s="4" t="s">
        <v>8</v>
      </c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101"/>
      <c r="BQ80" s="95"/>
    </row>
    <row r="81" spans="1:69" ht="13.5" customHeight="1" x14ac:dyDescent="0.25">
      <c r="A81" s="96" t="s">
        <v>20</v>
      </c>
      <c r="B81" s="5" t="str">
        <f>B19</f>
        <v>Чай с лимоном</v>
      </c>
      <c r="C81" s="97">
        <f>$E$4</f>
        <v>1</v>
      </c>
      <c r="D81" s="5">
        <f t="shared" ref="D81:AI81" si="66">D19</f>
        <v>0</v>
      </c>
      <c r="E81" s="5">
        <f t="shared" si="66"/>
        <v>0</v>
      </c>
      <c r="F81" s="5">
        <f t="shared" si="66"/>
        <v>8.0000000000000002E-3</v>
      </c>
      <c r="G81" s="5">
        <f t="shared" si="66"/>
        <v>2.9999999999999997E-4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5.0000000000000001E-3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N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/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68">D20</f>
        <v>0</v>
      </c>
      <c r="E82" s="5">
        <f t="shared" si="68"/>
        <v>0</v>
      </c>
      <c r="F82" s="5">
        <f t="shared" si="68"/>
        <v>3.5000000000000001E-3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2E-3</v>
      </c>
      <c r="L82" s="5">
        <f t="shared" si="68"/>
        <v>0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0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0.04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N82" si="69">AJ20</f>
        <v>4.4999999999999998E-2</v>
      </c>
      <c r="AK82" s="5">
        <f t="shared" si="69"/>
        <v>1E-3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0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0</v>
      </c>
      <c r="BN82" s="5">
        <f t="shared" si="69"/>
        <v>0</v>
      </c>
      <c r="BO82" s="5"/>
    </row>
    <row r="83" spans="1:69" x14ac:dyDescent="0.25">
      <c r="A83" s="96"/>
      <c r="B83" s="5">
        <f>B21</f>
        <v>0</v>
      </c>
      <c r="C83" s="98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N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/>
    </row>
    <row r="84" spans="1:69" x14ac:dyDescent="0.25">
      <c r="A84" s="96"/>
      <c r="B84" s="5">
        <f>B22</f>
        <v>0</v>
      </c>
      <c r="C84" s="98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N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/>
    </row>
    <row r="85" spans="1:69" x14ac:dyDescent="0.25">
      <c r="A85" s="96"/>
      <c r="B85" s="5">
        <f>B23</f>
        <v>0</v>
      </c>
      <c r="C85" s="99"/>
      <c r="D85" s="5">
        <f t="shared" ref="D85:AI85" si="74">D23</f>
        <v>0</v>
      </c>
      <c r="E85" s="5">
        <f t="shared" si="74"/>
        <v>0</v>
      </c>
      <c r="F85" s="5">
        <f t="shared" si="74"/>
        <v>0</v>
      </c>
      <c r="G85" s="5">
        <f t="shared" si="74"/>
        <v>0</v>
      </c>
      <c r="H85" s="5">
        <f t="shared" si="74"/>
        <v>0</v>
      </c>
      <c r="I85" s="5">
        <f t="shared" si="74"/>
        <v>0</v>
      </c>
      <c r="J85" s="5">
        <f t="shared" si="74"/>
        <v>0</v>
      </c>
      <c r="K85" s="5">
        <f t="shared" si="74"/>
        <v>0</v>
      </c>
      <c r="L85" s="5">
        <f t="shared" si="74"/>
        <v>0</v>
      </c>
      <c r="M85" s="5">
        <f t="shared" si="74"/>
        <v>0</v>
      </c>
      <c r="N85" s="5">
        <f t="shared" si="74"/>
        <v>0</v>
      </c>
      <c r="O85" s="5">
        <f t="shared" si="74"/>
        <v>0</v>
      </c>
      <c r="P85" s="5">
        <f t="shared" si="74"/>
        <v>0</v>
      </c>
      <c r="Q85" s="5">
        <f t="shared" si="74"/>
        <v>0</v>
      </c>
      <c r="R85" s="5">
        <f t="shared" si="74"/>
        <v>0</v>
      </c>
      <c r="S85" s="5">
        <f t="shared" si="74"/>
        <v>0</v>
      </c>
      <c r="T85" s="5">
        <f t="shared" si="74"/>
        <v>0</v>
      </c>
      <c r="U85" s="5">
        <f t="shared" si="74"/>
        <v>0</v>
      </c>
      <c r="V85" s="5">
        <f t="shared" si="74"/>
        <v>0</v>
      </c>
      <c r="W85" s="5">
        <f t="shared" si="74"/>
        <v>0</v>
      </c>
      <c r="X85" s="5">
        <f t="shared" si="74"/>
        <v>0</v>
      </c>
      <c r="Y85" s="5">
        <f t="shared" si="74"/>
        <v>0</v>
      </c>
      <c r="Z85" s="5">
        <f t="shared" si="74"/>
        <v>0</v>
      </c>
      <c r="AA85" s="5">
        <f t="shared" si="74"/>
        <v>0</v>
      </c>
      <c r="AB85" s="5">
        <f t="shared" si="74"/>
        <v>0</v>
      </c>
      <c r="AC85" s="5">
        <f t="shared" si="74"/>
        <v>0</v>
      </c>
      <c r="AD85" s="5">
        <f t="shared" si="74"/>
        <v>0</v>
      </c>
      <c r="AE85" s="5">
        <f t="shared" si="74"/>
        <v>0</v>
      </c>
      <c r="AF85" s="5">
        <f t="shared" si="74"/>
        <v>0</v>
      </c>
      <c r="AG85" s="5">
        <f t="shared" si="74"/>
        <v>0</v>
      </c>
      <c r="AH85" s="5">
        <f t="shared" si="74"/>
        <v>0</v>
      </c>
      <c r="AI85" s="5">
        <f t="shared" si="74"/>
        <v>0</v>
      </c>
      <c r="AJ85" s="5">
        <f t="shared" ref="AJ85:BN85" si="75">AJ23</f>
        <v>0</v>
      </c>
      <c r="AK85" s="5">
        <f t="shared" si="75"/>
        <v>0</v>
      </c>
      <c r="AL85" s="5">
        <f t="shared" si="75"/>
        <v>0</v>
      </c>
      <c r="AM85" s="5">
        <f t="shared" si="75"/>
        <v>0</v>
      </c>
      <c r="AN85" s="5">
        <f t="shared" si="75"/>
        <v>0</v>
      </c>
      <c r="AO85" s="5">
        <f t="shared" si="75"/>
        <v>0</v>
      </c>
      <c r="AP85" s="5">
        <f t="shared" si="75"/>
        <v>0</v>
      </c>
      <c r="AQ85" s="5">
        <f t="shared" si="75"/>
        <v>0</v>
      </c>
      <c r="AR85" s="5">
        <f t="shared" si="75"/>
        <v>0</v>
      </c>
      <c r="AS85" s="5">
        <f t="shared" si="75"/>
        <v>0</v>
      </c>
      <c r="AT85" s="5">
        <f t="shared" si="75"/>
        <v>0</v>
      </c>
      <c r="AU85" s="5">
        <f t="shared" si="75"/>
        <v>0</v>
      </c>
      <c r="AV85" s="5">
        <f t="shared" si="75"/>
        <v>0</v>
      </c>
      <c r="AW85" s="5">
        <f t="shared" si="75"/>
        <v>0</v>
      </c>
      <c r="AX85" s="5">
        <f t="shared" si="75"/>
        <v>0</v>
      </c>
      <c r="AY85" s="5">
        <f t="shared" si="75"/>
        <v>0</v>
      </c>
      <c r="AZ85" s="5">
        <f t="shared" si="75"/>
        <v>0</v>
      </c>
      <c r="BA85" s="5">
        <f t="shared" si="75"/>
        <v>0</v>
      </c>
      <c r="BB85" s="5">
        <f t="shared" si="75"/>
        <v>0</v>
      </c>
      <c r="BC85" s="5">
        <f t="shared" si="75"/>
        <v>0</v>
      </c>
      <c r="BD85" s="5">
        <f t="shared" si="75"/>
        <v>0</v>
      </c>
      <c r="BE85" s="5">
        <f t="shared" si="75"/>
        <v>0</v>
      </c>
      <c r="BF85" s="5">
        <f t="shared" si="75"/>
        <v>0</v>
      </c>
      <c r="BG85" s="5">
        <f t="shared" si="75"/>
        <v>0</v>
      </c>
      <c r="BH85" s="5">
        <f t="shared" si="75"/>
        <v>0</v>
      </c>
      <c r="BI85" s="5">
        <f t="shared" si="75"/>
        <v>0</v>
      </c>
      <c r="BJ85" s="5">
        <f t="shared" si="75"/>
        <v>0</v>
      </c>
      <c r="BK85" s="5">
        <f t="shared" si="75"/>
        <v>0</v>
      </c>
      <c r="BL85" s="5">
        <f t="shared" si="75"/>
        <v>0</v>
      </c>
      <c r="BM85" s="5">
        <f t="shared" si="75"/>
        <v>0</v>
      </c>
      <c r="BN85" s="5">
        <f t="shared" si="75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6">SUM(E81:E85)</f>
        <v>0</v>
      </c>
      <c r="F86" s="22">
        <f t="shared" si="76"/>
        <v>1.15E-2</v>
      </c>
      <c r="G86" s="22">
        <f t="shared" si="76"/>
        <v>2.9999999999999997E-4</v>
      </c>
      <c r="H86" s="22">
        <f t="shared" si="76"/>
        <v>0</v>
      </c>
      <c r="I86" s="22">
        <f t="shared" si="76"/>
        <v>0</v>
      </c>
      <c r="J86" s="22">
        <f t="shared" si="76"/>
        <v>0</v>
      </c>
      <c r="K86" s="22">
        <f t="shared" si="76"/>
        <v>2E-3</v>
      </c>
      <c r="L86" s="22">
        <f t="shared" si="76"/>
        <v>0</v>
      </c>
      <c r="M86" s="22">
        <f t="shared" si="76"/>
        <v>0</v>
      </c>
      <c r="N86" s="22">
        <f t="shared" si="76"/>
        <v>0</v>
      </c>
      <c r="O86" s="22">
        <f t="shared" si="76"/>
        <v>0</v>
      </c>
      <c r="P86" s="22">
        <f t="shared" si="76"/>
        <v>0</v>
      </c>
      <c r="Q86" s="22">
        <f t="shared" si="76"/>
        <v>0</v>
      </c>
      <c r="R86" s="22">
        <f t="shared" si="76"/>
        <v>0</v>
      </c>
      <c r="S86" s="22">
        <f t="shared" si="76"/>
        <v>0</v>
      </c>
      <c r="T86" s="22">
        <f t="shared" si="76"/>
        <v>0</v>
      </c>
      <c r="U86" s="22">
        <f t="shared" si="76"/>
        <v>0</v>
      </c>
      <c r="V86" s="22">
        <f t="shared" ref="V86:Y86" si="77">SUM(V81:V85)</f>
        <v>0</v>
      </c>
      <c r="W86" s="22">
        <f t="shared" si="77"/>
        <v>0</v>
      </c>
      <c r="X86" s="22">
        <f t="shared" si="77"/>
        <v>0.04</v>
      </c>
      <c r="Y86" s="22">
        <f t="shared" si="77"/>
        <v>0</v>
      </c>
      <c r="Z86" s="22">
        <f t="shared" si="76"/>
        <v>0</v>
      </c>
      <c r="AA86" s="22">
        <f t="shared" si="76"/>
        <v>0</v>
      </c>
      <c r="AB86" s="22">
        <f t="shared" si="76"/>
        <v>0</v>
      </c>
      <c r="AC86" s="22">
        <f t="shared" si="76"/>
        <v>0</v>
      </c>
      <c r="AD86" s="22">
        <f t="shared" si="76"/>
        <v>0</v>
      </c>
      <c r="AE86" s="22">
        <f t="shared" si="76"/>
        <v>0</v>
      </c>
      <c r="AF86" s="22">
        <f t="shared" si="76"/>
        <v>5.0000000000000001E-3</v>
      </c>
      <c r="AG86" s="22">
        <f t="shared" si="76"/>
        <v>0</v>
      </c>
      <c r="AH86" s="22">
        <f t="shared" si="76"/>
        <v>0</v>
      </c>
      <c r="AI86" s="22">
        <f t="shared" si="76"/>
        <v>0</v>
      </c>
      <c r="AJ86" s="22">
        <f t="shared" si="76"/>
        <v>4.4999999999999998E-2</v>
      </c>
      <c r="AK86" s="22">
        <f t="shared" si="76"/>
        <v>1E-3</v>
      </c>
      <c r="AL86" s="22">
        <f t="shared" si="76"/>
        <v>0</v>
      </c>
      <c r="AM86" s="22">
        <f t="shared" si="76"/>
        <v>0</v>
      </c>
      <c r="AN86" s="22">
        <f t="shared" si="76"/>
        <v>0</v>
      </c>
      <c r="AO86" s="22">
        <f t="shared" si="76"/>
        <v>0</v>
      </c>
      <c r="AP86" s="22">
        <f t="shared" si="76"/>
        <v>0</v>
      </c>
      <c r="AQ86" s="22">
        <f t="shared" si="76"/>
        <v>0</v>
      </c>
      <c r="AR86" s="22">
        <f t="shared" si="76"/>
        <v>0</v>
      </c>
      <c r="AS86" s="22">
        <f t="shared" si="76"/>
        <v>0</v>
      </c>
      <c r="AT86" s="22">
        <f t="shared" si="76"/>
        <v>0</v>
      </c>
      <c r="AU86" s="22">
        <f t="shared" si="76"/>
        <v>0</v>
      </c>
      <c r="AV86" s="22">
        <f t="shared" si="76"/>
        <v>0</v>
      </c>
      <c r="AW86" s="22">
        <f t="shared" si="76"/>
        <v>0</v>
      </c>
      <c r="AX86" s="22">
        <f t="shared" si="76"/>
        <v>0</v>
      </c>
      <c r="AY86" s="22">
        <f t="shared" si="76"/>
        <v>0</v>
      </c>
      <c r="AZ86" s="22">
        <f t="shared" si="76"/>
        <v>0</v>
      </c>
      <c r="BA86" s="22">
        <f t="shared" si="76"/>
        <v>0</v>
      </c>
      <c r="BB86" s="22">
        <f t="shared" si="76"/>
        <v>0</v>
      </c>
      <c r="BC86" s="22">
        <f t="shared" si="76"/>
        <v>0</v>
      </c>
      <c r="BD86" s="22">
        <f t="shared" si="76"/>
        <v>0</v>
      </c>
      <c r="BE86" s="22">
        <f t="shared" si="76"/>
        <v>0</v>
      </c>
      <c r="BF86" s="22">
        <f t="shared" si="76"/>
        <v>0</v>
      </c>
      <c r="BG86" s="22">
        <f t="shared" si="76"/>
        <v>0</v>
      </c>
      <c r="BH86" s="22">
        <f t="shared" si="76"/>
        <v>0</v>
      </c>
      <c r="BI86" s="22">
        <f t="shared" si="76"/>
        <v>0</v>
      </c>
      <c r="BJ86" s="22">
        <f t="shared" si="76"/>
        <v>0</v>
      </c>
      <c r="BK86" s="22">
        <f t="shared" si="76"/>
        <v>0</v>
      </c>
      <c r="BL86" s="22">
        <f t="shared" si="76"/>
        <v>0</v>
      </c>
      <c r="BM86" s="22">
        <f t="shared" si="76"/>
        <v>0</v>
      </c>
      <c r="BN86" s="22">
        <f t="shared" si="76"/>
        <v>0</v>
      </c>
      <c r="BO86" s="22">
        <f t="shared" ref="BO86" si="78">SUM(BO81:BO85)</f>
        <v>0</v>
      </c>
    </row>
    <row r="87" spans="1:69" ht="17.25" x14ac:dyDescent="0.3">
      <c r="B87" s="20" t="s">
        <v>27</v>
      </c>
      <c r="C87" s="21"/>
      <c r="D87" s="23">
        <f t="shared" ref="D87:U87" si="79">PRODUCT(D86,$E$4)</f>
        <v>0</v>
      </c>
      <c r="E87" s="23">
        <f t="shared" si="79"/>
        <v>0</v>
      </c>
      <c r="F87" s="23">
        <f t="shared" si="79"/>
        <v>1.15E-2</v>
      </c>
      <c r="G87" s="23">
        <f t="shared" si="79"/>
        <v>2.9999999999999997E-4</v>
      </c>
      <c r="H87" s="23">
        <f t="shared" si="79"/>
        <v>0</v>
      </c>
      <c r="I87" s="23">
        <f t="shared" si="79"/>
        <v>0</v>
      </c>
      <c r="J87" s="23">
        <f t="shared" si="79"/>
        <v>0</v>
      </c>
      <c r="K87" s="23">
        <f t="shared" si="79"/>
        <v>2E-3</v>
      </c>
      <c r="L87" s="23">
        <f t="shared" si="79"/>
        <v>0</v>
      </c>
      <c r="M87" s="23">
        <f t="shared" si="79"/>
        <v>0</v>
      </c>
      <c r="N87" s="23">
        <f t="shared" si="79"/>
        <v>0</v>
      </c>
      <c r="O87" s="23">
        <f t="shared" si="79"/>
        <v>0</v>
      </c>
      <c r="P87" s="23">
        <f t="shared" si="79"/>
        <v>0</v>
      </c>
      <c r="Q87" s="23">
        <f t="shared" si="79"/>
        <v>0</v>
      </c>
      <c r="R87" s="23">
        <f t="shared" si="79"/>
        <v>0</v>
      </c>
      <c r="S87" s="23">
        <f t="shared" si="79"/>
        <v>0</v>
      </c>
      <c r="T87" s="23">
        <f t="shared" si="79"/>
        <v>0</v>
      </c>
      <c r="U87" s="23">
        <f t="shared" si="79"/>
        <v>0</v>
      </c>
      <c r="V87" s="23">
        <f t="shared" ref="V87:Y87" si="80">PRODUCT(V86,$E$4)</f>
        <v>0</v>
      </c>
      <c r="W87" s="23">
        <f t="shared" si="80"/>
        <v>0</v>
      </c>
      <c r="X87" s="23">
        <f t="shared" si="80"/>
        <v>0.04</v>
      </c>
      <c r="Y87" s="23">
        <f t="shared" si="80"/>
        <v>0</v>
      </c>
      <c r="Z87" s="23">
        <f t="shared" ref="Z87:BN87" si="81">PRODUCT(Z86,$E$4)</f>
        <v>0</v>
      </c>
      <c r="AA87" s="23">
        <f t="shared" si="81"/>
        <v>0</v>
      </c>
      <c r="AB87" s="23">
        <f t="shared" si="81"/>
        <v>0</v>
      </c>
      <c r="AC87" s="23">
        <f t="shared" si="81"/>
        <v>0</v>
      </c>
      <c r="AD87" s="23">
        <f t="shared" si="81"/>
        <v>0</v>
      </c>
      <c r="AE87" s="23">
        <f t="shared" si="81"/>
        <v>0</v>
      </c>
      <c r="AF87" s="23">
        <f t="shared" si="81"/>
        <v>5.0000000000000001E-3</v>
      </c>
      <c r="AG87" s="23">
        <f t="shared" si="81"/>
        <v>0</v>
      </c>
      <c r="AH87" s="23">
        <f t="shared" si="81"/>
        <v>0</v>
      </c>
      <c r="AI87" s="23">
        <f t="shared" si="81"/>
        <v>0</v>
      </c>
      <c r="AJ87" s="23">
        <f t="shared" si="81"/>
        <v>4.4999999999999998E-2</v>
      </c>
      <c r="AK87" s="23">
        <f t="shared" si="81"/>
        <v>1E-3</v>
      </c>
      <c r="AL87" s="23">
        <f t="shared" si="81"/>
        <v>0</v>
      </c>
      <c r="AM87" s="23">
        <f t="shared" si="81"/>
        <v>0</v>
      </c>
      <c r="AN87" s="23">
        <f t="shared" si="81"/>
        <v>0</v>
      </c>
      <c r="AO87" s="23">
        <f t="shared" si="81"/>
        <v>0</v>
      </c>
      <c r="AP87" s="23">
        <f t="shared" si="81"/>
        <v>0</v>
      </c>
      <c r="AQ87" s="23">
        <f t="shared" si="81"/>
        <v>0</v>
      </c>
      <c r="AR87" s="23">
        <f t="shared" si="81"/>
        <v>0</v>
      </c>
      <c r="AS87" s="23">
        <f t="shared" si="81"/>
        <v>0</v>
      </c>
      <c r="AT87" s="23">
        <f t="shared" si="81"/>
        <v>0</v>
      </c>
      <c r="AU87" s="23">
        <f t="shared" si="81"/>
        <v>0</v>
      </c>
      <c r="AV87" s="23">
        <f t="shared" si="81"/>
        <v>0</v>
      </c>
      <c r="AW87" s="23">
        <f t="shared" si="81"/>
        <v>0</v>
      </c>
      <c r="AX87" s="23">
        <f t="shared" si="81"/>
        <v>0</v>
      </c>
      <c r="AY87" s="23">
        <f t="shared" si="81"/>
        <v>0</v>
      </c>
      <c r="AZ87" s="23">
        <f t="shared" si="81"/>
        <v>0</v>
      </c>
      <c r="BA87" s="23">
        <f t="shared" si="81"/>
        <v>0</v>
      </c>
      <c r="BB87" s="23">
        <f t="shared" si="81"/>
        <v>0</v>
      </c>
      <c r="BC87" s="23">
        <f t="shared" si="81"/>
        <v>0</v>
      </c>
      <c r="BD87" s="23">
        <f t="shared" si="81"/>
        <v>0</v>
      </c>
      <c r="BE87" s="23">
        <f t="shared" si="81"/>
        <v>0</v>
      </c>
      <c r="BF87" s="23">
        <f t="shared" si="81"/>
        <v>0</v>
      </c>
      <c r="BG87" s="23">
        <f t="shared" si="81"/>
        <v>0</v>
      </c>
      <c r="BH87" s="23">
        <f t="shared" si="81"/>
        <v>0</v>
      </c>
      <c r="BI87" s="23">
        <f t="shared" si="81"/>
        <v>0</v>
      </c>
      <c r="BJ87" s="23">
        <f t="shared" si="81"/>
        <v>0</v>
      </c>
      <c r="BK87" s="23">
        <f t="shared" si="81"/>
        <v>0</v>
      </c>
      <c r="BL87" s="23">
        <f t="shared" si="81"/>
        <v>0</v>
      </c>
      <c r="BM87" s="23">
        <f t="shared" si="81"/>
        <v>0</v>
      </c>
      <c r="BN87" s="23">
        <f t="shared" si="81"/>
        <v>0</v>
      </c>
      <c r="BO87" s="23">
        <f t="shared" ref="BO87" si="82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3">D38</f>
        <v>67.27</v>
      </c>
      <c r="E89" s="29">
        <f t="shared" si="83"/>
        <v>70</v>
      </c>
      <c r="F89" s="29">
        <f t="shared" si="83"/>
        <v>90</v>
      </c>
      <c r="G89" s="29">
        <f t="shared" si="83"/>
        <v>500</v>
      </c>
      <c r="H89" s="29">
        <f t="shared" si="83"/>
        <v>925.9</v>
      </c>
      <c r="I89" s="29">
        <f t="shared" si="83"/>
        <v>510</v>
      </c>
      <c r="J89" s="29">
        <f t="shared" si="83"/>
        <v>71.38</v>
      </c>
      <c r="K89" s="29">
        <f t="shared" si="83"/>
        <v>662.44</v>
      </c>
      <c r="L89" s="29">
        <f t="shared" si="83"/>
        <v>200.83</v>
      </c>
      <c r="M89" s="29">
        <f t="shared" si="83"/>
        <v>550</v>
      </c>
      <c r="N89" s="29">
        <f t="shared" si="83"/>
        <v>99.49</v>
      </c>
      <c r="O89" s="29">
        <f t="shared" si="83"/>
        <v>320.32</v>
      </c>
      <c r="P89" s="29">
        <f t="shared" si="83"/>
        <v>368.4</v>
      </c>
      <c r="Q89" s="29">
        <f t="shared" si="83"/>
        <v>416.67</v>
      </c>
      <c r="R89" s="29">
        <f t="shared" si="83"/>
        <v>0</v>
      </c>
      <c r="S89" s="29">
        <f t="shared" si="83"/>
        <v>130</v>
      </c>
      <c r="T89" s="29">
        <f t="shared" si="83"/>
        <v>0</v>
      </c>
      <c r="U89" s="29">
        <f t="shared" si="83"/>
        <v>840</v>
      </c>
      <c r="V89" s="29">
        <f t="shared" si="83"/>
        <v>83.34</v>
      </c>
      <c r="W89" s="29">
        <f t="shared" si="83"/>
        <v>99</v>
      </c>
      <c r="X89" s="29">
        <f t="shared" si="83"/>
        <v>9</v>
      </c>
      <c r="Y89" s="29">
        <f t="shared" si="83"/>
        <v>0</v>
      </c>
      <c r="Z89" s="29">
        <f t="shared" si="83"/>
        <v>225</v>
      </c>
      <c r="AA89" s="29">
        <f t="shared" si="83"/>
        <v>360</v>
      </c>
      <c r="AB89" s="29">
        <f t="shared" si="83"/>
        <v>300</v>
      </c>
      <c r="AC89" s="29">
        <f t="shared" si="83"/>
        <v>350</v>
      </c>
      <c r="AD89" s="29">
        <f t="shared" si="83"/>
        <v>180</v>
      </c>
      <c r="AE89" s="29">
        <f t="shared" si="83"/>
        <v>300</v>
      </c>
      <c r="AF89" s="29">
        <f t="shared" si="83"/>
        <v>169</v>
      </c>
      <c r="AG89" s="29">
        <f t="shared" si="83"/>
        <v>227.27</v>
      </c>
      <c r="AH89" s="29">
        <f t="shared" si="83"/>
        <v>58.38</v>
      </c>
      <c r="AI89" s="29">
        <f t="shared" si="83"/>
        <v>65.75</v>
      </c>
      <c r="AJ89" s="29">
        <f t="shared" ref="AJ89:BN89" si="84">AJ38</f>
        <v>48</v>
      </c>
      <c r="AK89" s="29">
        <f t="shared" si="84"/>
        <v>200</v>
      </c>
      <c r="AL89" s="29">
        <f t="shared" si="84"/>
        <v>185</v>
      </c>
      <c r="AM89" s="29">
        <f t="shared" si="84"/>
        <v>0</v>
      </c>
      <c r="AN89" s="29">
        <f t="shared" si="84"/>
        <v>286</v>
      </c>
      <c r="AO89" s="29">
        <f t="shared" si="84"/>
        <v>0</v>
      </c>
      <c r="AP89" s="29">
        <f t="shared" si="84"/>
        <v>189.66</v>
      </c>
      <c r="AQ89" s="29">
        <f t="shared" si="84"/>
        <v>75</v>
      </c>
      <c r="AR89" s="29">
        <f t="shared" si="84"/>
        <v>70</v>
      </c>
      <c r="AS89" s="29">
        <f t="shared" si="84"/>
        <v>150</v>
      </c>
      <c r="AT89" s="29">
        <f t="shared" si="84"/>
        <v>85.71</v>
      </c>
      <c r="AU89" s="29">
        <f t="shared" si="84"/>
        <v>64.290000000000006</v>
      </c>
      <c r="AV89" s="29">
        <f t="shared" si="84"/>
        <v>62.5</v>
      </c>
      <c r="AW89" s="29">
        <f t="shared" si="84"/>
        <v>114.28</v>
      </c>
      <c r="AX89" s="29">
        <f t="shared" si="84"/>
        <v>80</v>
      </c>
      <c r="AY89" s="29">
        <f t="shared" si="84"/>
        <v>75</v>
      </c>
      <c r="AZ89" s="29">
        <f t="shared" si="84"/>
        <v>110</v>
      </c>
      <c r="BA89" s="29">
        <f t="shared" si="84"/>
        <v>225</v>
      </c>
      <c r="BB89" s="29">
        <f t="shared" si="84"/>
        <v>360</v>
      </c>
      <c r="BC89" s="29">
        <f t="shared" si="84"/>
        <v>550</v>
      </c>
      <c r="BD89" s="29">
        <f t="shared" si="84"/>
        <v>205</v>
      </c>
      <c r="BE89" s="29">
        <f t="shared" si="84"/>
        <v>330</v>
      </c>
      <c r="BF89" s="29">
        <f t="shared" si="84"/>
        <v>0</v>
      </c>
      <c r="BG89" s="29">
        <f t="shared" si="84"/>
        <v>40</v>
      </c>
      <c r="BH89" s="29">
        <f t="shared" si="84"/>
        <v>59</v>
      </c>
      <c r="BI89" s="29">
        <f t="shared" si="84"/>
        <v>30</v>
      </c>
      <c r="BJ89" s="29">
        <f t="shared" si="84"/>
        <v>30</v>
      </c>
      <c r="BK89" s="29">
        <f t="shared" si="84"/>
        <v>35</v>
      </c>
      <c r="BL89" s="29">
        <f t="shared" si="84"/>
        <v>312</v>
      </c>
      <c r="BM89" s="29">
        <f t="shared" si="84"/>
        <v>154.44999999999999</v>
      </c>
      <c r="BN89" s="29">
        <f t="shared" si="84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5">E89/1000</f>
        <v>7.0000000000000007E-2</v>
      </c>
      <c r="F90" s="22">
        <f t="shared" si="85"/>
        <v>0.09</v>
      </c>
      <c r="G90" s="22">
        <f t="shared" si="85"/>
        <v>0.5</v>
      </c>
      <c r="H90" s="22">
        <f t="shared" si="85"/>
        <v>0.92589999999999995</v>
      </c>
      <c r="I90" s="22">
        <f t="shared" si="85"/>
        <v>0.51</v>
      </c>
      <c r="J90" s="22">
        <f t="shared" si="85"/>
        <v>7.1379999999999999E-2</v>
      </c>
      <c r="K90" s="22">
        <f t="shared" si="85"/>
        <v>0.66244000000000003</v>
      </c>
      <c r="L90" s="22">
        <f t="shared" si="85"/>
        <v>0.20083000000000001</v>
      </c>
      <c r="M90" s="22">
        <f t="shared" si="85"/>
        <v>0.55000000000000004</v>
      </c>
      <c r="N90" s="22">
        <f t="shared" si="85"/>
        <v>9.9489999999999995E-2</v>
      </c>
      <c r="O90" s="22">
        <f t="shared" si="85"/>
        <v>0.32031999999999999</v>
      </c>
      <c r="P90" s="22">
        <f t="shared" si="85"/>
        <v>0.36839999999999995</v>
      </c>
      <c r="Q90" s="22">
        <f t="shared" si="85"/>
        <v>0.41667000000000004</v>
      </c>
      <c r="R90" s="22">
        <f t="shared" si="85"/>
        <v>0</v>
      </c>
      <c r="S90" s="22">
        <f t="shared" si="85"/>
        <v>0.13</v>
      </c>
      <c r="T90" s="22">
        <f t="shared" si="85"/>
        <v>0</v>
      </c>
      <c r="U90" s="22">
        <f t="shared" si="85"/>
        <v>0.84</v>
      </c>
      <c r="V90" s="22">
        <f t="shared" si="85"/>
        <v>8.3339999999999997E-2</v>
      </c>
      <c r="W90" s="22">
        <f>W89/1000</f>
        <v>9.9000000000000005E-2</v>
      </c>
      <c r="X90" s="22">
        <f t="shared" si="85"/>
        <v>8.9999999999999993E-3</v>
      </c>
      <c r="Y90" s="22">
        <f t="shared" si="85"/>
        <v>0</v>
      </c>
      <c r="Z90" s="22">
        <f t="shared" si="85"/>
        <v>0.22500000000000001</v>
      </c>
      <c r="AA90" s="22">
        <f t="shared" si="85"/>
        <v>0.36</v>
      </c>
      <c r="AB90" s="22">
        <f t="shared" si="85"/>
        <v>0.3</v>
      </c>
      <c r="AC90" s="22">
        <f t="shared" si="85"/>
        <v>0.35</v>
      </c>
      <c r="AD90" s="22">
        <f t="shared" si="85"/>
        <v>0.18</v>
      </c>
      <c r="AE90" s="22">
        <f t="shared" si="85"/>
        <v>0.3</v>
      </c>
      <c r="AF90" s="22">
        <f t="shared" si="85"/>
        <v>0.16900000000000001</v>
      </c>
      <c r="AG90" s="22">
        <f t="shared" si="85"/>
        <v>0.22727</v>
      </c>
      <c r="AH90" s="22">
        <f t="shared" si="85"/>
        <v>5.8380000000000001E-2</v>
      </c>
      <c r="AI90" s="22">
        <f t="shared" si="85"/>
        <v>6.5750000000000003E-2</v>
      </c>
      <c r="AJ90" s="22">
        <f t="shared" si="85"/>
        <v>4.8000000000000001E-2</v>
      </c>
      <c r="AK90" s="22">
        <f t="shared" si="85"/>
        <v>0.2</v>
      </c>
      <c r="AL90" s="22">
        <f t="shared" si="85"/>
        <v>0.185</v>
      </c>
      <c r="AM90" s="22">
        <f t="shared" si="85"/>
        <v>0</v>
      </c>
      <c r="AN90" s="22">
        <f t="shared" si="85"/>
        <v>0.28599999999999998</v>
      </c>
      <c r="AO90" s="22">
        <f t="shared" si="85"/>
        <v>0</v>
      </c>
      <c r="AP90" s="22">
        <f t="shared" si="85"/>
        <v>0.18966</v>
      </c>
      <c r="AQ90" s="22">
        <f t="shared" si="85"/>
        <v>7.4999999999999997E-2</v>
      </c>
      <c r="AR90" s="22">
        <f t="shared" si="85"/>
        <v>7.0000000000000007E-2</v>
      </c>
      <c r="AS90" s="22">
        <f t="shared" si="85"/>
        <v>0.15</v>
      </c>
      <c r="AT90" s="22">
        <f t="shared" si="85"/>
        <v>8.5709999999999995E-2</v>
      </c>
      <c r="AU90" s="22">
        <f t="shared" si="85"/>
        <v>6.429E-2</v>
      </c>
      <c r="AV90" s="22">
        <f t="shared" si="85"/>
        <v>6.25E-2</v>
      </c>
      <c r="AW90" s="22">
        <f t="shared" si="85"/>
        <v>0.11428000000000001</v>
      </c>
      <c r="AX90" s="22">
        <f t="shared" si="85"/>
        <v>0.08</v>
      </c>
      <c r="AY90" s="22">
        <f t="shared" si="85"/>
        <v>7.4999999999999997E-2</v>
      </c>
      <c r="AZ90" s="22">
        <f t="shared" si="85"/>
        <v>0.11</v>
      </c>
      <c r="BA90" s="22">
        <f t="shared" si="85"/>
        <v>0.22500000000000001</v>
      </c>
      <c r="BB90" s="22">
        <f t="shared" si="85"/>
        <v>0.36</v>
      </c>
      <c r="BC90" s="22">
        <f t="shared" si="85"/>
        <v>0.55000000000000004</v>
      </c>
      <c r="BD90" s="22">
        <f t="shared" si="85"/>
        <v>0.20499999999999999</v>
      </c>
      <c r="BE90" s="22">
        <f t="shared" si="85"/>
        <v>0.33</v>
      </c>
      <c r="BF90" s="22">
        <f t="shared" si="85"/>
        <v>0</v>
      </c>
      <c r="BG90" s="22">
        <f t="shared" si="85"/>
        <v>0.04</v>
      </c>
      <c r="BH90" s="22">
        <f t="shared" si="85"/>
        <v>5.8999999999999997E-2</v>
      </c>
      <c r="BI90" s="22">
        <f t="shared" si="85"/>
        <v>0.03</v>
      </c>
      <c r="BJ90" s="22">
        <f t="shared" si="85"/>
        <v>0.03</v>
      </c>
      <c r="BK90" s="22">
        <f t="shared" si="85"/>
        <v>3.5000000000000003E-2</v>
      </c>
      <c r="BL90" s="22">
        <f t="shared" si="85"/>
        <v>0.312</v>
      </c>
      <c r="BM90" s="22">
        <f t="shared" si="85"/>
        <v>0.15444999999999998</v>
      </c>
      <c r="BN90" s="22">
        <f t="shared" si="85"/>
        <v>1.489E-2</v>
      </c>
      <c r="BO90" s="22">
        <f t="shared" ref="BO90" si="86">BO89/1000</f>
        <v>0</v>
      </c>
    </row>
    <row r="91" spans="1:69" ht="17.25" x14ac:dyDescent="0.3">
      <c r="A91" s="30"/>
      <c r="B91" s="31" t="s">
        <v>32</v>
      </c>
      <c r="C91" s="100"/>
      <c r="D91" s="32">
        <f>D87*D89</f>
        <v>0</v>
      </c>
      <c r="E91" s="32">
        <f t="shared" ref="E91:BN91" si="87">E87*E89</f>
        <v>0</v>
      </c>
      <c r="F91" s="32">
        <f t="shared" si="87"/>
        <v>1.0349999999999999</v>
      </c>
      <c r="G91" s="32">
        <f t="shared" si="87"/>
        <v>0.15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1.3248800000000001</v>
      </c>
      <c r="L91" s="32">
        <f t="shared" si="87"/>
        <v>0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0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W87*W89</f>
        <v>0</v>
      </c>
      <c r="X91" s="32">
        <f t="shared" si="87"/>
        <v>0.36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0.84499999999999997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2.16</v>
      </c>
      <c r="AK91" s="32">
        <f t="shared" si="87"/>
        <v>0.2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0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</v>
      </c>
      <c r="BN91" s="32">
        <f t="shared" si="87"/>
        <v>0</v>
      </c>
      <c r="BO91" s="32">
        <f t="shared" ref="BO91" si="88">BO87*BO89</f>
        <v>0</v>
      </c>
      <c r="BP91" s="33">
        <f>SUM(D91:BN91)</f>
        <v>6.0748800000000003</v>
      </c>
      <c r="BQ91" s="34">
        <f>BP91/$C$7</f>
        <v>6.0748800000000003</v>
      </c>
    </row>
    <row r="92" spans="1:69" ht="17.25" x14ac:dyDescent="0.3">
      <c r="A92" s="30"/>
      <c r="B92" s="31" t="s">
        <v>33</v>
      </c>
      <c r="C92" s="100"/>
      <c r="D92" s="32">
        <f>D87*D89</f>
        <v>0</v>
      </c>
      <c r="E92" s="32">
        <f t="shared" ref="E92:BN92" si="89">E87*E89</f>
        <v>0</v>
      </c>
      <c r="F92" s="32">
        <f t="shared" si="89"/>
        <v>1.0349999999999999</v>
      </c>
      <c r="G92" s="32">
        <f t="shared" si="89"/>
        <v>0.15</v>
      </c>
      <c r="H92" s="32">
        <f t="shared" si="89"/>
        <v>0</v>
      </c>
      <c r="I92" s="32">
        <f t="shared" si="89"/>
        <v>0</v>
      </c>
      <c r="J92" s="32">
        <f t="shared" si="89"/>
        <v>0</v>
      </c>
      <c r="K92" s="32">
        <f t="shared" si="89"/>
        <v>1.3248800000000001</v>
      </c>
      <c r="L92" s="32">
        <f t="shared" si="89"/>
        <v>0</v>
      </c>
      <c r="M92" s="32">
        <f t="shared" si="89"/>
        <v>0</v>
      </c>
      <c r="N92" s="32">
        <f t="shared" si="89"/>
        <v>0</v>
      </c>
      <c r="O92" s="32">
        <f t="shared" si="89"/>
        <v>0</v>
      </c>
      <c r="P92" s="32">
        <f t="shared" si="89"/>
        <v>0</v>
      </c>
      <c r="Q92" s="32">
        <f t="shared" si="89"/>
        <v>0</v>
      </c>
      <c r="R92" s="32">
        <f t="shared" si="89"/>
        <v>0</v>
      </c>
      <c r="S92" s="32">
        <f t="shared" si="89"/>
        <v>0</v>
      </c>
      <c r="T92" s="32">
        <f t="shared" si="89"/>
        <v>0</v>
      </c>
      <c r="U92" s="32">
        <f t="shared" si="89"/>
        <v>0</v>
      </c>
      <c r="V92" s="32">
        <f t="shared" si="89"/>
        <v>0</v>
      </c>
      <c r="W92" s="32">
        <f>W87*W89</f>
        <v>0</v>
      </c>
      <c r="X92" s="32">
        <f t="shared" si="89"/>
        <v>0.36</v>
      </c>
      <c r="Y92" s="32">
        <f t="shared" si="89"/>
        <v>0</v>
      </c>
      <c r="Z92" s="32">
        <f t="shared" si="89"/>
        <v>0</v>
      </c>
      <c r="AA92" s="32">
        <f t="shared" si="89"/>
        <v>0</v>
      </c>
      <c r="AB92" s="32">
        <f t="shared" si="89"/>
        <v>0</v>
      </c>
      <c r="AC92" s="32">
        <f t="shared" si="89"/>
        <v>0</v>
      </c>
      <c r="AD92" s="32">
        <f t="shared" si="89"/>
        <v>0</v>
      </c>
      <c r="AE92" s="32">
        <f t="shared" si="89"/>
        <v>0</v>
      </c>
      <c r="AF92" s="32">
        <f t="shared" si="89"/>
        <v>0.84499999999999997</v>
      </c>
      <c r="AG92" s="32">
        <f t="shared" si="89"/>
        <v>0</v>
      </c>
      <c r="AH92" s="32">
        <f t="shared" si="89"/>
        <v>0</v>
      </c>
      <c r="AI92" s="32">
        <f t="shared" si="89"/>
        <v>0</v>
      </c>
      <c r="AJ92" s="32">
        <f t="shared" si="89"/>
        <v>2.16</v>
      </c>
      <c r="AK92" s="32">
        <f t="shared" si="89"/>
        <v>0.2</v>
      </c>
      <c r="AL92" s="32">
        <f t="shared" si="89"/>
        <v>0</v>
      </c>
      <c r="AM92" s="32">
        <f t="shared" si="89"/>
        <v>0</v>
      </c>
      <c r="AN92" s="32">
        <f t="shared" si="89"/>
        <v>0</v>
      </c>
      <c r="AO92" s="32">
        <f t="shared" si="89"/>
        <v>0</v>
      </c>
      <c r="AP92" s="32">
        <f t="shared" si="89"/>
        <v>0</v>
      </c>
      <c r="AQ92" s="32">
        <f t="shared" si="89"/>
        <v>0</v>
      </c>
      <c r="AR92" s="32">
        <f t="shared" si="89"/>
        <v>0</v>
      </c>
      <c r="AS92" s="32">
        <f t="shared" si="89"/>
        <v>0</v>
      </c>
      <c r="AT92" s="32">
        <f t="shared" si="89"/>
        <v>0</v>
      </c>
      <c r="AU92" s="32">
        <f t="shared" si="89"/>
        <v>0</v>
      </c>
      <c r="AV92" s="32">
        <f t="shared" si="89"/>
        <v>0</v>
      </c>
      <c r="AW92" s="32">
        <f t="shared" si="89"/>
        <v>0</v>
      </c>
      <c r="AX92" s="32">
        <f t="shared" si="89"/>
        <v>0</v>
      </c>
      <c r="AY92" s="32">
        <f t="shared" si="89"/>
        <v>0</v>
      </c>
      <c r="AZ92" s="32">
        <f t="shared" si="89"/>
        <v>0</v>
      </c>
      <c r="BA92" s="32">
        <f t="shared" si="89"/>
        <v>0</v>
      </c>
      <c r="BB92" s="32">
        <f t="shared" si="89"/>
        <v>0</v>
      </c>
      <c r="BC92" s="32">
        <f t="shared" si="89"/>
        <v>0</v>
      </c>
      <c r="BD92" s="32">
        <f t="shared" si="89"/>
        <v>0</v>
      </c>
      <c r="BE92" s="32">
        <f t="shared" si="89"/>
        <v>0</v>
      </c>
      <c r="BF92" s="32">
        <f t="shared" si="89"/>
        <v>0</v>
      </c>
      <c r="BG92" s="32">
        <f t="shared" si="89"/>
        <v>0</v>
      </c>
      <c r="BH92" s="32">
        <f t="shared" si="89"/>
        <v>0</v>
      </c>
      <c r="BI92" s="32">
        <f t="shared" si="89"/>
        <v>0</v>
      </c>
      <c r="BJ92" s="32">
        <f t="shared" si="89"/>
        <v>0</v>
      </c>
      <c r="BK92" s="32">
        <f t="shared" si="89"/>
        <v>0</v>
      </c>
      <c r="BL92" s="32">
        <f t="shared" si="89"/>
        <v>0</v>
      </c>
      <c r="BM92" s="32">
        <f t="shared" si="89"/>
        <v>0</v>
      </c>
      <c r="BN92" s="32">
        <f t="shared" si="89"/>
        <v>0</v>
      </c>
      <c r="BO92" s="32">
        <f t="shared" ref="BO92" si="90">BO87*BO89</f>
        <v>0</v>
      </c>
      <c r="BP92" s="33">
        <f>SUM(D92:BN92)</f>
        <v>6.0748800000000003</v>
      </c>
      <c r="BQ92" s="34">
        <f>BP92/$C$7</f>
        <v>6.0748800000000003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93"/>
      <c r="B95" s="3" t="s">
        <v>4</v>
      </c>
      <c r="C95" s="90" t="s">
        <v>5</v>
      </c>
      <c r="D95" s="92" t="str">
        <f t="shared" ref="D95:BN95" si="91">D79</f>
        <v>Хлеб пшеничный</v>
      </c>
      <c r="E95" s="92" t="str">
        <f t="shared" si="91"/>
        <v>Хлеб ржано-пшеничный</v>
      </c>
      <c r="F95" s="92" t="str">
        <f t="shared" si="91"/>
        <v>Сахар</v>
      </c>
      <c r="G95" s="92" t="str">
        <f t="shared" si="91"/>
        <v>Чай</v>
      </c>
      <c r="H95" s="92" t="str">
        <f t="shared" si="91"/>
        <v>Какао</v>
      </c>
      <c r="I95" s="92" t="str">
        <f t="shared" si="91"/>
        <v>Кофейный напиток</v>
      </c>
      <c r="J95" s="92" t="str">
        <f t="shared" si="91"/>
        <v>Молоко 2,5%</v>
      </c>
      <c r="K95" s="92" t="str">
        <f t="shared" si="91"/>
        <v>Масло сливочное</v>
      </c>
      <c r="L95" s="92" t="str">
        <f t="shared" si="91"/>
        <v>Сметана 15%</v>
      </c>
      <c r="M95" s="92" t="str">
        <f t="shared" si="91"/>
        <v>Молоко сухое</v>
      </c>
      <c r="N95" s="92" t="str">
        <f t="shared" si="91"/>
        <v>Снежок 2,5 %</v>
      </c>
      <c r="O95" s="92" t="str">
        <f t="shared" si="91"/>
        <v>Творог 5%</v>
      </c>
      <c r="P95" s="92" t="str">
        <f t="shared" si="91"/>
        <v>Молоко сгущенное</v>
      </c>
      <c r="Q95" s="92" t="str">
        <f t="shared" si="91"/>
        <v xml:space="preserve">Джем Сава </v>
      </c>
      <c r="R95" s="92" t="str">
        <f t="shared" si="91"/>
        <v>Сыр</v>
      </c>
      <c r="S95" s="92" t="str">
        <f t="shared" si="91"/>
        <v>Зеленый горошек</v>
      </c>
      <c r="T95" s="92" t="str">
        <f t="shared" si="91"/>
        <v>Кукуруза консервирован.</v>
      </c>
      <c r="U95" s="92" t="str">
        <f t="shared" si="91"/>
        <v>Консервы рыбные</v>
      </c>
      <c r="V95" s="92" t="str">
        <f t="shared" si="91"/>
        <v>Огурцы консервирован.</v>
      </c>
      <c r="W95" s="92" t="str">
        <f>W79</f>
        <v>Огурцы свежие</v>
      </c>
      <c r="X95" s="92" t="str">
        <f t="shared" si="91"/>
        <v>Яйцо</v>
      </c>
      <c r="Y95" s="92" t="str">
        <f t="shared" si="91"/>
        <v>Икра кабачковая</v>
      </c>
      <c r="Z95" s="92" t="str">
        <f t="shared" si="91"/>
        <v>Изюм</v>
      </c>
      <c r="AA95" s="92" t="str">
        <f t="shared" si="91"/>
        <v>Курага</v>
      </c>
      <c r="AB95" s="92" t="str">
        <f t="shared" si="91"/>
        <v>Чернослив</v>
      </c>
      <c r="AC95" s="92" t="str">
        <f t="shared" si="91"/>
        <v>Шиповник</v>
      </c>
      <c r="AD95" s="92" t="str">
        <f t="shared" si="91"/>
        <v>Сухофрукты</v>
      </c>
      <c r="AE95" s="92" t="str">
        <f t="shared" si="91"/>
        <v>Ягода свежемороженная</v>
      </c>
      <c r="AF95" s="92" t="str">
        <f t="shared" si="91"/>
        <v>Лимон</v>
      </c>
      <c r="AG95" s="92" t="str">
        <f t="shared" si="91"/>
        <v>Кисель</v>
      </c>
      <c r="AH95" s="92" t="str">
        <f t="shared" si="91"/>
        <v xml:space="preserve">Сок </v>
      </c>
      <c r="AI95" s="92" t="str">
        <f t="shared" si="91"/>
        <v>Макаронные изделия</v>
      </c>
      <c r="AJ95" s="92" t="str">
        <f t="shared" si="91"/>
        <v>Мука</v>
      </c>
      <c r="AK95" s="92" t="str">
        <f t="shared" si="91"/>
        <v>Дрожжи</v>
      </c>
      <c r="AL95" s="92" t="str">
        <f t="shared" si="91"/>
        <v>Печенье</v>
      </c>
      <c r="AM95" s="92" t="str">
        <f t="shared" si="91"/>
        <v>Пряники</v>
      </c>
      <c r="AN95" s="92" t="str">
        <f t="shared" si="91"/>
        <v>Вафли</v>
      </c>
      <c r="AO95" s="92" t="str">
        <f t="shared" si="91"/>
        <v>Конфеты</v>
      </c>
      <c r="AP95" s="92" t="str">
        <f t="shared" si="91"/>
        <v>Повидло Сава</v>
      </c>
      <c r="AQ95" s="92" t="str">
        <f t="shared" si="91"/>
        <v>Крупа геркулес</v>
      </c>
      <c r="AR95" s="92" t="str">
        <f t="shared" si="91"/>
        <v>Крупа горох</v>
      </c>
      <c r="AS95" s="92" t="str">
        <f t="shared" si="91"/>
        <v>Крупа гречневая</v>
      </c>
      <c r="AT95" s="92" t="str">
        <f t="shared" si="91"/>
        <v>Крупа кукурузная</v>
      </c>
      <c r="AU95" s="92" t="str">
        <f t="shared" si="91"/>
        <v>Крупа манная</v>
      </c>
      <c r="AV95" s="92" t="str">
        <f t="shared" si="91"/>
        <v>Крупа перловая</v>
      </c>
      <c r="AW95" s="92" t="str">
        <f t="shared" si="91"/>
        <v>Крупа пшеничная</v>
      </c>
      <c r="AX95" s="92" t="str">
        <f t="shared" si="91"/>
        <v>Крупа пшено</v>
      </c>
      <c r="AY95" s="92" t="str">
        <f t="shared" si="91"/>
        <v>Крупа ячневая</v>
      </c>
      <c r="AZ95" s="92" t="str">
        <f t="shared" si="91"/>
        <v>Рис</v>
      </c>
      <c r="BA95" s="92" t="str">
        <f t="shared" si="91"/>
        <v>Цыпленок бройлер</v>
      </c>
      <c r="BB95" s="92" t="str">
        <f t="shared" si="91"/>
        <v>Филе куриное</v>
      </c>
      <c r="BC95" s="92" t="str">
        <f t="shared" si="91"/>
        <v>Фарш говяжий</v>
      </c>
      <c r="BD95" s="92" t="str">
        <f t="shared" si="91"/>
        <v>Печень куриная</v>
      </c>
      <c r="BE95" s="92" t="str">
        <f t="shared" si="91"/>
        <v>Филе минтая</v>
      </c>
      <c r="BF95" s="92" t="str">
        <f t="shared" si="91"/>
        <v>Филе сельди слабосол.</v>
      </c>
      <c r="BG95" s="92" t="str">
        <f t="shared" si="91"/>
        <v>Картофель</v>
      </c>
      <c r="BH95" s="92" t="str">
        <f t="shared" si="91"/>
        <v>Морковь</v>
      </c>
      <c r="BI95" s="92" t="str">
        <f t="shared" si="91"/>
        <v>Лук</v>
      </c>
      <c r="BJ95" s="92" t="str">
        <f t="shared" si="91"/>
        <v>Капуста</v>
      </c>
      <c r="BK95" s="92" t="str">
        <f t="shared" si="91"/>
        <v>Свекла</v>
      </c>
      <c r="BL95" s="92" t="str">
        <f t="shared" si="91"/>
        <v>Томатная паста</v>
      </c>
      <c r="BM95" s="92" t="str">
        <f t="shared" si="91"/>
        <v>Масло растительное</v>
      </c>
      <c r="BN95" s="92" t="str">
        <f t="shared" si="91"/>
        <v>Соль</v>
      </c>
      <c r="BO95" s="92" t="str">
        <f t="shared" ref="BO95" si="92">BO79</f>
        <v>Аскорбиновая кислота</v>
      </c>
      <c r="BP95" s="101" t="s">
        <v>6</v>
      </c>
      <c r="BQ95" s="95" t="s">
        <v>7</v>
      </c>
    </row>
    <row r="96" spans="1:69" ht="36.75" customHeight="1" x14ac:dyDescent="0.25">
      <c r="A96" s="94"/>
      <c r="B96" s="4" t="s">
        <v>8</v>
      </c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101"/>
      <c r="BQ96" s="95"/>
    </row>
    <row r="97" spans="1:69" x14ac:dyDescent="0.25">
      <c r="A97" s="96" t="s">
        <v>23</v>
      </c>
      <c r="B97" s="18" t="str">
        <f>B24</f>
        <v>Суп - уха</v>
      </c>
      <c r="C97" s="97">
        <f>$E$4</f>
        <v>1</v>
      </c>
      <c r="D97" s="5">
        <f t="shared" ref="D97:AI97" si="93">D24</f>
        <v>0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1.4999999999999999E-2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N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5.0000000000000001E-3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6.8000000000000005E-2</v>
      </c>
      <c r="BH97" s="5">
        <f t="shared" si="94"/>
        <v>1.0999999999999999E-2</v>
      </c>
      <c r="BI97" s="5">
        <f t="shared" si="94"/>
        <v>0.01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1E-3</v>
      </c>
      <c r="BN97" s="5">
        <f t="shared" si="94"/>
        <v>1E-3</v>
      </c>
      <c r="BO97" s="5"/>
    </row>
    <row r="98" spans="1:69" x14ac:dyDescent="0.25">
      <c r="A98" s="96"/>
      <c r="B98" s="18" t="str">
        <f>B25</f>
        <v>Хлеб пшеничный</v>
      </c>
      <c r="C98" s="98"/>
      <c r="D98" s="5">
        <f t="shared" ref="D98:AI98" si="95">D25</f>
        <v>0.02</v>
      </c>
      <c r="E98" s="5">
        <f t="shared" si="95"/>
        <v>0</v>
      </c>
      <c r="F98" s="5">
        <f t="shared" si="95"/>
        <v>0</v>
      </c>
      <c r="G98" s="5">
        <f t="shared" si="95"/>
        <v>0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N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/>
    </row>
    <row r="99" spans="1:69" x14ac:dyDescent="0.25">
      <c r="A99" s="96"/>
      <c r="B99" s="18" t="str">
        <f>B26</f>
        <v>Чай с сахаром</v>
      </c>
      <c r="C99" s="98"/>
      <c r="D99" s="5">
        <f t="shared" ref="D99:AI99" si="97">D26</f>
        <v>0</v>
      </c>
      <c r="E99" s="5">
        <f t="shared" si="97"/>
        <v>0</v>
      </c>
      <c r="F99" s="5">
        <f t="shared" si="97"/>
        <v>8.0000000000000002E-3</v>
      </c>
      <c r="G99" s="5">
        <f t="shared" si="97"/>
        <v>2.9999999999999997E-4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N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/>
    </row>
    <row r="100" spans="1:69" x14ac:dyDescent="0.25">
      <c r="A100" s="96"/>
      <c r="B100" s="18">
        <f>B27</f>
        <v>0</v>
      </c>
      <c r="C100" s="98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N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/>
    </row>
    <row r="101" spans="1:69" x14ac:dyDescent="0.25">
      <c r="A101" s="96"/>
      <c r="B101" s="18">
        <f>B28</f>
        <v>0</v>
      </c>
      <c r="C101" s="99"/>
      <c r="D101" s="5">
        <f t="shared" ref="D101:AI101" si="101">D28</f>
        <v>0</v>
      </c>
      <c r="E101" s="5">
        <f t="shared" si="101"/>
        <v>0</v>
      </c>
      <c r="F101" s="5">
        <f t="shared" si="101"/>
        <v>0</v>
      </c>
      <c r="G101" s="5">
        <f t="shared" si="101"/>
        <v>0</v>
      </c>
      <c r="H101" s="5">
        <f t="shared" si="101"/>
        <v>0</v>
      </c>
      <c r="I101" s="5">
        <f t="shared" si="101"/>
        <v>0</v>
      </c>
      <c r="J101" s="5">
        <f t="shared" si="101"/>
        <v>0</v>
      </c>
      <c r="K101" s="5">
        <f t="shared" si="101"/>
        <v>0</v>
      </c>
      <c r="L101" s="5">
        <f t="shared" si="101"/>
        <v>0</v>
      </c>
      <c r="M101" s="5">
        <f t="shared" si="101"/>
        <v>0</v>
      </c>
      <c r="N101" s="5">
        <f t="shared" si="101"/>
        <v>0</v>
      </c>
      <c r="O101" s="5">
        <f t="shared" si="101"/>
        <v>0</v>
      </c>
      <c r="P101" s="5">
        <f t="shared" si="101"/>
        <v>0</v>
      </c>
      <c r="Q101" s="5">
        <f t="shared" si="101"/>
        <v>0</v>
      </c>
      <c r="R101" s="5">
        <f t="shared" si="101"/>
        <v>0</v>
      </c>
      <c r="S101" s="5">
        <f t="shared" si="101"/>
        <v>0</v>
      </c>
      <c r="T101" s="5">
        <f t="shared" si="101"/>
        <v>0</v>
      </c>
      <c r="U101" s="5">
        <f t="shared" si="101"/>
        <v>0</v>
      </c>
      <c r="V101" s="5">
        <f t="shared" si="101"/>
        <v>0</v>
      </c>
      <c r="W101" s="5">
        <f t="shared" si="101"/>
        <v>0</v>
      </c>
      <c r="X101" s="5">
        <f t="shared" si="101"/>
        <v>0</v>
      </c>
      <c r="Y101" s="5">
        <f t="shared" si="101"/>
        <v>0</v>
      </c>
      <c r="Z101" s="5">
        <f t="shared" si="101"/>
        <v>0</v>
      </c>
      <c r="AA101" s="5">
        <f t="shared" si="101"/>
        <v>0</v>
      </c>
      <c r="AB101" s="5">
        <f t="shared" si="101"/>
        <v>0</v>
      </c>
      <c r="AC101" s="5">
        <f t="shared" si="101"/>
        <v>0</v>
      </c>
      <c r="AD101" s="5">
        <f t="shared" si="101"/>
        <v>0</v>
      </c>
      <c r="AE101" s="5">
        <f t="shared" si="101"/>
        <v>0</v>
      </c>
      <c r="AF101" s="5">
        <f t="shared" si="101"/>
        <v>0</v>
      </c>
      <c r="AG101" s="5">
        <f t="shared" si="101"/>
        <v>0</v>
      </c>
      <c r="AH101" s="5">
        <f t="shared" si="101"/>
        <v>0</v>
      </c>
      <c r="AI101" s="5">
        <f t="shared" si="101"/>
        <v>0</v>
      </c>
      <c r="AJ101" s="5">
        <f t="shared" ref="AJ101:BN101" si="102">AJ28</f>
        <v>0</v>
      </c>
      <c r="AK101" s="5">
        <f t="shared" si="102"/>
        <v>0</v>
      </c>
      <c r="AL101" s="5">
        <f t="shared" si="102"/>
        <v>0</v>
      </c>
      <c r="AM101" s="5">
        <f t="shared" si="102"/>
        <v>0</v>
      </c>
      <c r="AN101" s="5">
        <f t="shared" si="102"/>
        <v>0</v>
      </c>
      <c r="AO101" s="5">
        <f t="shared" si="102"/>
        <v>0</v>
      </c>
      <c r="AP101" s="5">
        <f t="shared" si="102"/>
        <v>0</v>
      </c>
      <c r="AQ101" s="5">
        <f t="shared" si="102"/>
        <v>0</v>
      </c>
      <c r="AR101" s="5">
        <f t="shared" si="102"/>
        <v>0</v>
      </c>
      <c r="AS101" s="5">
        <f t="shared" si="102"/>
        <v>0</v>
      </c>
      <c r="AT101" s="5">
        <f t="shared" si="102"/>
        <v>0</v>
      </c>
      <c r="AU101" s="5">
        <f t="shared" si="102"/>
        <v>0</v>
      </c>
      <c r="AV101" s="5">
        <f t="shared" si="102"/>
        <v>0</v>
      </c>
      <c r="AW101" s="5">
        <f t="shared" si="102"/>
        <v>0</v>
      </c>
      <c r="AX101" s="5">
        <f t="shared" si="102"/>
        <v>0</v>
      </c>
      <c r="AY101" s="5">
        <f t="shared" si="102"/>
        <v>0</v>
      </c>
      <c r="AZ101" s="5">
        <f t="shared" si="102"/>
        <v>0</v>
      </c>
      <c r="BA101" s="5">
        <f t="shared" si="102"/>
        <v>0</v>
      </c>
      <c r="BB101" s="5">
        <f t="shared" si="102"/>
        <v>0</v>
      </c>
      <c r="BC101" s="5">
        <f t="shared" si="102"/>
        <v>0</v>
      </c>
      <c r="BD101" s="5">
        <f t="shared" si="102"/>
        <v>0</v>
      </c>
      <c r="BE101" s="5">
        <f t="shared" si="102"/>
        <v>0</v>
      </c>
      <c r="BF101" s="5">
        <f t="shared" si="102"/>
        <v>0</v>
      </c>
      <c r="BG101" s="5">
        <f t="shared" si="102"/>
        <v>0</v>
      </c>
      <c r="BH101" s="5">
        <f t="shared" si="102"/>
        <v>0</v>
      </c>
      <c r="BI101" s="5">
        <f t="shared" si="102"/>
        <v>0</v>
      </c>
      <c r="BJ101" s="5">
        <f t="shared" si="102"/>
        <v>0</v>
      </c>
      <c r="BK101" s="5">
        <f t="shared" si="102"/>
        <v>0</v>
      </c>
      <c r="BL101" s="5">
        <f t="shared" si="102"/>
        <v>0</v>
      </c>
      <c r="BM101" s="5">
        <f t="shared" si="102"/>
        <v>0</v>
      </c>
      <c r="BN101" s="5">
        <f t="shared" si="102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3">SUM(E97:E101)</f>
        <v>0</v>
      </c>
      <c r="F102" s="22">
        <f t="shared" si="103"/>
        <v>8.0000000000000002E-3</v>
      </c>
      <c r="G102" s="22">
        <f t="shared" si="103"/>
        <v>2.9999999999999997E-4</v>
      </c>
      <c r="H102" s="22">
        <f t="shared" si="103"/>
        <v>0</v>
      </c>
      <c r="I102" s="22">
        <f t="shared" si="103"/>
        <v>0</v>
      </c>
      <c r="J102" s="22">
        <f t="shared" si="103"/>
        <v>0</v>
      </c>
      <c r="K102" s="22">
        <f t="shared" si="103"/>
        <v>0</v>
      </c>
      <c r="L102" s="22">
        <f t="shared" si="103"/>
        <v>0</v>
      </c>
      <c r="M102" s="22">
        <f t="shared" si="103"/>
        <v>0</v>
      </c>
      <c r="N102" s="22">
        <f t="shared" si="103"/>
        <v>0</v>
      </c>
      <c r="O102" s="22">
        <f t="shared" si="103"/>
        <v>0</v>
      </c>
      <c r="P102" s="22">
        <f t="shared" si="103"/>
        <v>0</v>
      </c>
      <c r="Q102" s="22">
        <f t="shared" si="103"/>
        <v>0</v>
      </c>
      <c r="R102" s="22">
        <f t="shared" si="103"/>
        <v>0</v>
      </c>
      <c r="S102" s="22">
        <f t="shared" si="103"/>
        <v>0</v>
      </c>
      <c r="T102" s="22">
        <f t="shared" si="103"/>
        <v>0</v>
      </c>
      <c r="U102" s="22">
        <f t="shared" si="103"/>
        <v>1.4999999999999999E-2</v>
      </c>
      <c r="V102" s="22">
        <f t="shared" si="103"/>
        <v>0</v>
      </c>
      <c r="W102" s="22">
        <f>SUM(W97:W101)</f>
        <v>0</v>
      </c>
      <c r="X102" s="22">
        <f t="shared" si="103"/>
        <v>0</v>
      </c>
      <c r="Y102" s="22">
        <f t="shared" si="103"/>
        <v>0</v>
      </c>
      <c r="Z102" s="22">
        <f t="shared" si="103"/>
        <v>0</v>
      </c>
      <c r="AA102" s="22">
        <f t="shared" si="103"/>
        <v>0</v>
      </c>
      <c r="AB102" s="22">
        <f t="shared" si="103"/>
        <v>0</v>
      </c>
      <c r="AC102" s="22">
        <f t="shared" si="103"/>
        <v>0</v>
      </c>
      <c r="AD102" s="22">
        <f t="shared" si="103"/>
        <v>0</v>
      </c>
      <c r="AE102" s="22">
        <f t="shared" si="103"/>
        <v>0</v>
      </c>
      <c r="AF102" s="22">
        <f t="shared" si="103"/>
        <v>0</v>
      </c>
      <c r="AG102" s="22">
        <f t="shared" si="103"/>
        <v>0</v>
      </c>
      <c r="AH102" s="22">
        <f t="shared" si="103"/>
        <v>0</v>
      </c>
      <c r="AI102" s="22">
        <f t="shared" si="103"/>
        <v>0</v>
      </c>
      <c r="AJ102" s="22">
        <f t="shared" si="103"/>
        <v>0</v>
      </c>
      <c r="AK102" s="22">
        <f t="shared" si="103"/>
        <v>0</v>
      </c>
      <c r="AL102" s="22">
        <f t="shared" si="103"/>
        <v>0</v>
      </c>
      <c r="AM102" s="22">
        <f t="shared" si="103"/>
        <v>0</v>
      </c>
      <c r="AN102" s="22">
        <f t="shared" si="103"/>
        <v>0</v>
      </c>
      <c r="AO102" s="22">
        <f t="shared" si="103"/>
        <v>0</v>
      </c>
      <c r="AP102" s="22">
        <f t="shared" si="103"/>
        <v>0</v>
      </c>
      <c r="AQ102" s="22">
        <f t="shared" si="103"/>
        <v>0</v>
      </c>
      <c r="AR102" s="22">
        <f t="shared" si="103"/>
        <v>0</v>
      </c>
      <c r="AS102" s="22">
        <f t="shared" si="103"/>
        <v>0</v>
      </c>
      <c r="AT102" s="22">
        <f t="shared" si="103"/>
        <v>0</v>
      </c>
      <c r="AU102" s="22">
        <f t="shared" si="103"/>
        <v>0</v>
      </c>
      <c r="AV102" s="22">
        <f t="shared" si="103"/>
        <v>5.0000000000000001E-3</v>
      </c>
      <c r="AW102" s="22">
        <f t="shared" si="103"/>
        <v>0</v>
      </c>
      <c r="AX102" s="22">
        <f t="shared" si="103"/>
        <v>0</v>
      </c>
      <c r="AY102" s="22">
        <f t="shared" si="103"/>
        <v>0</v>
      </c>
      <c r="AZ102" s="22">
        <f t="shared" si="103"/>
        <v>0</v>
      </c>
      <c r="BA102" s="22">
        <f t="shared" si="103"/>
        <v>0</v>
      </c>
      <c r="BB102" s="22">
        <f t="shared" si="103"/>
        <v>0</v>
      </c>
      <c r="BC102" s="22">
        <f t="shared" si="103"/>
        <v>0</v>
      </c>
      <c r="BD102" s="22">
        <f t="shared" si="103"/>
        <v>0</v>
      </c>
      <c r="BE102" s="22">
        <f t="shared" si="103"/>
        <v>0</v>
      </c>
      <c r="BF102" s="22">
        <f t="shared" si="103"/>
        <v>0</v>
      </c>
      <c r="BG102" s="22">
        <f t="shared" si="103"/>
        <v>6.8000000000000005E-2</v>
      </c>
      <c r="BH102" s="22">
        <f t="shared" si="103"/>
        <v>1.0999999999999999E-2</v>
      </c>
      <c r="BI102" s="22">
        <f t="shared" si="103"/>
        <v>0.01</v>
      </c>
      <c r="BJ102" s="22">
        <f t="shared" si="103"/>
        <v>0</v>
      </c>
      <c r="BK102" s="22">
        <f t="shared" si="103"/>
        <v>0</v>
      </c>
      <c r="BL102" s="22">
        <f t="shared" si="103"/>
        <v>0</v>
      </c>
      <c r="BM102" s="22">
        <f t="shared" si="103"/>
        <v>1E-3</v>
      </c>
      <c r="BN102" s="22">
        <f t="shared" si="103"/>
        <v>1E-3</v>
      </c>
      <c r="BO102" s="22">
        <f t="shared" ref="BO102" si="104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5">PRODUCT(D102,$E$4)</f>
        <v>0.02</v>
      </c>
      <c r="E103" s="23">
        <f t="shared" si="105"/>
        <v>0</v>
      </c>
      <c r="F103" s="23">
        <f t="shared" si="105"/>
        <v>8.0000000000000002E-3</v>
      </c>
      <c r="G103" s="23">
        <f t="shared" si="105"/>
        <v>2.9999999999999997E-4</v>
      </c>
      <c r="H103" s="23">
        <f t="shared" si="105"/>
        <v>0</v>
      </c>
      <c r="I103" s="23">
        <f t="shared" si="105"/>
        <v>0</v>
      </c>
      <c r="J103" s="23">
        <f t="shared" si="105"/>
        <v>0</v>
      </c>
      <c r="K103" s="23">
        <f t="shared" si="105"/>
        <v>0</v>
      </c>
      <c r="L103" s="23">
        <f t="shared" si="105"/>
        <v>0</v>
      </c>
      <c r="M103" s="23">
        <f t="shared" si="105"/>
        <v>0</v>
      </c>
      <c r="N103" s="23">
        <f t="shared" si="105"/>
        <v>0</v>
      </c>
      <c r="O103" s="23">
        <f t="shared" si="105"/>
        <v>0</v>
      </c>
      <c r="P103" s="23">
        <f t="shared" si="105"/>
        <v>0</v>
      </c>
      <c r="Q103" s="23">
        <f t="shared" si="105"/>
        <v>0</v>
      </c>
      <c r="R103" s="23">
        <f t="shared" si="105"/>
        <v>0</v>
      </c>
      <c r="S103" s="23">
        <f t="shared" si="105"/>
        <v>0</v>
      </c>
      <c r="T103" s="23">
        <f t="shared" si="105"/>
        <v>0</v>
      </c>
      <c r="U103" s="23">
        <f t="shared" si="105"/>
        <v>1.4999999999999999E-2</v>
      </c>
      <c r="V103" s="23">
        <f t="shared" si="105"/>
        <v>0</v>
      </c>
      <c r="W103" s="23">
        <f>PRODUCT(W102,$E$4)</f>
        <v>0</v>
      </c>
      <c r="X103" s="23">
        <f t="shared" si="105"/>
        <v>0</v>
      </c>
      <c r="Y103" s="23">
        <f t="shared" si="105"/>
        <v>0</v>
      </c>
      <c r="Z103" s="23">
        <f t="shared" si="105"/>
        <v>0</v>
      </c>
      <c r="AA103" s="23">
        <f t="shared" si="105"/>
        <v>0</v>
      </c>
      <c r="AB103" s="23">
        <f t="shared" si="105"/>
        <v>0</v>
      </c>
      <c r="AC103" s="23">
        <f t="shared" si="105"/>
        <v>0</v>
      </c>
      <c r="AD103" s="23">
        <f t="shared" si="105"/>
        <v>0</v>
      </c>
      <c r="AE103" s="23">
        <f t="shared" si="105"/>
        <v>0</v>
      </c>
      <c r="AF103" s="23">
        <f t="shared" si="105"/>
        <v>0</v>
      </c>
      <c r="AG103" s="23">
        <f t="shared" si="105"/>
        <v>0</v>
      </c>
      <c r="AH103" s="23">
        <f t="shared" si="105"/>
        <v>0</v>
      </c>
      <c r="AI103" s="23">
        <f t="shared" si="105"/>
        <v>0</v>
      </c>
      <c r="AJ103" s="23">
        <f t="shared" si="105"/>
        <v>0</v>
      </c>
      <c r="AK103" s="23">
        <f t="shared" si="105"/>
        <v>0</v>
      </c>
      <c r="AL103" s="23">
        <f t="shared" si="105"/>
        <v>0</v>
      </c>
      <c r="AM103" s="23">
        <f t="shared" si="105"/>
        <v>0</v>
      </c>
      <c r="AN103" s="23">
        <f t="shared" si="105"/>
        <v>0</v>
      </c>
      <c r="AO103" s="23">
        <f t="shared" si="105"/>
        <v>0</v>
      </c>
      <c r="AP103" s="23">
        <f t="shared" si="105"/>
        <v>0</v>
      </c>
      <c r="AQ103" s="23">
        <f t="shared" si="105"/>
        <v>0</v>
      </c>
      <c r="AR103" s="23">
        <f t="shared" si="105"/>
        <v>0</v>
      </c>
      <c r="AS103" s="23">
        <f t="shared" si="105"/>
        <v>0</v>
      </c>
      <c r="AT103" s="23">
        <f t="shared" si="105"/>
        <v>0</v>
      </c>
      <c r="AU103" s="23">
        <f t="shared" si="105"/>
        <v>0</v>
      </c>
      <c r="AV103" s="23">
        <f t="shared" si="105"/>
        <v>5.0000000000000001E-3</v>
      </c>
      <c r="AW103" s="23">
        <f t="shared" si="105"/>
        <v>0</v>
      </c>
      <c r="AX103" s="23">
        <f t="shared" si="105"/>
        <v>0</v>
      </c>
      <c r="AY103" s="23">
        <f t="shared" si="105"/>
        <v>0</v>
      </c>
      <c r="AZ103" s="23">
        <f t="shared" si="105"/>
        <v>0</v>
      </c>
      <c r="BA103" s="23">
        <f t="shared" si="105"/>
        <v>0</v>
      </c>
      <c r="BB103" s="23">
        <f t="shared" si="105"/>
        <v>0</v>
      </c>
      <c r="BC103" s="23">
        <f t="shared" si="105"/>
        <v>0</v>
      </c>
      <c r="BD103" s="23">
        <f t="shared" si="105"/>
        <v>0</v>
      </c>
      <c r="BE103" s="23">
        <f t="shared" si="105"/>
        <v>0</v>
      </c>
      <c r="BF103" s="23">
        <f t="shared" si="105"/>
        <v>0</v>
      </c>
      <c r="BG103" s="23">
        <f t="shared" si="105"/>
        <v>6.8000000000000005E-2</v>
      </c>
      <c r="BH103" s="23">
        <f t="shared" si="105"/>
        <v>1.0999999999999999E-2</v>
      </c>
      <c r="BI103" s="23">
        <f t="shared" si="105"/>
        <v>0.01</v>
      </c>
      <c r="BJ103" s="23">
        <f t="shared" si="105"/>
        <v>0</v>
      </c>
      <c r="BK103" s="23">
        <f t="shared" si="105"/>
        <v>0</v>
      </c>
      <c r="BL103" s="23">
        <f t="shared" si="105"/>
        <v>0</v>
      </c>
      <c r="BM103" s="23">
        <f t="shared" si="105"/>
        <v>1E-3</v>
      </c>
      <c r="BN103" s="23">
        <f t="shared" si="105"/>
        <v>1E-3</v>
      </c>
      <c r="BO103" s="23">
        <f t="shared" ref="BO103" si="106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7">D38</f>
        <v>67.27</v>
      </c>
      <c r="E105" s="29">
        <f t="shared" si="107"/>
        <v>70</v>
      </c>
      <c r="F105" s="29">
        <f t="shared" si="107"/>
        <v>90</v>
      </c>
      <c r="G105" s="29">
        <f t="shared" si="107"/>
        <v>500</v>
      </c>
      <c r="H105" s="29">
        <f t="shared" si="107"/>
        <v>925.9</v>
      </c>
      <c r="I105" s="29">
        <f t="shared" si="107"/>
        <v>510</v>
      </c>
      <c r="J105" s="29">
        <f t="shared" si="107"/>
        <v>71.38</v>
      </c>
      <c r="K105" s="29">
        <f t="shared" si="107"/>
        <v>662.44</v>
      </c>
      <c r="L105" s="29">
        <f t="shared" si="107"/>
        <v>200.83</v>
      </c>
      <c r="M105" s="29">
        <f t="shared" si="107"/>
        <v>550</v>
      </c>
      <c r="N105" s="29">
        <f t="shared" si="107"/>
        <v>99.49</v>
      </c>
      <c r="O105" s="29">
        <f t="shared" si="107"/>
        <v>320.32</v>
      </c>
      <c r="P105" s="29">
        <f t="shared" si="107"/>
        <v>368.4</v>
      </c>
      <c r="Q105" s="29">
        <f t="shared" si="107"/>
        <v>416.67</v>
      </c>
      <c r="R105" s="29">
        <f t="shared" si="107"/>
        <v>0</v>
      </c>
      <c r="S105" s="29">
        <f t="shared" si="107"/>
        <v>130</v>
      </c>
      <c r="T105" s="29">
        <f t="shared" si="107"/>
        <v>0</v>
      </c>
      <c r="U105" s="29">
        <f t="shared" si="107"/>
        <v>840</v>
      </c>
      <c r="V105" s="29">
        <f t="shared" si="107"/>
        <v>83.34</v>
      </c>
      <c r="W105" s="29">
        <f t="shared" si="107"/>
        <v>99</v>
      </c>
      <c r="X105" s="29">
        <f t="shared" si="107"/>
        <v>9</v>
      </c>
      <c r="Y105" s="29">
        <f t="shared" si="107"/>
        <v>0</v>
      </c>
      <c r="Z105" s="29">
        <f t="shared" si="107"/>
        <v>225</v>
      </c>
      <c r="AA105" s="29">
        <f t="shared" si="107"/>
        <v>360</v>
      </c>
      <c r="AB105" s="29">
        <f t="shared" si="107"/>
        <v>300</v>
      </c>
      <c r="AC105" s="29">
        <f t="shared" si="107"/>
        <v>350</v>
      </c>
      <c r="AD105" s="29">
        <f t="shared" si="107"/>
        <v>180</v>
      </c>
      <c r="AE105" s="29">
        <f t="shared" si="107"/>
        <v>300</v>
      </c>
      <c r="AF105" s="29">
        <f t="shared" si="107"/>
        <v>169</v>
      </c>
      <c r="AG105" s="29">
        <f t="shared" si="107"/>
        <v>227.27</v>
      </c>
      <c r="AH105" s="29">
        <f t="shared" si="107"/>
        <v>58.38</v>
      </c>
      <c r="AI105" s="29">
        <f t="shared" si="107"/>
        <v>65.75</v>
      </c>
      <c r="AJ105" s="29">
        <f t="shared" ref="AJ105:BO105" si="108">AJ38</f>
        <v>48</v>
      </c>
      <c r="AK105" s="29">
        <f t="shared" si="108"/>
        <v>200</v>
      </c>
      <c r="AL105" s="29">
        <f t="shared" si="108"/>
        <v>185</v>
      </c>
      <c r="AM105" s="29">
        <f t="shared" si="108"/>
        <v>0</v>
      </c>
      <c r="AN105" s="29">
        <f t="shared" si="108"/>
        <v>286</v>
      </c>
      <c r="AO105" s="29">
        <f t="shared" si="108"/>
        <v>0</v>
      </c>
      <c r="AP105" s="29">
        <f t="shared" si="108"/>
        <v>189.66</v>
      </c>
      <c r="AQ105" s="29">
        <f t="shared" si="108"/>
        <v>75</v>
      </c>
      <c r="AR105" s="29">
        <f t="shared" si="108"/>
        <v>70</v>
      </c>
      <c r="AS105" s="29">
        <f t="shared" si="108"/>
        <v>150</v>
      </c>
      <c r="AT105" s="29">
        <f t="shared" si="108"/>
        <v>85.71</v>
      </c>
      <c r="AU105" s="29">
        <f t="shared" si="108"/>
        <v>64.290000000000006</v>
      </c>
      <c r="AV105" s="29">
        <f t="shared" si="108"/>
        <v>62.5</v>
      </c>
      <c r="AW105" s="29">
        <f t="shared" si="108"/>
        <v>114.28</v>
      </c>
      <c r="AX105" s="29">
        <f t="shared" si="108"/>
        <v>80</v>
      </c>
      <c r="AY105" s="29">
        <f t="shared" si="108"/>
        <v>75</v>
      </c>
      <c r="AZ105" s="29">
        <f t="shared" si="108"/>
        <v>110</v>
      </c>
      <c r="BA105" s="29">
        <f t="shared" si="108"/>
        <v>225</v>
      </c>
      <c r="BB105" s="29">
        <f t="shared" si="108"/>
        <v>360</v>
      </c>
      <c r="BC105" s="29">
        <f t="shared" si="108"/>
        <v>550</v>
      </c>
      <c r="BD105" s="29">
        <f t="shared" si="108"/>
        <v>205</v>
      </c>
      <c r="BE105" s="29">
        <f t="shared" si="108"/>
        <v>330</v>
      </c>
      <c r="BF105" s="29">
        <f t="shared" si="108"/>
        <v>0</v>
      </c>
      <c r="BG105" s="29">
        <f t="shared" si="108"/>
        <v>40</v>
      </c>
      <c r="BH105" s="29">
        <f t="shared" si="108"/>
        <v>59</v>
      </c>
      <c r="BI105" s="29">
        <f t="shared" si="108"/>
        <v>30</v>
      </c>
      <c r="BJ105" s="29">
        <f t="shared" si="108"/>
        <v>30</v>
      </c>
      <c r="BK105" s="29">
        <f t="shared" si="108"/>
        <v>35</v>
      </c>
      <c r="BL105" s="29">
        <f t="shared" si="108"/>
        <v>312</v>
      </c>
      <c r="BM105" s="29">
        <f t="shared" si="108"/>
        <v>154.44999999999999</v>
      </c>
      <c r="BN105" s="29">
        <f t="shared" si="108"/>
        <v>14.89</v>
      </c>
      <c r="BO105" s="29">
        <f t="shared" si="108"/>
        <v>10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9">E105/1000</f>
        <v>7.0000000000000007E-2</v>
      </c>
      <c r="F106" s="22">
        <f t="shared" si="109"/>
        <v>0.09</v>
      </c>
      <c r="G106" s="22">
        <f t="shared" si="109"/>
        <v>0.5</v>
      </c>
      <c r="H106" s="22">
        <f t="shared" si="109"/>
        <v>0.92589999999999995</v>
      </c>
      <c r="I106" s="22">
        <f t="shared" si="109"/>
        <v>0.51</v>
      </c>
      <c r="J106" s="22">
        <f t="shared" si="109"/>
        <v>7.1379999999999999E-2</v>
      </c>
      <c r="K106" s="22">
        <f t="shared" si="109"/>
        <v>0.66244000000000003</v>
      </c>
      <c r="L106" s="22">
        <f t="shared" si="109"/>
        <v>0.20083000000000001</v>
      </c>
      <c r="M106" s="22">
        <f t="shared" si="109"/>
        <v>0.55000000000000004</v>
      </c>
      <c r="N106" s="22">
        <f t="shared" si="109"/>
        <v>9.9489999999999995E-2</v>
      </c>
      <c r="O106" s="22">
        <f t="shared" si="109"/>
        <v>0.32031999999999999</v>
      </c>
      <c r="P106" s="22">
        <f t="shared" si="109"/>
        <v>0.36839999999999995</v>
      </c>
      <c r="Q106" s="22">
        <f t="shared" si="109"/>
        <v>0.41667000000000004</v>
      </c>
      <c r="R106" s="22">
        <f t="shared" si="109"/>
        <v>0</v>
      </c>
      <c r="S106" s="22">
        <f t="shared" si="109"/>
        <v>0.13</v>
      </c>
      <c r="T106" s="22">
        <f t="shared" si="109"/>
        <v>0</v>
      </c>
      <c r="U106" s="22">
        <f t="shared" si="109"/>
        <v>0.84</v>
      </c>
      <c r="V106" s="22">
        <f t="shared" si="109"/>
        <v>8.3339999999999997E-2</v>
      </c>
      <c r="W106" s="22">
        <f>W105/1000</f>
        <v>9.9000000000000005E-2</v>
      </c>
      <c r="X106" s="22">
        <f t="shared" si="109"/>
        <v>8.9999999999999993E-3</v>
      </c>
      <c r="Y106" s="22">
        <f t="shared" si="109"/>
        <v>0</v>
      </c>
      <c r="Z106" s="22">
        <f t="shared" si="109"/>
        <v>0.22500000000000001</v>
      </c>
      <c r="AA106" s="22">
        <f t="shared" si="109"/>
        <v>0.36</v>
      </c>
      <c r="AB106" s="22">
        <f t="shared" si="109"/>
        <v>0.3</v>
      </c>
      <c r="AC106" s="22">
        <f t="shared" si="109"/>
        <v>0.35</v>
      </c>
      <c r="AD106" s="22">
        <f t="shared" si="109"/>
        <v>0.18</v>
      </c>
      <c r="AE106" s="22">
        <f t="shared" si="109"/>
        <v>0.3</v>
      </c>
      <c r="AF106" s="22">
        <f t="shared" si="109"/>
        <v>0.16900000000000001</v>
      </c>
      <c r="AG106" s="22">
        <f t="shared" si="109"/>
        <v>0.22727</v>
      </c>
      <c r="AH106" s="22">
        <f t="shared" si="109"/>
        <v>5.8380000000000001E-2</v>
      </c>
      <c r="AI106" s="22">
        <f t="shared" si="109"/>
        <v>6.5750000000000003E-2</v>
      </c>
      <c r="AJ106" s="22">
        <f t="shared" si="109"/>
        <v>4.8000000000000001E-2</v>
      </c>
      <c r="AK106" s="22">
        <f t="shared" si="109"/>
        <v>0.2</v>
      </c>
      <c r="AL106" s="22">
        <f t="shared" si="109"/>
        <v>0.185</v>
      </c>
      <c r="AM106" s="22">
        <f t="shared" si="109"/>
        <v>0</v>
      </c>
      <c r="AN106" s="22">
        <f t="shared" si="109"/>
        <v>0.28599999999999998</v>
      </c>
      <c r="AO106" s="22">
        <f t="shared" si="109"/>
        <v>0</v>
      </c>
      <c r="AP106" s="22">
        <f t="shared" si="109"/>
        <v>0.18966</v>
      </c>
      <c r="AQ106" s="22">
        <f t="shared" si="109"/>
        <v>7.4999999999999997E-2</v>
      </c>
      <c r="AR106" s="22">
        <f t="shared" si="109"/>
        <v>7.0000000000000007E-2</v>
      </c>
      <c r="AS106" s="22">
        <f t="shared" si="109"/>
        <v>0.15</v>
      </c>
      <c r="AT106" s="22">
        <f t="shared" si="109"/>
        <v>8.5709999999999995E-2</v>
      </c>
      <c r="AU106" s="22">
        <f t="shared" si="109"/>
        <v>6.429E-2</v>
      </c>
      <c r="AV106" s="22">
        <f t="shared" si="109"/>
        <v>6.25E-2</v>
      </c>
      <c r="AW106" s="22">
        <f t="shared" si="109"/>
        <v>0.11428000000000001</v>
      </c>
      <c r="AX106" s="22">
        <f t="shared" si="109"/>
        <v>0.08</v>
      </c>
      <c r="AY106" s="22">
        <f t="shared" si="109"/>
        <v>7.4999999999999997E-2</v>
      </c>
      <c r="AZ106" s="22">
        <f t="shared" si="109"/>
        <v>0.11</v>
      </c>
      <c r="BA106" s="22">
        <f t="shared" si="109"/>
        <v>0.22500000000000001</v>
      </c>
      <c r="BB106" s="22">
        <f t="shared" si="109"/>
        <v>0.36</v>
      </c>
      <c r="BC106" s="22">
        <f t="shared" si="109"/>
        <v>0.55000000000000004</v>
      </c>
      <c r="BD106" s="22">
        <f t="shared" si="109"/>
        <v>0.20499999999999999</v>
      </c>
      <c r="BE106" s="22">
        <f t="shared" si="109"/>
        <v>0.33</v>
      </c>
      <c r="BF106" s="22">
        <f t="shared" si="109"/>
        <v>0</v>
      </c>
      <c r="BG106" s="22">
        <f t="shared" si="109"/>
        <v>0.04</v>
      </c>
      <c r="BH106" s="22">
        <f t="shared" si="109"/>
        <v>5.8999999999999997E-2</v>
      </c>
      <c r="BI106" s="22">
        <f t="shared" si="109"/>
        <v>0.03</v>
      </c>
      <c r="BJ106" s="22">
        <f t="shared" si="109"/>
        <v>0.03</v>
      </c>
      <c r="BK106" s="22">
        <f t="shared" si="109"/>
        <v>3.5000000000000003E-2</v>
      </c>
      <c r="BL106" s="22">
        <f t="shared" si="109"/>
        <v>0.312</v>
      </c>
      <c r="BM106" s="22">
        <f t="shared" si="109"/>
        <v>0.15444999999999998</v>
      </c>
      <c r="BN106" s="22">
        <f t="shared" si="109"/>
        <v>1.489E-2</v>
      </c>
      <c r="BO106" s="22">
        <f t="shared" ref="BO106" si="110">BO105/1000</f>
        <v>0.01</v>
      </c>
    </row>
    <row r="107" spans="1:69" ht="17.25" x14ac:dyDescent="0.3">
      <c r="A107" s="30"/>
      <c r="B107" s="31" t="s">
        <v>32</v>
      </c>
      <c r="C107" s="100"/>
      <c r="D107" s="32">
        <f>D103*D105</f>
        <v>1.3453999999999999</v>
      </c>
      <c r="E107" s="32">
        <f t="shared" ref="E107:BN107" si="111">E103*E105</f>
        <v>0</v>
      </c>
      <c r="F107" s="32">
        <f t="shared" si="111"/>
        <v>0.72</v>
      </c>
      <c r="G107" s="32">
        <f t="shared" si="111"/>
        <v>0.15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12.6</v>
      </c>
      <c r="V107" s="32">
        <f t="shared" si="111"/>
        <v>0</v>
      </c>
      <c r="W107" s="32">
        <f>W103*W105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0.3125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2.72</v>
      </c>
      <c r="BH107" s="32">
        <f t="shared" si="111"/>
        <v>0.64899999999999991</v>
      </c>
      <c r="BI107" s="32">
        <f t="shared" si="111"/>
        <v>0.3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0.15445</v>
      </c>
      <c r="BN107" s="32">
        <f t="shared" si="111"/>
        <v>1.489E-2</v>
      </c>
      <c r="BO107" s="32">
        <f t="shared" ref="BO107" si="112">BO103*BO105</f>
        <v>0</v>
      </c>
      <c r="BP107" s="33">
        <f>SUM(D107:BN107)</f>
        <v>18.966240000000003</v>
      </c>
      <c r="BQ107" s="34">
        <f>BP107/$C$7</f>
        <v>18.966240000000003</v>
      </c>
    </row>
    <row r="108" spans="1:69" ht="17.25" x14ac:dyDescent="0.3">
      <c r="A108" s="30"/>
      <c r="B108" s="31" t="s">
        <v>33</v>
      </c>
      <c r="C108" s="100"/>
      <c r="D108" s="32">
        <f>D103*D105</f>
        <v>1.3453999999999999</v>
      </c>
      <c r="E108" s="32">
        <f t="shared" ref="E108:BN108" si="113">E103*E105</f>
        <v>0</v>
      </c>
      <c r="F108" s="32">
        <f t="shared" si="113"/>
        <v>0.72</v>
      </c>
      <c r="G108" s="32">
        <f t="shared" si="113"/>
        <v>0.15</v>
      </c>
      <c r="H108" s="32">
        <f t="shared" si="113"/>
        <v>0</v>
      </c>
      <c r="I108" s="32">
        <f t="shared" si="113"/>
        <v>0</v>
      </c>
      <c r="J108" s="32">
        <f t="shared" si="113"/>
        <v>0</v>
      </c>
      <c r="K108" s="32">
        <f t="shared" si="113"/>
        <v>0</v>
      </c>
      <c r="L108" s="32">
        <f t="shared" si="113"/>
        <v>0</v>
      </c>
      <c r="M108" s="32">
        <f t="shared" si="113"/>
        <v>0</v>
      </c>
      <c r="N108" s="32">
        <f t="shared" si="113"/>
        <v>0</v>
      </c>
      <c r="O108" s="32">
        <f t="shared" si="113"/>
        <v>0</v>
      </c>
      <c r="P108" s="32">
        <f t="shared" si="113"/>
        <v>0</v>
      </c>
      <c r="Q108" s="32">
        <f t="shared" si="113"/>
        <v>0</v>
      </c>
      <c r="R108" s="32">
        <f t="shared" si="113"/>
        <v>0</v>
      </c>
      <c r="S108" s="32">
        <f t="shared" si="113"/>
        <v>0</v>
      </c>
      <c r="T108" s="32">
        <f t="shared" si="113"/>
        <v>0</v>
      </c>
      <c r="U108" s="32">
        <f t="shared" si="113"/>
        <v>12.6</v>
      </c>
      <c r="V108" s="32">
        <f t="shared" si="113"/>
        <v>0</v>
      </c>
      <c r="W108" s="32">
        <f>W103*W105</f>
        <v>0</v>
      </c>
      <c r="X108" s="32">
        <f t="shared" si="113"/>
        <v>0</v>
      </c>
      <c r="Y108" s="32">
        <f t="shared" si="113"/>
        <v>0</v>
      </c>
      <c r="Z108" s="32">
        <f t="shared" si="113"/>
        <v>0</v>
      </c>
      <c r="AA108" s="32">
        <f t="shared" si="113"/>
        <v>0</v>
      </c>
      <c r="AB108" s="32">
        <f t="shared" si="113"/>
        <v>0</v>
      </c>
      <c r="AC108" s="32">
        <f t="shared" si="113"/>
        <v>0</v>
      </c>
      <c r="AD108" s="32">
        <f t="shared" si="113"/>
        <v>0</v>
      </c>
      <c r="AE108" s="32">
        <f t="shared" si="113"/>
        <v>0</v>
      </c>
      <c r="AF108" s="32">
        <f t="shared" si="113"/>
        <v>0</v>
      </c>
      <c r="AG108" s="32">
        <f t="shared" si="113"/>
        <v>0</v>
      </c>
      <c r="AH108" s="32">
        <f t="shared" si="113"/>
        <v>0</v>
      </c>
      <c r="AI108" s="32">
        <f t="shared" si="113"/>
        <v>0</v>
      </c>
      <c r="AJ108" s="32">
        <f t="shared" si="113"/>
        <v>0</v>
      </c>
      <c r="AK108" s="32">
        <f t="shared" si="113"/>
        <v>0</v>
      </c>
      <c r="AL108" s="32">
        <f t="shared" si="113"/>
        <v>0</v>
      </c>
      <c r="AM108" s="32">
        <f t="shared" si="113"/>
        <v>0</v>
      </c>
      <c r="AN108" s="32">
        <f t="shared" si="113"/>
        <v>0</v>
      </c>
      <c r="AO108" s="32">
        <f t="shared" si="113"/>
        <v>0</v>
      </c>
      <c r="AP108" s="32">
        <f t="shared" si="113"/>
        <v>0</v>
      </c>
      <c r="AQ108" s="32">
        <f t="shared" si="113"/>
        <v>0</v>
      </c>
      <c r="AR108" s="32">
        <f t="shared" si="113"/>
        <v>0</v>
      </c>
      <c r="AS108" s="32">
        <f t="shared" si="113"/>
        <v>0</v>
      </c>
      <c r="AT108" s="32">
        <f t="shared" si="113"/>
        <v>0</v>
      </c>
      <c r="AU108" s="32">
        <f t="shared" si="113"/>
        <v>0</v>
      </c>
      <c r="AV108" s="32">
        <f t="shared" si="113"/>
        <v>0.3125</v>
      </c>
      <c r="AW108" s="32">
        <f t="shared" si="113"/>
        <v>0</v>
      </c>
      <c r="AX108" s="32">
        <f t="shared" si="113"/>
        <v>0</v>
      </c>
      <c r="AY108" s="32">
        <f t="shared" si="113"/>
        <v>0</v>
      </c>
      <c r="AZ108" s="32">
        <f t="shared" si="113"/>
        <v>0</v>
      </c>
      <c r="BA108" s="32">
        <f t="shared" si="113"/>
        <v>0</v>
      </c>
      <c r="BB108" s="32">
        <f t="shared" si="113"/>
        <v>0</v>
      </c>
      <c r="BC108" s="32">
        <f t="shared" si="113"/>
        <v>0</v>
      </c>
      <c r="BD108" s="32">
        <f t="shared" si="113"/>
        <v>0</v>
      </c>
      <c r="BE108" s="32">
        <f t="shared" si="113"/>
        <v>0</v>
      </c>
      <c r="BF108" s="32">
        <f t="shared" si="113"/>
        <v>0</v>
      </c>
      <c r="BG108" s="32">
        <f t="shared" si="113"/>
        <v>2.72</v>
      </c>
      <c r="BH108" s="32">
        <f t="shared" si="113"/>
        <v>0.64899999999999991</v>
      </c>
      <c r="BI108" s="32">
        <f t="shared" si="113"/>
        <v>0.3</v>
      </c>
      <c r="BJ108" s="32">
        <f t="shared" si="113"/>
        <v>0</v>
      </c>
      <c r="BK108" s="32">
        <f t="shared" si="113"/>
        <v>0</v>
      </c>
      <c r="BL108" s="32">
        <f t="shared" si="113"/>
        <v>0</v>
      </c>
      <c r="BM108" s="32">
        <f t="shared" si="113"/>
        <v>0.15445</v>
      </c>
      <c r="BN108" s="32">
        <f t="shared" si="113"/>
        <v>1.489E-2</v>
      </c>
      <c r="BO108" s="32">
        <f t="shared" ref="BO108" si="114">BO103*BO105</f>
        <v>0</v>
      </c>
      <c r="BP108" s="33">
        <f>SUM(D108:BN108)</f>
        <v>18.966240000000003</v>
      </c>
      <c r="BQ108" s="34">
        <f>BP108/$C$7</f>
        <v>18.966240000000003</v>
      </c>
    </row>
  </sheetData>
  <mergeCells count="361"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topLeftCell="B1" zoomScale="75" zoomScaleNormal="75" workbookViewId="0">
      <selection activeCell="D38" sqref="D38:BO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1" width="11.5703125" bestFit="1" customWidth="1"/>
    <col min="12" max="12" width="10.7109375" hidden="1" customWidth="1"/>
    <col min="13" max="13" width="10.7109375" customWidth="1"/>
    <col min="14" max="16" width="10.7109375" hidden="1" customWidth="1"/>
    <col min="17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7" width="10.710937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1</v>
      </c>
      <c r="G4" t="s">
        <v>37</v>
      </c>
      <c r="K4" s="69">
        <v>44206</v>
      </c>
      <c r="Q4" s="2"/>
      <c r="Z4" s="2"/>
    </row>
    <row r="5" spans="1:69" s="39" customFormat="1" ht="15" customHeight="1" x14ac:dyDescent="0.25">
      <c r="A5" s="104"/>
      <c r="B5" s="38" t="s">
        <v>4</v>
      </c>
      <c r="C5" s="106" t="s">
        <v>5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tr">
        <f>[1]Цены!AJ1</f>
        <v>Пряники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90" t="s">
        <v>93</v>
      </c>
      <c r="BP5" s="109" t="s">
        <v>6</v>
      </c>
      <c r="BQ5" s="109" t="s">
        <v>7</v>
      </c>
    </row>
    <row r="6" spans="1:69" s="39" customFormat="1" ht="36" customHeight="1" x14ac:dyDescent="0.25">
      <c r="A6" s="105"/>
      <c r="B6" s="4" t="s">
        <v>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9"/>
      <c r="BQ6" s="109"/>
    </row>
    <row r="7" spans="1:69" ht="15" customHeight="1" x14ac:dyDescent="0.25">
      <c r="A7" s="96" t="s">
        <v>9</v>
      </c>
      <c r="B7" s="5" t="s">
        <v>10</v>
      </c>
      <c r="C7" s="97">
        <f>$F$4</f>
        <v>1</v>
      </c>
      <c r="D7" s="5"/>
      <c r="E7" s="5"/>
      <c r="F7" s="5">
        <v>4.0000000000000001E-3</v>
      </c>
      <c r="G7" s="5"/>
      <c r="H7" s="5"/>
      <c r="I7" s="5"/>
      <c r="J7" s="5">
        <v>0.13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6"/>
      <c r="B8" s="8" t="s">
        <v>38</v>
      </c>
      <c r="C8" s="98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6"/>
      <c r="B9" s="9" t="s">
        <v>11</v>
      </c>
      <c r="C9" s="98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6"/>
      <c r="B10" s="5"/>
      <c r="C10" s="9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6"/>
      <c r="B11" s="5"/>
      <c r="C11" s="9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6" t="s">
        <v>12</v>
      </c>
      <c r="B12" s="8" t="s">
        <v>14</v>
      </c>
      <c r="C12" s="98">
        <f>F4</f>
        <v>1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6"/>
      <c r="B13" s="5" t="s">
        <v>15</v>
      </c>
      <c r="C13" s="98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6"/>
      <c r="B14" s="5" t="s">
        <v>16</v>
      </c>
      <c r="C14" s="98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6"/>
      <c r="B15" s="9" t="s">
        <v>17</v>
      </c>
      <c r="C15" s="98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6"/>
      <c r="B16" s="9" t="s">
        <v>18</v>
      </c>
      <c r="C16" s="98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6"/>
      <c r="B17" s="9" t="s">
        <v>19</v>
      </c>
      <c r="C17" s="98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0.05</v>
      </c>
    </row>
    <row r="18" spans="1:68" ht="15.75" customHeight="1" x14ac:dyDescent="0.25">
      <c r="A18" s="96"/>
      <c r="B18" s="9"/>
      <c r="C18" s="9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x14ac:dyDescent="0.25">
      <c r="A19" s="96" t="s">
        <v>20</v>
      </c>
      <c r="B19" s="5" t="s">
        <v>21</v>
      </c>
      <c r="C19" s="97">
        <f>$F$4</f>
        <v>1</v>
      </c>
      <c r="D19" s="5"/>
      <c r="E19" s="5"/>
      <c r="F19" s="5">
        <v>0.01</v>
      </c>
      <c r="G19" s="5">
        <v>4.0000000000000002E-4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5"/>
      <c r="AA19" s="5"/>
      <c r="AB19" s="5"/>
      <c r="AC19" s="5"/>
      <c r="AD19" s="5"/>
      <c r="AE19" s="5"/>
      <c r="AF19" s="5">
        <v>6.0000000000000001E-3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5"/>
      <c r="BK19" s="7"/>
      <c r="BL19" s="5"/>
      <c r="BM19" s="5"/>
      <c r="BN19" s="5"/>
      <c r="BO19" s="5"/>
    </row>
    <row r="20" spans="1:68" x14ac:dyDescent="0.25">
      <c r="A20" s="96"/>
      <c r="B20" s="5" t="s">
        <v>22</v>
      </c>
      <c r="C20" s="98"/>
      <c r="D20" s="5"/>
      <c r="E20" s="5"/>
      <c r="F20" s="5">
        <v>4.0000000000000001E-3</v>
      </c>
      <c r="G20" s="5"/>
      <c r="H20" s="5"/>
      <c r="I20" s="5"/>
      <c r="J20" s="5"/>
      <c r="K20" s="5">
        <v>2.5000000000000001E-3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>
        <v>4.1666000000000002E-2</v>
      </c>
      <c r="Y20" s="6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4.7E-2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5"/>
      <c r="BK20" s="7"/>
      <c r="BL20" s="5"/>
      <c r="BM20" s="5"/>
      <c r="BN20" s="5"/>
      <c r="BO20" s="5"/>
    </row>
    <row r="21" spans="1:68" x14ac:dyDescent="0.25">
      <c r="A21" s="96"/>
      <c r="B21" s="5"/>
      <c r="C21" s="9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2E-3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x14ac:dyDescent="0.25">
      <c r="A22" s="96"/>
      <c r="B22" s="5"/>
      <c r="C22" s="9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6" t="s">
        <v>23</v>
      </c>
      <c r="B23" s="18" t="s">
        <v>24</v>
      </c>
      <c r="C23" s="97">
        <f>$F$4</f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6"/>
      <c r="B24" t="s">
        <v>17</v>
      </c>
      <c r="C24" s="98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6"/>
      <c r="B25" s="9" t="s">
        <v>25</v>
      </c>
      <c r="C25" s="98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6"/>
      <c r="B26" s="19"/>
      <c r="C26" s="9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6"/>
      <c r="B27" s="5"/>
      <c r="C27" s="9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9.0000000000000011E-2</v>
      </c>
      <c r="E28" s="44">
        <f t="shared" si="0"/>
        <v>0.05</v>
      </c>
      <c r="F28" s="44">
        <f t="shared" si="0"/>
        <v>4.7000000000000007E-2</v>
      </c>
      <c r="G28" s="44">
        <f t="shared" si="0"/>
        <v>8.0000000000000004E-4</v>
      </c>
      <c r="H28" s="44">
        <f t="shared" si="0"/>
        <v>0</v>
      </c>
      <c r="I28" s="44">
        <f t="shared" si="0"/>
        <v>2.3999999999999998E-3</v>
      </c>
      <c r="J28" s="44">
        <f t="shared" si="0"/>
        <v>0.21000000000000002</v>
      </c>
      <c r="K28" s="44">
        <f t="shared" si="0"/>
        <v>8.5000000000000006E-3</v>
      </c>
      <c r="L28" s="44">
        <f t="shared" si="0"/>
        <v>0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0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0.14166600000000001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6.0000000000000001E-3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4.7E-2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0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8.0000000000000002E-3</v>
      </c>
      <c r="BN28" s="44">
        <f t="shared" si="1"/>
        <v>6.000000000000001E-3</v>
      </c>
      <c r="BO28" s="44">
        <f t="shared" si="1"/>
        <v>0.05</v>
      </c>
    </row>
    <row r="29" spans="1:68" ht="17.25" x14ac:dyDescent="0.3">
      <c r="A29" s="41"/>
      <c r="B29" s="42" t="s">
        <v>39</v>
      </c>
      <c r="C29" s="43"/>
      <c r="D29" s="45">
        <f t="shared" ref="D29:U29" si="2">PRODUCT(D28,$F$4)</f>
        <v>9.0000000000000011E-2</v>
      </c>
      <c r="E29" s="45">
        <f t="shared" si="2"/>
        <v>0.05</v>
      </c>
      <c r="F29" s="45">
        <f t="shared" si="2"/>
        <v>4.7000000000000007E-2</v>
      </c>
      <c r="G29" s="45">
        <f t="shared" si="2"/>
        <v>8.0000000000000004E-4</v>
      </c>
      <c r="H29" s="45">
        <f t="shared" si="2"/>
        <v>0</v>
      </c>
      <c r="I29" s="45">
        <f t="shared" si="2"/>
        <v>2.3999999999999998E-3</v>
      </c>
      <c r="J29" s="45">
        <f t="shared" si="2"/>
        <v>0.21000000000000002</v>
      </c>
      <c r="K29" s="45">
        <f t="shared" si="2"/>
        <v>8.5000000000000006E-3</v>
      </c>
      <c r="L29" s="45">
        <f t="shared" si="2"/>
        <v>0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</v>
      </c>
      <c r="Q29" s="45">
        <f t="shared" si="2"/>
        <v>8.0000000000000002E-3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1.7999999999999999E-2</v>
      </c>
      <c r="V29" s="45">
        <f t="shared" ref="V29:X29" si="3">PRODUCT(V28,$F$4)</f>
        <v>0</v>
      </c>
      <c r="W29" s="45">
        <f t="shared" si="3"/>
        <v>0</v>
      </c>
      <c r="X29" s="45">
        <f t="shared" si="3"/>
        <v>0.14166600000000001</v>
      </c>
      <c r="Y29" s="45">
        <f t="shared" ref="Y29:BN29" si="4">PRODUCT(Y28,$F$4)</f>
        <v>0</v>
      </c>
      <c r="Z29" s="45">
        <f t="shared" si="4"/>
        <v>0.01</v>
      </c>
      <c r="AA29" s="45">
        <f t="shared" si="4"/>
        <v>8.0000000000000002E-3</v>
      </c>
      <c r="AB29" s="45">
        <f t="shared" si="4"/>
        <v>0</v>
      </c>
      <c r="AC29" s="45">
        <f t="shared" si="4"/>
        <v>0</v>
      </c>
      <c r="AD29" s="45">
        <f t="shared" si="4"/>
        <v>0</v>
      </c>
      <c r="AE29" s="45">
        <f t="shared" si="4"/>
        <v>0</v>
      </c>
      <c r="AF29" s="45">
        <f t="shared" si="4"/>
        <v>6.0000000000000001E-3</v>
      </c>
      <c r="AG29" s="45">
        <f t="shared" si="4"/>
        <v>0</v>
      </c>
      <c r="AH29" s="45">
        <f t="shared" si="4"/>
        <v>0</v>
      </c>
      <c r="AI29" s="45">
        <f t="shared" si="4"/>
        <v>0.01</v>
      </c>
      <c r="AJ29" s="45">
        <f t="shared" si="4"/>
        <v>4.7E-2</v>
      </c>
      <c r="AK29" s="45">
        <f t="shared" si="4"/>
        <v>2E-3</v>
      </c>
      <c r="AL29" s="45">
        <f t="shared" si="4"/>
        <v>0</v>
      </c>
      <c r="AM29" s="45">
        <f t="shared" si="4"/>
        <v>0</v>
      </c>
      <c r="AN29" s="45">
        <f t="shared" si="4"/>
        <v>0</v>
      </c>
      <c r="AO29" s="45">
        <f t="shared" si="4"/>
        <v>0</v>
      </c>
      <c r="AP29" s="45">
        <f t="shared" si="4"/>
        <v>0</v>
      </c>
      <c r="AQ29" s="45">
        <f t="shared" si="4"/>
        <v>0</v>
      </c>
      <c r="AR29" s="45">
        <f t="shared" si="4"/>
        <v>0</v>
      </c>
      <c r="AS29" s="45">
        <f t="shared" si="4"/>
        <v>0</v>
      </c>
      <c r="AT29" s="45">
        <f t="shared" si="4"/>
        <v>0</v>
      </c>
      <c r="AU29" s="45">
        <f t="shared" si="4"/>
        <v>0</v>
      </c>
      <c r="AV29" s="45">
        <f t="shared" si="4"/>
        <v>6.3E-3</v>
      </c>
      <c r="AW29" s="45">
        <f t="shared" si="4"/>
        <v>0</v>
      </c>
      <c r="AX29" s="45">
        <f t="shared" si="4"/>
        <v>0.01</v>
      </c>
      <c r="AY29" s="45">
        <f t="shared" si="4"/>
        <v>0</v>
      </c>
      <c r="AZ29" s="45">
        <f t="shared" si="4"/>
        <v>1.2999999999999999E-2</v>
      </c>
      <c r="BA29" s="45">
        <f t="shared" si="4"/>
        <v>0.03</v>
      </c>
      <c r="BB29" s="45">
        <f t="shared" si="4"/>
        <v>0.03</v>
      </c>
      <c r="BC29" s="45">
        <f t="shared" si="4"/>
        <v>0.03</v>
      </c>
      <c r="BD29" s="45">
        <f t="shared" si="4"/>
        <v>0</v>
      </c>
      <c r="BE29" s="45">
        <f t="shared" si="4"/>
        <v>0</v>
      </c>
      <c r="BF29" s="45">
        <f t="shared" si="4"/>
        <v>0</v>
      </c>
      <c r="BG29" s="45">
        <f t="shared" si="4"/>
        <v>0.25900000000000001</v>
      </c>
      <c r="BH29" s="45">
        <f t="shared" si="4"/>
        <v>4.7E-2</v>
      </c>
      <c r="BI29" s="45">
        <f t="shared" si="4"/>
        <v>2.9250000000000002E-2</v>
      </c>
      <c r="BJ29" s="45">
        <f t="shared" si="4"/>
        <v>0.16</v>
      </c>
      <c r="BK29" s="45">
        <f t="shared" si="4"/>
        <v>0</v>
      </c>
      <c r="BL29" s="45">
        <f t="shared" si="4"/>
        <v>3.0000000000000001E-3</v>
      </c>
      <c r="BM29" s="45">
        <f t="shared" si="4"/>
        <v>8.0000000000000002E-3</v>
      </c>
      <c r="BN29" s="45">
        <f t="shared" si="4"/>
        <v>6.000000000000001E-3</v>
      </c>
      <c r="BO29" s="45">
        <f t="shared" ref="BO29" si="5">PRODUCT(BO28,$F$4)</f>
        <v>0.05</v>
      </c>
    </row>
    <row r="30" spans="1:68" s="46" customFormat="1" ht="18.75" x14ac:dyDescent="0.3">
      <c r="D30" s="47">
        <f>D29+' 1,5-2 года (день 2)'!D30</f>
        <v>0.16000000000000003</v>
      </c>
      <c r="E30" s="47">
        <f>E29+' 1,5-2 года (день 2)'!E30</f>
        <v>0.09</v>
      </c>
      <c r="F30" s="47">
        <f>F29+' 1,5-2 года (день 2)'!F30</f>
        <v>8.7500000000000008E-2</v>
      </c>
      <c r="G30" s="47">
        <f>G29+' 1,5-2 года (день 2)'!G30</f>
        <v>1.4E-3</v>
      </c>
      <c r="H30" s="47">
        <f>H29+' 1,5-2 года (день 2)'!H30</f>
        <v>0</v>
      </c>
      <c r="I30" s="47">
        <f>I29+' 1,5-2 года (день 2)'!I30</f>
        <v>4.3999999999999994E-3</v>
      </c>
      <c r="J30" s="47">
        <f>J29+' 1,5-2 года (день 2)'!J30</f>
        <v>0.38</v>
      </c>
      <c r="K30" s="47">
        <f>K29+' 1,5-2 года (день 2)'!K30</f>
        <v>1.6500000000000001E-2</v>
      </c>
      <c r="L30" s="47">
        <f>L29+' 1,5-2 года (день 2)'!L30</f>
        <v>0</v>
      </c>
      <c r="M30" s="47">
        <f>M29+' 1,5-2 года (день 2)'!M30</f>
        <v>0</v>
      </c>
      <c r="N30" s="47">
        <f>N29+' 1,5-2 года (день 2)'!N30</f>
        <v>0</v>
      </c>
      <c r="O30" s="47">
        <f>O29+' 1,5-2 года (день 2)'!O30</f>
        <v>0</v>
      </c>
      <c r="P30" s="47">
        <f>P29+' 1,5-2 года (день 2)'!P30</f>
        <v>0</v>
      </c>
      <c r="Q30" s="47">
        <f>Q29+' 1,5-2 года (день 2)'!Q30</f>
        <v>1.3000000000000001E-2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3.3000000000000002E-2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0.25858907692307698</v>
      </c>
      <c r="Y30" s="47">
        <f>Y29+' 1,5-2 года (день 2)'!Y30</f>
        <v>0</v>
      </c>
      <c r="Z30" s="47">
        <f>Z29+' 1,5-2 года (день 2)'!Z30</f>
        <v>1.8000000000000002E-2</v>
      </c>
      <c r="AA30" s="47">
        <f>AA29+' 1,5-2 года (день 2)'!AA30</f>
        <v>1.3000000000000001E-2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1.0999999999999999E-2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1.8000000000000002E-2</v>
      </c>
      <c r="AJ30" s="47">
        <f>AJ29+' 1,5-2 года (день 2)'!AJ30</f>
        <v>9.1999999999999998E-2</v>
      </c>
      <c r="AK30" s="47">
        <f>AK29+' 1,5-2 года (день 2)'!AK30</f>
        <v>3.0000000000000001E-3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0</v>
      </c>
      <c r="AV30" s="47">
        <f>AV29+' 1,5-2 года (день 2)'!AV30</f>
        <v>1.1300000000000001E-2</v>
      </c>
      <c r="AW30" s="47">
        <f>AW29+' 1,5-2 года (день 2)'!AW30</f>
        <v>0</v>
      </c>
      <c r="AX30" s="47">
        <f>AX29+' 1,5-2 года (день 2)'!AX30</f>
        <v>1.8000000000000002E-2</v>
      </c>
      <c r="AY30" s="47">
        <f>AY29+' 1,5-2 года (день 2)'!AY30</f>
        <v>0</v>
      </c>
      <c r="AZ30" s="47">
        <f>AZ29+' 1,5-2 года (день 2)'!AZ30</f>
        <v>2.3E-2</v>
      </c>
      <c r="BA30" s="47">
        <f>BA29+' 1,5-2 года (день 2)'!BA30</f>
        <v>0.05</v>
      </c>
      <c r="BB30" s="47">
        <f>BB29+' 1,5-2 года (день 2)'!BB30</f>
        <v>0.05</v>
      </c>
      <c r="BC30" s="47">
        <f>BC29+' 1,5-2 года (день 2)'!BC30</f>
        <v>0.05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0.40700000000000003</v>
      </c>
      <c r="BH30" s="47">
        <f>BH29+' 1,5-2 года (день 2)'!BH30</f>
        <v>7.9000000000000001E-2</v>
      </c>
      <c r="BI30" s="47">
        <f>BI29+' 1,5-2 года (день 2)'!BI30</f>
        <v>6.4250000000000002E-2</v>
      </c>
      <c r="BJ30" s="47">
        <f>BJ29+' 1,5-2 года (день 2)'!BJ30</f>
        <v>0.30000000000000004</v>
      </c>
      <c r="BK30" s="47">
        <f>BK29+' 1,5-2 года (день 2)'!BK30</f>
        <v>0</v>
      </c>
      <c r="BL30" s="47">
        <f>BL29+' 1,5-2 года (день 2)'!BL30</f>
        <v>5.0000000000000001E-3</v>
      </c>
      <c r="BM30" s="47">
        <f>BM29+' 1,5-2 года (день 2)'!BM30</f>
        <v>1.4999999999999999E-2</v>
      </c>
      <c r="BN30" s="47">
        <f>BN29+' 1,5-2 года (день 2)'!BN30</f>
        <v>1.0000000000000002E-2</v>
      </c>
      <c r="BO30" s="47">
        <f>BO29+' 1,5-2 года (день 2)'!BO30</f>
        <v>8.5000000000000006E-2</v>
      </c>
      <c r="BP30" s="48">
        <f>SUM(D30:BN30)</f>
        <v>2.2819390769230767</v>
      </c>
    </row>
    <row r="31" spans="1:68" x14ac:dyDescent="0.25">
      <c r="F31" t="s">
        <v>94</v>
      </c>
    </row>
    <row r="33" spans="1:69" x14ac:dyDescent="0.25">
      <c r="F33" t="s">
        <v>95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90</v>
      </c>
      <c r="G38" s="29">
        <v>500</v>
      </c>
      <c r="H38" s="29">
        <v>925.9</v>
      </c>
      <c r="I38" s="29">
        <v>510</v>
      </c>
      <c r="J38" s="29">
        <v>71.38</v>
      </c>
      <c r="K38" s="29">
        <v>662.44</v>
      </c>
      <c r="L38" s="29">
        <v>200.83</v>
      </c>
      <c r="M38" s="29">
        <v>550</v>
      </c>
      <c r="N38" s="29">
        <v>99.49</v>
      </c>
      <c r="O38" s="29">
        <v>320.32</v>
      </c>
      <c r="P38" s="29">
        <v>368.4</v>
      </c>
      <c r="Q38" s="29">
        <v>416.67</v>
      </c>
      <c r="R38" s="29"/>
      <c r="S38" s="29">
        <v>130</v>
      </c>
      <c r="T38" s="29"/>
      <c r="U38" s="29">
        <v>840</v>
      </c>
      <c r="V38" s="29">
        <v>83.34</v>
      </c>
      <c r="W38" s="29">
        <v>99</v>
      </c>
      <c r="X38" s="29">
        <v>9</v>
      </c>
      <c r="Y38" s="29"/>
      <c r="Z38" s="29">
        <v>225</v>
      </c>
      <c r="AA38" s="29">
        <v>360</v>
      </c>
      <c r="AB38" s="29">
        <v>300</v>
      </c>
      <c r="AC38" s="29">
        <v>350</v>
      </c>
      <c r="AD38" s="29">
        <v>180</v>
      </c>
      <c r="AE38" s="29">
        <v>300</v>
      </c>
      <c r="AF38" s="29">
        <v>169</v>
      </c>
      <c r="AG38" s="29">
        <v>227.27</v>
      </c>
      <c r="AH38" s="29">
        <v>58.38</v>
      </c>
      <c r="AI38" s="29">
        <v>65.75</v>
      </c>
      <c r="AJ38" s="29">
        <v>48</v>
      </c>
      <c r="AK38" s="29">
        <v>200</v>
      </c>
      <c r="AL38" s="29">
        <v>185</v>
      </c>
      <c r="AM38" s="29"/>
      <c r="AN38" s="29">
        <v>286</v>
      </c>
      <c r="AO38" s="29"/>
      <c r="AP38" s="29">
        <v>189.66</v>
      </c>
      <c r="AQ38" s="29">
        <v>75</v>
      </c>
      <c r="AR38" s="29">
        <v>70</v>
      </c>
      <c r="AS38" s="29">
        <v>150</v>
      </c>
      <c r="AT38" s="29">
        <v>85.71</v>
      </c>
      <c r="AU38" s="29">
        <v>64.290000000000006</v>
      </c>
      <c r="AV38" s="29">
        <v>62.5</v>
      </c>
      <c r="AW38" s="29">
        <v>114.28</v>
      </c>
      <c r="AX38" s="29">
        <v>80</v>
      </c>
      <c r="AY38" s="29">
        <v>75</v>
      </c>
      <c r="AZ38" s="29">
        <v>110</v>
      </c>
      <c r="BA38" s="29">
        <v>225</v>
      </c>
      <c r="BB38" s="29">
        <v>360</v>
      </c>
      <c r="BC38" s="29">
        <v>550</v>
      </c>
      <c r="BD38" s="29">
        <v>205</v>
      </c>
      <c r="BE38" s="29">
        <v>330</v>
      </c>
      <c r="BF38" s="29"/>
      <c r="BG38" s="29">
        <v>40</v>
      </c>
      <c r="BH38" s="29">
        <v>59</v>
      </c>
      <c r="BI38" s="29">
        <v>30</v>
      </c>
      <c r="BJ38" s="29">
        <v>30</v>
      </c>
      <c r="BK38" s="29">
        <v>35</v>
      </c>
      <c r="BL38" s="29">
        <v>312</v>
      </c>
      <c r="BM38" s="29">
        <v>154.44999999999999</v>
      </c>
      <c r="BN38" s="29">
        <v>14.89</v>
      </c>
      <c r="BO38" s="86">
        <v>10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0.09</v>
      </c>
      <c r="G39" s="22">
        <f t="shared" si="6"/>
        <v>0.5</v>
      </c>
      <c r="H39" s="22">
        <f t="shared" si="6"/>
        <v>0.92589999999999995</v>
      </c>
      <c r="I39" s="22">
        <f t="shared" si="6"/>
        <v>0.51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0.55000000000000004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0.36839999999999995</v>
      </c>
      <c r="Q39" s="22">
        <f t="shared" si="6"/>
        <v>0.41667000000000004</v>
      </c>
      <c r="R39" s="22">
        <f t="shared" si="6"/>
        <v>0</v>
      </c>
      <c r="S39" s="22">
        <f t="shared" si="6"/>
        <v>0.13</v>
      </c>
      <c r="T39" s="22">
        <f t="shared" si="6"/>
        <v>0</v>
      </c>
      <c r="U39" s="22">
        <f t="shared" si="6"/>
        <v>0.84</v>
      </c>
      <c r="V39" s="22">
        <f>V38/1000</f>
        <v>8.3339999999999997E-2</v>
      </c>
      <c r="W39" s="22">
        <f>W38/1000</f>
        <v>9.9000000000000005E-2</v>
      </c>
      <c r="X39" s="22">
        <f t="shared" si="6"/>
        <v>8.9999999999999993E-3</v>
      </c>
      <c r="Y39" s="22">
        <f t="shared" si="6"/>
        <v>0</v>
      </c>
      <c r="Z39" s="22">
        <f t="shared" si="6"/>
        <v>0.22500000000000001</v>
      </c>
      <c r="AA39" s="22">
        <f t="shared" si="6"/>
        <v>0.36</v>
      </c>
      <c r="AB39" s="22">
        <f t="shared" si="6"/>
        <v>0.3</v>
      </c>
      <c r="AC39" s="22">
        <f t="shared" si="6"/>
        <v>0.35</v>
      </c>
      <c r="AD39" s="22">
        <f t="shared" si="6"/>
        <v>0.18</v>
      </c>
      <c r="AE39" s="22">
        <f t="shared" si="6"/>
        <v>0.3</v>
      </c>
      <c r="AF39" s="22">
        <f t="shared" si="6"/>
        <v>0.16900000000000001</v>
      </c>
      <c r="AG39" s="22">
        <f t="shared" si="6"/>
        <v>0.22727</v>
      </c>
      <c r="AH39" s="22">
        <f t="shared" si="6"/>
        <v>5.8380000000000001E-2</v>
      </c>
      <c r="AI39" s="22">
        <f t="shared" si="6"/>
        <v>6.5750000000000003E-2</v>
      </c>
      <c r="AJ39" s="22">
        <f t="shared" si="6"/>
        <v>4.8000000000000001E-2</v>
      </c>
      <c r="AK39" s="22">
        <f t="shared" si="6"/>
        <v>0.2</v>
      </c>
      <c r="AL39" s="22">
        <f t="shared" si="6"/>
        <v>0.185</v>
      </c>
      <c r="AM39" s="22">
        <f t="shared" si="6"/>
        <v>0</v>
      </c>
      <c r="AN39" s="22">
        <f t="shared" si="6"/>
        <v>0.28599999999999998</v>
      </c>
      <c r="AO39" s="22">
        <f t="shared" si="6"/>
        <v>0</v>
      </c>
      <c r="AP39" s="22">
        <f t="shared" si="6"/>
        <v>0.18966</v>
      </c>
      <c r="AQ39" s="22">
        <f t="shared" si="6"/>
        <v>7.4999999999999997E-2</v>
      </c>
      <c r="AR39" s="22">
        <f t="shared" si="6"/>
        <v>7.0000000000000007E-2</v>
      </c>
      <c r="AS39" s="22">
        <f t="shared" si="6"/>
        <v>0.15</v>
      </c>
      <c r="AT39" s="22">
        <f t="shared" si="6"/>
        <v>8.5709999999999995E-2</v>
      </c>
      <c r="AU39" s="22">
        <f t="shared" si="6"/>
        <v>6.429E-2</v>
      </c>
      <c r="AV39" s="22">
        <f t="shared" si="6"/>
        <v>6.25E-2</v>
      </c>
      <c r="AW39" s="22">
        <f t="shared" si="6"/>
        <v>0.11428000000000001</v>
      </c>
      <c r="AX39" s="22">
        <f t="shared" si="6"/>
        <v>0.08</v>
      </c>
      <c r="AY39" s="22">
        <f t="shared" si="6"/>
        <v>7.4999999999999997E-2</v>
      </c>
      <c r="AZ39" s="22">
        <f t="shared" si="6"/>
        <v>0.11</v>
      </c>
      <c r="BA39" s="22">
        <f t="shared" si="6"/>
        <v>0.22500000000000001</v>
      </c>
      <c r="BB39" s="22">
        <f t="shared" si="6"/>
        <v>0.36</v>
      </c>
      <c r="BC39" s="22">
        <f t="shared" si="6"/>
        <v>0.55000000000000004</v>
      </c>
      <c r="BD39" s="22">
        <f t="shared" si="6"/>
        <v>0.20499999999999999</v>
      </c>
      <c r="BE39" s="22">
        <f t="shared" si="6"/>
        <v>0.33</v>
      </c>
      <c r="BF39" s="22">
        <f t="shared" si="6"/>
        <v>0</v>
      </c>
      <c r="BG39" s="22">
        <f t="shared" si="6"/>
        <v>0.04</v>
      </c>
      <c r="BH39" s="22">
        <f t="shared" si="6"/>
        <v>5.8999999999999997E-2</v>
      </c>
      <c r="BI39" s="22">
        <f t="shared" si="6"/>
        <v>0.03</v>
      </c>
      <c r="BJ39" s="22">
        <f t="shared" si="6"/>
        <v>0.03</v>
      </c>
      <c r="BK39" s="22">
        <f t="shared" si="6"/>
        <v>3.5000000000000003E-2</v>
      </c>
      <c r="BL39" s="22">
        <f t="shared" si="6"/>
        <v>0.312</v>
      </c>
      <c r="BM39" s="22">
        <f t="shared" si="6"/>
        <v>0.15444999999999998</v>
      </c>
      <c r="BN39" s="22">
        <f t="shared" si="6"/>
        <v>1.489E-2</v>
      </c>
      <c r="BO39" s="22">
        <f t="shared" ref="BO39" si="7">BO38/1000</f>
        <v>0.01</v>
      </c>
    </row>
    <row r="40" spans="1:69" ht="17.25" x14ac:dyDescent="0.3">
      <c r="A40" s="30"/>
      <c r="B40" s="31" t="s">
        <v>32</v>
      </c>
      <c r="C40" s="108"/>
      <c r="D40" s="32">
        <f>D29*D38</f>
        <v>6.0543000000000005</v>
      </c>
      <c r="E40" s="32">
        <f t="shared" ref="E40:BN40" si="8">E29*E38</f>
        <v>3.5</v>
      </c>
      <c r="F40" s="32">
        <f t="shared" si="8"/>
        <v>4.2300000000000004</v>
      </c>
      <c r="G40" s="32">
        <f t="shared" si="8"/>
        <v>0.4</v>
      </c>
      <c r="H40" s="32">
        <f t="shared" si="8"/>
        <v>0</v>
      </c>
      <c r="I40" s="32">
        <f t="shared" si="8"/>
        <v>1.224</v>
      </c>
      <c r="J40" s="32">
        <f t="shared" si="8"/>
        <v>14.989800000000001</v>
      </c>
      <c r="K40" s="32">
        <f t="shared" si="8"/>
        <v>5.6307400000000012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 t="shared" si="8"/>
        <v>0</v>
      </c>
      <c r="P40" s="32">
        <f t="shared" si="8"/>
        <v>0</v>
      </c>
      <c r="Q40" s="32">
        <f t="shared" si="8"/>
        <v>3.3333600000000003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15.12</v>
      </c>
      <c r="V40" s="32">
        <f>V29*V38</f>
        <v>0</v>
      </c>
      <c r="W40" s="32">
        <f>W29*W38</f>
        <v>0</v>
      </c>
      <c r="X40" s="32">
        <f t="shared" si="8"/>
        <v>1.2749940000000002</v>
      </c>
      <c r="Y40" s="32">
        <f t="shared" si="8"/>
        <v>0</v>
      </c>
      <c r="Z40" s="32">
        <f t="shared" si="8"/>
        <v>2.25</v>
      </c>
      <c r="AA40" s="32">
        <f t="shared" si="8"/>
        <v>2.88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1.014</v>
      </c>
      <c r="AG40" s="32">
        <f t="shared" si="8"/>
        <v>0</v>
      </c>
      <c r="AH40" s="32">
        <f t="shared" si="8"/>
        <v>0</v>
      </c>
      <c r="AI40" s="32">
        <f t="shared" si="8"/>
        <v>0.65749999999999997</v>
      </c>
      <c r="AJ40" s="32">
        <f t="shared" si="8"/>
        <v>2.2560000000000002</v>
      </c>
      <c r="AK40" s="32">
        <f t="shared" si="8"/>
        <v>0.4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0</v>
      </c>
      <c r="AV40" s="32">
        <f t="shared" si="8"/>
        <v>0.39374999999999999</v>
      </c>
      <c r="AW40" s="32">
        <f t="shared" si="8"/>
        <v>0</v>
      </c>
      <c r="AX40" s="32">
        <f t="shared" si="8"/>
        <v>0.8</v>
      </c>
      <c r="AY40" s="32">
        <f t="shared" si="8"/>
        <v>0</v>
      </c>
      <c r="AZ40" s="32">
        <f t="shared" si="8"/>
        <v>1.43</v>
      </c>
      <c r="BA40" s="32">
        <f t="shared" si="8"/>
        <v>6.75</v>
      </c>
      <c r="BB40" s="32">
        <f t="shared" si="8"/>
        <v>10.799999999999999</v>
      </c>
      <c r="BC40" s="32">
        <f t="shared" si="8"/>
        <v>16.5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10.36</v>
      </c>
      <c r="BH40" s="32">
        <f t="shared" si="8"/>
        <v>2.7730000000000001</v>
      </c>
      <c r="BI40" s="32">
        <f t="shared" si="8"/>
        <v>0.87750000000000006</v>
      </c>
      <c r="BJ40" s="32">
        <f t="shared" si="8"/>
        <v>4.8</v>
      </c>
      <c r="BK40" s="32">
        <f t="shared" si="8"/>
        <v>0</v>
      </c>
      <c r="BL40" s="32">
        <f t="shared" si="8"/>
        <v>0.93600000000000005</v>
      </c>
      <c r="BM40" s="32">
        <f t="shared" si="8"/>
        <v>1.2356</v>
      </c>
      <c r="BN40" s="32">
        <f t="shared" si="8"/>
        <v>8.9340000000000017E-2</v>
      </c>
      <c r="BO40" s="32">
        <f t="shared" ref="BO40" si="9">BO29*BO38</f>
        <v>0.5</v>
      </c>
      <c r="BP40" s="33">
        <f>SUM(D40:BN40)</f>
        <v>122.95988400000002</v>
      </c>
      <c r="BQ40" s="34">
        <f>BP40/$C$7</f>
        <v>122.95988400000002</v>
      </c>
    </row>
    <row r="41" spans="1:69" ht="17.25" x14ac:dyDescent="0.3">
      <c r="A41" s="30"/>
      <c r="B41" s="31" t="s">
        <v>33</v>
      </c>
      <c r="C41" s="108"/>
      <c r="D41" s="32">
        <f>D29*D38</f>
        <v>6.0543000000000005</v>
      </c>
      <c r="E41" s="32">
        <f t="shared" ref="E41:BN41" si="10">E29*E38</f>
        <v>3.5</v>
      </c>
      <c r="F41" s="32">
        <f t="shared" si="10"/>
        <v>4.2300000000000004</v>
      </c>
      <c r="G41" s="32">
        <f t="shared" si="10"/>
        <v>0.4</v>
      </c>
      <c r="H41" s="32">
        <f t="shared" si="10"/>
        <v>0</v>
      </c>
      <c r="I41" s="32">
        <f t="shared" si="10"/>
        <v>1.224</v>
      </c>
      <c r="J41" s="32">
        <f t="shared" si="10"/>
        <v>14.989800000000001</v>
      </c>
      <c r="K41" s="32">
        <f t="shared" si="10"/>
        <v>5.6307400000000012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10"/>
        <v>0</v>
      </c>
      <c r="P41" s="32">
        <f t="shared" si="10"/>
        <v>0</v>
      </c>
      <c r="Q41" s="32">
        <f t="shared" si="10"/>
        <v>3.3333600000000003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15.12</v>
      </c>
      <c r="V41" s="32">
        <f>V29*V38</f>
        <v>0</v>
      </c>
      <c r="W41" s="32">
        <f>W29*W38</f>
        <v>0</v>
      </c>
      <c r="X41" s="32">
        <f t="shared" si="10"/>
        <v>1.2749940000000002</v>
      </c>
      <c r="Y41" s="32">
        <f t="shared" si="10"/>
        <v>0</v>
      </c>
      <c r="Z41" s="32">
        <f t="shared" si="10"/>
        <v>2.25</v>
      </c>
      <c r="AA41" s="32">
        <f t="shared" si="10"/>
        <v>2.88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1.014</v>
      </c>
      <c r="AG41" s="32">
        <f t="shared" si="10"/>
        <v>0</v>
      </c>
      <c r="AH41" s="32">
        <f t="shared" si="10"/>
        <v>0</v>
      </c>
      <c r="AI41" s="32">
        <f t="shared" si="10"/>
        <v>0.65749999999999997</v>
      </c>
      <c r="AJ41" s="32">
        <f t="shared" si="10"/>
        <v>2.2560000000000002</v>
      </c>
      <c r="AK41" s="32">
        <f t="shared" si="10"/>
        <v>0.4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0</v>
      </c>
      <c r="AV41" s="32">
        <f t="shared" si="10"/>
        <v>0.39374999999999999</v>
      </c>
      <c r="AW41" s="32">
        <f t="shared" si="10"/>
        <v>0</v>
      </c>
      <c r="AX41" s="32">
        <f t="shared" si="10"/>
        <v>0.8</v>
      </c>
      <c r="AY41" s="32">
        <f t="shared" si="10"/>
        <v>0</v>
      </c>
      <c r="AZ41" s="32">
        <f t="shared" si="10"/>
        <v>1.43</v>
      </c>
      <c r="BA41" s="32">
        <f t="shared" si="10"/>
        <v>6.75</v>
      </c>
      <c r="BB41" s="32">
        <f t="shared" si="10"/>
        <v>10.799999999999999</v>
      </c>
      <c r="BC41" s="32">
        <f t="shared" si="10"/>
        <v>16.5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10.36</v>
      </c>
      <c r="BH41" s="32">
        <f t="shared" si="10"/>
        <v>2.7730000000000001</v>
      </c>
      <c r="BI41" s="32">
        <f t="shared" si="10"/>
        <v>0.87750000000000006</v>
      </c>
      <c r="BJ41" s="32">
        <f t="shared" si="10"/>
        <v>4.8</v>
      </c>
      <c r="BK41" s="32">
        <f t="shared" si="10"/>
        <v>0</v>
      </c>
      <c r="BL41" s="32">
        <f t="shared" si="10"/>
        <v>0.93600000000000005</v>
      </c>
      <c r="BM41" s="32">
        <f t="shared" si="10"/>
        <v>1.2356</v>
      </c>
      <c r="BN41" s="32">
        <f t="shared" si="10"/>
        <v>8.9340000000000017E-2</v>
      </c>
      <c r="BO41" s="32">
        <f t="shared" ref="BO41" si="11">BO29*BO38</f>
        <v>0.5</v>
      </c>
      <c r="BP41" s="33">
        <f>SUM(D41:BN41)</f>
        <v>122.95988400000002</v>
      </c>
      <c r="BQ41" s="34">
        <f>BP41/$C$7</f>
        <v>122.95988400000002</v>
      </c>
    </row>
    <row r="42" spans="1:69" x14ac:dyDescent="0.25">
      <c r="A42" s="35"/>
      <c r="B42" s="35" t="s">
        <v>34</v>
      </c>
      <c r="D42" s="36">
        <f>D59+D76+D91+D107</f>
        <v>6.0542999999999996</v>
      </c>
      <c r="E42" s="36">
        <f>E59+E76+E91+E107</f>
        <v>3.5</v>
      </c>
      <c r="F42" s="36">
        <f>F59+F76+F91+F107</f>
        <v>4.2300000000000004</v>
      </c>
      <c r="G42" s="36">
        <f>G59+G76+G91+G107</f>
        <v>0.4</v>
      </c>
      <c r="H42" s="36"/>
      <c r="I42" s="36">
        <f t="shared" ref="I42:Q42" si="12">I59+I76+I91+I107</f>
        <v>1.224</v>
      </c>
      <c r="J42" s="36">
        <f t="shared" si="12"/>
        <v>14.989800000000001</v>
      </c>
      <c r="K42" s="36">
        <f t="shared" si="12"/>
        <v>5.6307400000000003</v>
      </c>
      <c r="L42" s="36">
        <f t="shared" si="12"/>
        <v>0</v>
      </c>
      <c r="M42" s="36">
        <f t="shared" si="12"/>
        <v>0</v>
      </c>
      <c r="N42" s="36">
        <f t="shared" si="12"/>
        <v>0</v>
      </c>
      <c r="O42" s="36">
        <f t="shared" si="12"/>
        <v>0</v>
      </c>
      <c r="P42" s="36">
        <f t="shared" si="12"/>
        <v>0</v>
      </c>
      <c r="Q42" s="36">
        <f t="shared" si="12"/>
        <v>3.3333600000000003</v>
      </c>
      <c r="R42" s="36"/>
      <c r="S42" s="36"/>
      <c r="T42" s="36">
        <f>T59+T76+T91+T107</f>
        <v>0</v>
      </c>
      <c r="U42" s="36">
        <f>U59+U76+U91+U107</f>
        <v>15.12</v>
      </c>
      <c r="V42" s="36">
        <f>V59+V76+V91+V107</f>
        <v>0</v>
      </c>
      <c r="W42" s="36">
        <f>W59+W76+W91+W107</f>
        <v>0</v>
      </c>
      <c r="X42" s="36">
        <f>X59+X76+X91+X107</f>
        <v>1.274994</v>
      </c>
      <c r="Y42" s="36"/>
      <c r="Z42" s="36">
        <f>Z59+Z76+Z91+Z107</f>
        <v>2.25</v>
      </c>
      <c r="AA42" s="36">
        <f>AA59+AA76+AA91+AA107</f>
        <v>2.88</v>
      </c>
      <c r="AB42" s="36"/>
      <c r="AC42" s="36"/>
      <c r="AD42" s="36"/>
      <c r="AE42" s="36"/>
      <c r="AF42" s="36">
        <f>AF59+AF76+AF91+AF107</f>
        <v>1.014</v>
      </c>
      <c r="AG42" s="36"/>
      <c r="AH42" s="36"/>
      <c r="AI42" s="36"/>
      <c r="AJ42" s="36">
        <f>AJ59+AJ76+AJ91+AJ107</f>
        <v>2.2560000000000002</v>
      </c>
      <c r="AK42" s="36">
        <f>AK59+AK76+AK91+AK107</f>
        <v>0.4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0.39374999999999999</v>
      </c>
      <c r="AW42" s="36"/>
      <c r="AX42" s="36">
        <f>AX59+AX76+AX91+AX107</f>
        <v>0.8</v>
      </c>
      <c r="AY42" s="36"/>
      <c r="AZ42" s="36">
        <f>AZ59+AZ76+AZ91+AZ107</f>
        <v>1.43</v>
      </c>
      <c r="BA42" s="36"/>
      <c r="BB42" s="36">
        <f>BB59+BB76+BB91+BB107</f>
        <v>10.799999999999999</v>
      </c>
      <c r="BC42" s="36">
        <f>BC59+BC76+BC91+BC107</f>
        <v>16.5</v>
      </c>
      <c r="BD42" s="36"/>
      <c r="BE42" s="36"/>
      <c r="BF42" s="36"/>
      <c r="BG42" s="36">
        <f t="shared" ref="BG42:BO42" si="13">BG59+BG76+BG91+BG107</f>
        <v>10.36</v>
      </c>
      <c r="BH42" s="36">
        <f t="shared" si="13"/>
        <v>2.7730000000000001</v>
      </c>
      <c r="BI42" s="36">
        <f t="shared" si="13"/>
        <v>0.87749999999999995</v>
      </c>
      <c r="BJ42" s="36">
        <f t="shared" si="13"/>
        <v>4.8</v>
      </c>
      <c r="BK42" s="36">
        <f t="shared" si="13"/>
        <v>0</v>
      </c>
      <c r="BL42" s="36">
        <f t="shared" si="13"/>
        <v>0.93600000000000005</v>
      </c>
      <c r="BM42" s="36">
        <f t="shared" si="13"/>
        <v>1.2356</v>
      </c>
      <c r="BN42" s="36">
        <f t="shared" si="13"/>
        <v>8.9340000000000017E-2</v>
      </c>
      <c r="BO42" s="36">
        <f t="shared" si="13"/>
        <v>0.5</v>
      </c>
    </row>
    <row r="43" spans="1:69" x14ac:dyDescent="0.25">
      <c r="A43" s="35"/>
      <c r="B43" s="35" t="s">
        <v>35</v>
      </c>
      <c r="BQ43" s="37">
        <f>BQ58+BQ75+BQ90+BQ106</f>
        <v>122.95988400000002</v>
      </c>
    </row>
    <row r="45" spans="1:69" x14ac:dyDescent="0.25">
      <c r="J45" s="1"/>
    </row>
    <row r="46" spans="1:69" ht="15" customHeight="1" x14ac:dyDescent="0.25">
      <c r="A46" s="93"/>
      <c r="B46" s="3" t="s">
        <v>4</v>
      </c>
      <c r="C46" s="90" t="s">
        <v>5</v>
      </c>
      <c r="D46" s="90" t="str">
        <f t="shared" ref="D46:AI46" si="14">D5</f>
        <v>Хлеб пшеничный</v>
      </c>
      <c r="E46" s="90" t="str">
        <f t="shared" si="14"/>
        <v>Хлеб ржано-пшеничный</v>
      </c>
      <c r="F46" s="90" t="str">
        <f t="shared" si="14"/>
        <v>Сахар</v>
      </c>
      <c r="G46" s="90" t="str">
        <f t="shared" si="14"/>
        <v>Чай</v>
      </c>
      <c r="H46" s="90" t="str">
        <f t="shared" si="14"/>
        <v>Какао</v>
      </c>
      <c r="I46" s="90" t="str">
        <f t="shared" si="14"/>
        <v>Кофейный напиток</v>
      </c>
      <c r="J46" s="90" t="str">
        <f t="shared" si="14"/>
        <v>Молоко 2,5%</v>
      </c>
      <c r="K46" s="90" t="str">
        <f t="shared" si="14"/>
        <v>Масло сливочное</v>
      </c>
      <c r="L46" s="90" t="str">
        <f t="shared" si="14"/>
        <v>Сметана 15%</v>
      </c>
      <c r="M46" s="90" t="str">
        <f t="shared" si="14"/>
        <v>Молоко сухое</v>
      </c>
      <c r="N46" s="90" t="str">
        <f t="shared" si="14"/>
        <v>Снежок 2,5 %</v>
      </c>
      <c r="O46" s="90" t="str">
        <f t="shared" si="14"/>
        <v>Творог 5%</v>
      </c>
      <c r="P46" s="90" t="str">
        <f t="shared" si="14"/>
        <v>Молоко сгущенное</v>
      </c>
      <c r="Q46" s="90" t="str">
        <f t="shared" si="14"/>
        <v xml:space="preserve">Джем Сава </v>
      </c>
      <c r="R46" s="90" t="str">
        <f t="shared" si="14"/>
        <v>Сыр</v>
      </c>
      <c r="S46" s="90" t="str">
        <f t="shared" si="14"/>
        <v>Зеленый горошек</v>
      </c>
      <c r="T46" s="90" t="str">
        <f t="shared" si="14"/>
        <v>Кукуруза консервирован.</v>
      </c>
      <c r="U46" s="90" t="str">
        <f t="shared" si="14"/>
        <v>Консервы рыбные</v>
      </c>
      <c r="V46" s="90" t="str">
        <f t="shared" si="14"/>
        <v>Огурцы консервирован.</v>
      </c>
      <c r="W46" s="90" t="str">
        <f t="shared" si="14"/>
        <v>Огурцы свежие</v>
      </c>
      <c r="X46" s="90" t="str">
        <f t="shared" si="14"/>
        <v>Яйцо</v>
      </c>
      <c r="Y46" s="90" t="str">
        <f t="shared" si="14"/>
        <v>Икра кабачковая</v>
      </c>
      <c r="Z46" s="90" t="str">
        <f t="shared" si="14"/>
        <v>Изюм</v>
      </c>
      <c r="AA46" s="90" t="str">
        <f t="shared" si="14"/>
        <v>Курага</v>
      </c>
      <c r="AB46" s="90" t="str">
        <f t="shared" si="14"/>
        <v>Чернослив</v>
      </c>
      <c r="AC46" s="90" t="str">
        <f t="shared" si="14"/>
        <v>Шиповник</v>
      </c>
      <c r="AD46" s="90" t="str">
        <f t="shared" si="14"/>
        <v>Сухофрукты</v>
      </c>
      <c r="AE46" s="90" t="str">
        <f t="shared" si="14"/>
        <v>Ягода свежемороженная</v>
      </c>
      <c r="AF46" s="90" t="str">
        <f t="shared" si="14"/>
        <v>Лимон</v>
      </c>
      <c r="AG46" s="90" t="str">
        <f t="shared" si="14"/>
        <v>Кисель</v>
      </c>
      <c r="AH46" s="90" t="str">
        <f t="shared" si="14"/>
        <v xml:space="preserve">Сок </v>
      </c>
      <c r="AI46" s="90" t="str">
        <f t="shared" si="14"/>
        <v>Макаронные изделия</v>
      </c>
      <c r="AJ46" s="90" t="str">
        <f t="shared" ref="AJ46:BO46" si="15">AJ5</f>
        <v>Мука</v>
      </c>
      <c r="AK46" s="90" t="str">
        <f t="shared" si="15"/>
        <v>Дрожжи</v>
      </c>
      <c r="AL46" s="90" t="str">
        <f t="shared" si="15"/>
        <v>Печенье</v>
      </c>
      <c r="AM46" s="90" t="str">
        <f t="shared" si="15"/>
        <v>Пряники</v>
      </c>
      <c r="AN46" s="90" t="str">
        <f t="shared" si="15"/>
        <v>Вафли</v>
      </c>
      <c r="AO46" s="90" t="str">
        <f t="shared" si="15"/>
        <v>Конфеты</v>
      </c>
      <c r="AP46" s="90" t="str">
        <f t="shared" si="15"/>
        <v>Повидло Сава</v>
      </c>
      <c r="AQ46" s="90" t="str">
        <f t="shared" si="15"/>
        <v>Крупа геркулес</v>
      </c>
      <c r="AR46" s="90" t="str">
        <f t="shared" si="15"/>
        <v>Крупа горох</v>
      </c>
      <c r="AS46" s="90" t="str">
        <f t="shared" si="15"/>
        <v>Крупа гречневая</v>
      </c>
      <c r="AT46" s="90" t="str">
        <f t="shared" si="15"/>
        <v>Крупа кукурузная</v>
      </c>
      <c r="AU46" s="90" t="str">
        <f t="shared" si="15"/>
        <v>Крупа манная</v>
      </c>
      <c r="AV46" s="90" t="str">
        <f t="shared" si="15"/>
        <v>Крупа перловая</v>
      </c>
      <c r="AW46" s="90" t="str">
        <f t="shared" si="15"/>
        <v>Крупа пшеничная</v>
      </c>
      <c r="AX46" s="90" t="str">
        <f t="shared" si="15"/>
        <v>Крупа пшено</v>
      </c>
      <c r="AY46" s="90" t="str">
        <f t="shared" si="15"/>
        <v>Крупа ячневая</v>
      </c>
      <c r="AZ46" s="90" t="str">
        <f t="shared" si="15"/>
        <v>Рис</v>
      </c>
      <c r="BA46" s="90" t="str">
        <f t="shared" si="15"/>
        <v>Цыпленок бройлер</v>
      </c>
      <c r="BB46" s="90" t="str">
        <f t="shared" si="15"/>
        <v>Филе куриное</v>
      </c>
      <c r="BC46" s="90" t="str">
        <f t="shared" si="15"/>
        <v>Фарш говяжий</v>
      </c>
      <c r="BD46" s="90" t="str">
        <f t="shared" si="15"/>
        <v>Печень куриная</v>
      </c>
      <c r="BE46" s="90" t="str">
        <f t="shared" si="15"/>
        <v>Филе минтая</v>
      </c>
      <c r="BF46" s="90" t="str">
        <f t="shared" si="15"/>
        <v>Филе сельди слабосол.</v>
      </c>
      <c r="BG46" s="90" t="str">
        <f t="shared" si="15"/>
        <v>Картофель</v>
      </c>
      <c r="BH46" s="90" t="str">
        <f t="shared" si="15"/>
        <v>Морковь</v>
      </c>
      <c r="BI46" s="90" t="str">
        <f t="shared" si="15"/>
        <v>Лук</v>
      </c>
      <c r="BJ46" s="90" t="str">
        <f t="shared" si="15"/>
        <v>Капуста</v>
      </c>
      <c r="BK46" s="90" t="str">
        <f t="shared" si="15"/>
        <v>Свекла</v>
      </c>
      <c r="BL46" s="90" t="str">
        <f t="shared" si="15"/>
        <v>Томатная паста</v>
      </c>
      <c r="BM46" s="90" t="str">
        <f t="shared" si="15"/>
        <v>Масло растительное</v>
      </c>
      <c r="BN46" s="90" t="str">
        <f t="shared" si="15"/>
        <v>Соль</v>
      </c>
      <c r="BO46" s="90" t="str">
        <f t="shared" si="15"/>
        <v>Аскорбиновая кислота</v>
      </c>
      <c r="BP46" s="95" t="s">
        <v>6</v>
      </c>
      <c r="BQ46" s="95" t="s">
        <v>7</v>
      </c>
    </row>
    <row r="47" spans="1:69" ht="36" customHeight="1" x14ac:dyDescent="0.25">
      <c r="A47" s="94"/>
      <c r="B47" s="4" t="s">
        <v>8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5"/>
      <c r="BQ47" s="95"/>
    </row>
    <row r="48" spans="1:69" ht="15" customHeight="1" x14ac:dyDescent="0.25">
      <c r="A48" s="96" t="s">
        <v>9</v>
      </c>
      <c r="B48" s="5" t="str">
        <f>B7</f>
        <v>Каша молочная "Дружба"</v>
      </c>
      <c r="C48" s="97">
        <f>$F$4</f>
        <v>1</v>
      </c>
      <c r="D48" s="5">
        <f t="shared" ref="D48:AI48" si="16">D7</f>
        <v>0</v>
      </c>
      <c r="E48" s="5">
        <f t="shared" si="16"/>
        <v>0</v>
      </c>
      <c r="F48" s="5">
        <f t="shared" si="16"/>
        <v>4.0000000000000001E-3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0.13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0.01</v>
      </c>
      <c r="AY48" s="5">
        <f t="shared" si="17"/>
        <v>0</v>
      </c>
      <c r="AZ48" s="5">
        <f t="shared" si="17"/>
        <v>1.2999999999999999E-2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ht="15" customHeight="1" x14ac:dyDescent="0.25">
      <c r="A49" s="96"/>
      <c r="B49" s="5" t="str">
        <f>B8</f>
        <v>Бутерброд с джемом</v>
      </c>
      <c r="C49" s="98"/>
      <c r="D49" s="5">
        <f t="shared" ref="D49:AI49" si="18">D8</f>
        <v>0.03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8.0000000000000002E-3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ht="15" customHeight="1" x14ac:dyDescent="0.25">
      <c r="A50" s="96"/>
      <c r="B50" s="5" t="str">
        <f>B9</f>
        <v>Кофейный напиток с молоком</v>
      </c>
      <c r="C50" s="98"/>
      <c r="D50" s="5">
        <f t="shared" ref="D50:AI50" si="20">D9</f>
        <v>0</v>
      </c>
      <c r="E50" s="5">
        <f t="shared" si="20"/>
        <v>0</v>
      </c>
      <c r="F50" s="5">
        <f t="shared" si="20"/>
        <v>0.01</v>
      </c>
      <c r="G50" s="5">
        <f t="shared" si="20"/>
        <v>0</v>
      </c>
      <c r="H50" s="5">
        <f t="shared" si="20"/>
        <v>0</v>
      </c>
      <c r="I50" s="5">
        <f t="shared" si="20"/>
        <v>2.3999999999999998E-3</v>
      </c>
      <c r="J50" s="5">
        <f t="shared" si="20"/>
        <v>0.08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ht="15" customHeight="1" x14ac:dyDescent="0.25">
      <c r="A51" s="96"/>
      <c r="B51" s="5">
        <f>B10</f>
        <v>0</v>
      </c>
      <c r="C51" s="98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ht="15" customHeight="1" x14ac:dyDescent="0.25">
      <c r="A52" s="96"/>
      <c r="B52" s="5">
        <f>B11</f>
        <v>0</v>
      </c>
      <c r="C52" s="99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6">SUM(E48:E52)</f>
        <v>0</v>
      </c>
      <c r="F53" s="22">
        <f t="shared" si="26"/>
        <v>1.4E-2</v>
      </c>
      <c r="G53" s="22">
        <f t="shared" si="26"/>
        <v>0</v>
      </c>
      <c r="H53" s="22">
        <f t="shared" si="26"/>
        <v>0</v>
      </c>
      <c r="I53" s="22">
        <f t="shared" si="26"/>
        <v>2.3999999999999998E-3</v>
      </c>
      <c r="J53" s="22">
        <f t="shared" si="26"/>
        <v>0.21000000000000002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8.0000000000000002E-3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0.01</v>
      </c>
      <c r="AY53" s="22">
        <f t="shared" si="26"/>
        <v>0</v>
      </c>
      <c r="AZ53" s="22">
        <f t="shared" si="26"/>
        <v>1.2999999999999999E-2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PRODUCT(D53,$F$4)</f>
        <v>0.03</v>
      </c>
      <c r="E54" s="23">
        <f t="shared" si="28"/>
        <v>0</v>
      </c>
      <c r="F54" s="23">
        <f t="shared" si="28"/>
        <v>1.4E-2</v>
      </c>
      <c r="G54" s="23">
        <f t="shared" si="28"/>
        <v>0</v>
      </c>
      <c r="H54" s="23">
        <f t="shared" si="28"/>
        <v>0</v>
      </c>
      <c r="I54" s="23">
        <f t="shared" si="28"/>
        <v>2.3999999999999998E-3</v>
      </c>
      <c r="J54" s="23">
        <f t="shared" si="28"/>
        <v>0.21000000000000002</v>
      </c>
      <c r="K54" s="23">
        <f t="shared" si="28"/>
        <v>2E-3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8.0000000000000002E-3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PRODUCT(W53,$F$4)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0.01</v>
      </c>
      <c r="AY54" s="23">
        <f t="shared" si="28"/>
        <v>0</v>
      </c>
      <c r="AZ54" s="23">
        <f t="shared" si="28"/>
        <v>1.2999999999999999E-2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5.0000000000000001E-4</v>
      </c>
      <c r="BO54" s="23">
        <f t="shared" ref="BO54" si="29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90</v>
      </c>
      <c r="G56" s="29">
        <f t="shared" si="30"/>
        <v>500</v>
      </c>
      <c r="H56" s="29">
        <f t="shared" si="30"/>
        <v>925.9</v>
      </c>
      <c r="I56" s="29">
        <f t="shared" si="30"/>
        <v>510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550</v>
      </c>
      <c r="N56" s="29">
        <f t="shared" si="30"/>
        <v>99.49</v>
      </c>
      <c r="O56" s="29">
        <f t="shared" si="30"/>
        <v>320.32</v>
      </c>
      <c r="P56" s="29">
        <f t="shared" si="30"/>
        <v>368.4</v>
      </c>
      <c r="Q56" s="29">
        <f t="shared" si="30"/>
        <v>416.67</v>
      </c>
      <c r="R56" s="29">
        <f t="shared" si="30"/>
        <v>0</v>
      </c>
      <c r="S56" s="29">
        <f t="shared" si="30"/>
        <v>130</v>
      </c>
      <c r="T56" s="29">
        <f t="shared" si="30"/>
        <v>0</v>
      </c>
      <c r="U56" s="29">
        <f t="shared" si="30"/>
        <v>840</v>
      </c>
      <c r="V56" s="29">
        <f t="shared" si="30"/>
        <v>83.34</v>
      </c>
      <c r="W56" s="29">
        <f>W38</f>
        <v>99</v>
      </c>
      <c r="X56" s="29">
        <f t="shared" si="30"/>
        <v>9</v>
      </c>
      <c r="Y56" s="29">
        <f t="shared" si="30"/>
        <v>0</v>
      </c>
      <c r="Z56" s="29">
        <f t="shared" si="30"/>
        <v>225</v>
      </c>
      <c r="AA56" s="29">
        <f t="shared" si="30"/>
        <v>360</v>
      </c>
      <c r="AB56" s="29">
        <f t="shared" si="30"/>
        <v>300</v>
      </c>
      <c r="AC56" s="29">
        <f t="shared" si="30"/>
        <v>350</v>
      </c>
      <c r="AD56" s="29">
        <f t="shared" si="30"/>
        <v>180</v>
      </c>
      <c r="AE56" s="29">
        <f t="shared" si="30"/>
        <v>300</v>
      </c>
      <c r="AF56" s="29">
        <f t="shared" si="30"/>
        <v>169</v>
      </c>
      <c r="AG56" s="29">
        <f t="shared" si="30"/>
        <v>227.27</v>
      </c>
      <c r="AH56" s="29">
        <f t="shared" si="30"/>
        <v>58.38</v>
      </c>
      <c r="AI56" s="29">
        <f t="shared" si="30"/>
        <v>65.75</v>
      </c>
      <c r="AJ56" s="29">
        <f t="shared" si="30"/>
        <v>48</v>
      </c>
      <c r="AK56" s="29">
        <f t="shared" si="30"/>
        <v>200</v>
      </c>
      <c r="AL56" s="29">
        <f t="shared" si="30"/>
        <v>185</v>
      </c>
      <c r="AM56" s="29">
        <f t="shared" si="30"/>
        <v>0</v>
      </c>
      <c r="AN56" s="29">
        <f t="shared" si="30"/>
        <v>286</v>
      </c>
      <c r="AO56" s="29">
        <f t="shared" si="30"/>
        <v>0</v>
      </c>
      <c r="AP56" s="29">
        <f t="shared" si="30"/>
        <v>189.66</v>
      </c>
      <c r="AQ56" s="29">
        <f t="shared" si="30"/>
        <v>75</v>
      </c>
      <c r="AR56" s="29">
        <f t="shared" si="30"/>
        <v>70</v>
      </c>
      <c r="AS56" s="29">
        <f t="shared" si="30"/>
        <v>150</v>
      </c>
      <c r="AT56" s="29">
        <f t="shared" si="30"/>
        <v>85.71</v>
      </c>
      <c r="AU56" s="29">
        <f t="shared" si="30"/>
        <v>64.290000000000006</v>
      </c>
      <c r="AV56" s="29">
        <f t="shared" si="30"/>
        <v>62.5</v>
      </c>
      <c r="AW56" s="29">
        <f t="shared" si="30"/>
        <v>114.28</v>
      </c>
      <c r="AX56" s="29">
        <f t="shared" si="30"/>
        <v>80</v>
      </c>
      <c r="AY56" s="29">
        <f t="shared" si="30"/>
        <v>75</v>
      </c>
      <c r="AZ56" s="29">
        <f t="shared" si="30"/>
        <v>110</v>
      </c>
      <c r="BA56" s="29">
        <f t="shared" si="30"/>
        <v>225</v>
      </c>
      <c r="BB56" s="29">
        <f t="shared" si="30"/>
        <v>360</v>
      </c>
      <c r="BC56" s="29">
        <f t="shared" si="30"/>
        <v>550</v>
      </c>
      <c r="BD56" s="29">
        <f t="shared" si="30"/>
        <v>205</v>
      </c>
      <c r="BE56" s="29">
        <f t="shared" si="30"/>
        <v>330</v>
      </c>
      <c r="BF56" s="29">
        <f t="shared" si="30"/>
        <v>0</v>
      </c>
      <c r="BG56" s="29">
        <f t="shared" si="30"/>
        <v>40</v>
      </c>
      <c r="BH56" s="29">
        <f t="shared" si="30"/>
        <v>59</v>
      </c>
      <c r="BI56" s="29">
        <f t="shared" si="30"/>
        <v>30</v>
      </c>
      <c r="BJ56" s="29">
        <f t="shared" si="30"/>
        <v>30</v>
      </c>
      <c r="BK56" s="29">
        <f t="shared" si="30"/>
        <v>35</v>
      </c>
      <c r="BL56" s="29">
        <f t="shared" si="30"/>
        <v>312</v>
      </c>
      <c r="BM56" s="29">
        <f t="shared" si="30"/>
        <v>154.44999999999999</v>
      </c>
      <c r="BN56" s="29">
        <f t="shared" si="30"/>
        <v>14.89</v>
      </c>
      <c r="BO56" s="29">
        <f t="shared" ref="BO56" si="31">BO38</f>
        <v>10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2">E56/1000</f>
        <v>7.0000000000000007E-2</v>
      </c>
      <c r="F57" s="22">
        <f t="shared" si="32"/>
        <v>0.09</v>
      </c>
      <c r="G57" s="22">
        <f t="shared" si="32"/>
        <v>0.5</v>
      </c>
      <c r="H57" s="22">
        <f t="shared" si="32"/>
        <v>0.92589999999999995</v>
      </c>
      <c r="I57" s="22">
        <f t="shared" si="32"/>
        <v>0.51</v>
      </c>
      <c r="J57" s="22">
        <f t="shared" si="32"/>
        <v>7.1379999999999999E-2</v>
      </c>
      <c r="K57" s="22">
        <f t="shared" si="32"/>
        <v>0.66244000000000003</v>
      </c>
      <c r="L57" s="22">
        <f t="shared" si="32"/>
        <v>0.20083000000000001</v>
      </c>
      <c r="M57" s="22">
        <f t="shared" si="32"/>
        <v>0.55000000000000004</v>
      </c>
      <c r="N57" s="22">
        <f t="shared" si="32"/>
        <v>9.9489999999999995E-2</v>
      </c>
      <c r="O57" s="22">
        <f t="shared" si="32"/>
        <v>0.32031999999999999</v>
      </c>
      <c r="P57" s="22">
        <f t="shared" si="32"/>
        <v>0.36839999999999995</v>
      </c>
      <c r="Q57" s="22">
        <f t="shared" si="32"/>
        <v>0.41667000000000004</v>
      </c>
      <c r="R57" s="22">
        <f t="shared" si="32"/>
        <v>0</v>
      </c>
      <c r="S57" s="22">
        <f t="shared" si="32"/>
        <v>0.13</v>
      </c>
      <c r="T57" s="22">
        <f t="shared" si="32"/>
        <v>0</v>
      </c>
      <c r="U57" s="22">
        <f t="shared" si="32"/>
        <v>0.84</v>
      </c>
      <c r="V57" s="22">
        <f t="shared" si="32"/>
        <v>8.3339999999999997E-2</v>
      </c>
      <c r="W57" s="22">
        <f>W56/1000</f>
        <v>9.9000000000000005E-2</v>
      </c>
      <c r="X57" s="22">
        <f t="shared" si="32"/>
        <v>8.9999999999999993E-3</v>
      </c>
      <c r="Y57" s="22">
        <f t="shared" si="32"/>
        <v>0</v>
      </c>
      <c r="Z57" s="22">
        <f t="shared" si="32"/>
        <v>0.22500000000000001</v>
      </c>
      <c r="AA57" s="22">
        <f t="shared" si="32"/>
        <v>0.36</v>
      </c>
      <c r="AB57" s="22">
        <f t="shared" si="32"/>
        <v>0.3</v>
      </c>
      <c r="AC57" s="22">
        <f t="shared" si="32"/>
        <v>0.35</v>
      </c>
      <c r="AD57" s="22">
        <f t="shared" si="32"/>
        <v>0.18</v>
      </c>
      <c r="AE57" s="22">
        <f t="shared" si="32"/>
        <v>0.3</v>
      </c>
      <c r="AF57" s="22">
        <f t="shared" si="32"/>
        <v>0.16900000000000001</v>
      </c>
      <c r="AG57" s="22">
        <f t="shared" si="32"/>
        <v>0.22727</v>
      </c>
      <c r="AH57" s="22">
        <f t="shared" si="32"/>
        <v>5.8380000000000001E-2</v>
      </c>
      <c r="AI57" s="22">
        <f t="shared" si="32"/>
        <v>6.5750000000000003E-2</v>
      </c>
      <c r="AJ57" s="22">
        <f t="shared" si="32"/>
        <v>4.8000000000000001E-2</v>
      </c>
      <c r="AK57" s="22">
        <f t="shared" si="32"/>
        <v>0.2</v>
      </c>
      <c r="AL57" s="22">
        <f t="shared" si="32"/>
        <v>0.185</v>
      </c>
      <c r="AM57" s="22">
        <f t="shared" si="32"/>
        <v>0</v>
      </c>
      <c r="AN57" s="22">
        <f t="shared" si="32"/>
        <v>0.28599999999999998</v>
      </c>
      <c r="AO57" s="22">
        <f t="shared" si="32"/>
        <v>0</v>
      </c>
      <c r="AP57" s="22">
        <f t="shared" si="32"/>
        <v>0.18966</v>
      </c>
      <c r="AQ57" s="22">
        <f t="shared" si="32"/>
        <v>7.4999999999999997E-2</v>
      </c>
      <c r="AR57" s="22">
        <f t="shared" si="32"/>
        <v>7.0000000000000007E-2</v>
      </c>
      <c r="AS57" s="22">
        <f t="shared" si="32"/>
        <v>0.15</v>
      </c>
      <c r="AT57" s="22">
        <f t="shared" si="32"/>
        <v>8.5709999999999995E-2</v>
      </c>
      <c r="AU57" s="22">
        <f t="shared" si="32"/>
        <v>6.429E-2</v>
      </c>
      <c r="AV57" s="22">
        <f t="shared" si="32"/>
        <v>6.25E-2</v>
      </c>
      <c r="AW57" s="22">
        <f t="shared" si="32"/>
        <v>0.11428000000000001</v>
      </c>
      <c r="AX57" s="22">
        <f t="shared" si="32"/>
        <v>0.08</v>
      </c>
      <c r="AY57" s="22">
        <f t="shared" si="32"/>
        <v>7.4999999999999997E-2</v>
      </c>
      <c r="AZ57" s="22">
        <f t="shared" si="32"/>
        <v>0.11</v>
      </c>
      <c r="BA57" s="22">
        <f t="shared" si="32"/>
        <v>0.22500000000000001</v>
      </c>
      <c r="BB57" s="22">
        <f t="shared" si="32"/>
        <v>0.36</v>
      </c>
      <c r="BC57" s="22">
        <f t="shared" si="32"/>
        <v>0.55000000000000004</v>
      </c>
      <c r="BD57" s="22">
        <f t="shared" si="32"/>
        <v>0.20499999999999999</v>
      </c>
      <c r="BE57" s="22">
        <f t="shared" si="32"/>
        <v>0.33</v>
      </c>
      <c r="BF57" s="22">
        <f t="shared" si="32"/>
        <v>0</v>
      </c>
      <c r="BG57" s="22">
        <f t="shared" si="32"/>
        <v>0.04</v>
      </c>
      <c r="BH57" s="22">
        <f t="shared" si="32"/>
        <v>5.8999999999999997E-2</v>
      </c>
      <c r="BI57" s="22">
        <f t="shared" si="32"/>
        <v>0.03</v>
      </c>
      <c r="BJ57" s="22">
        <f t="shared" si="32"/>
        <v>0.03</v>
      </c>
      <c r="BK57" s="22">
        <f t="shared" si="32"/>
        <v>3.5000000000000003E-2</v>
      </c>
      <c r="BL57" s="22">
        <f t="shared" si="32"/>
        <v>0.312</v>
      </c>
      <c r="BM57" s="22">
        <f t="shared" si="32"/>
        <v>0.15444999999999998</v>
      </c>
      <c r="BN57" s="22">
        <f t="shared" si="32"/>
        <v>1.489E-2</v>
      </c>
      <c r="BO57" s="22">
        <f t="shared" ref="BO57" si="33">BO56/1000</f>
        <v>0.01</v>
      </c>
    </row>
    <row r="58" spans="1:69" ht="17.25" x14ac:dyDescent="0.3">
      <c r="A58" s="30"/>
      <c r="B58" s="31" t="s">
        <v>32</v>
      </c>
      <c r="C58" s="108"/>
      <c r="D58" s="32">
        <f>D54*D56</f>
        <v>2.0181</v>
      </c>
      <c r="E58" s="32">
        <f t="shared" ref="E58:BN58" si="34">E54*E56</f>
        <v>0</v>
      </c>
      <c r="F58" s="32">
        <f t="shared" si="34"/>
        <v>1.26</v>
      </c>
      <c r="G58" s="32">
        <f t="shared" si="34"/>
        <v>0</v>
      </c>
      <c r="H58" s="32">
        <f t="shared" si="34"/>
        <v>0</v>
      </c>
      <c r="I58" s="32">
        <f t="shared" si="34"/>
        <v>1.224</v>
      </c>
      <c r="J58" s="32">
        <f t="shared" si="34"/>
        <v>14.989800000000001</v>
      </c>
      <c r="K58" s="32">
        <f t="shared" si="34"/>
        <v>1.3248800000000001</v>
      </c>
      <c r="L58" s="32">
        <f t="shared" si="34"/>
        <v>0</v>
      </c>
      <c r="M58" s="32">
        <f t="shared" si="34"/>
        <v>0</v>
      </c>
      <c r="N58" s="32">
        <f t="shared" si="34"/>
        <v>0</v>
      </c>
      <c r="O58" s="32">
        <f t="shared" si="34"/>
        <v>0</v>
      </c>
      <c r="P58" s="32">
        <f t="shared" si="34"/>
        <v>0</v>
      </c>
      <c r="Q58" s="32">
        <f t="shared" si="34"/>
        <v>3.3333600000000003</v>
      </c>
      <c r="R58" s="32">
        <f t="shared" si="34"/>
        <v>0</v>
      </c>
      <c r="S58" s="32">
        <f t="shared" si="34"/>
        <v>0</v>
      </c>
      <c r="T58" s="32">
        <f t="shared" si="34"/>
        <v>0</v>
      </c>
      <c r="U58" s="32">
        <f t="shared" si="34"/>
        <v>0</v>
      </c>
      <c r="V58" s="32">
        <f t="shared" si="34"/>
        <v>0</v>
      </c>
      <c r="W58" s="32">
        <f>W54*W56</f>
        <v>0</v>
      </c>
      <c r="X58" s="32">
        <f t="shared" si="34"/>
        <v>0</v>
      </c>
      <c r="Y58" s="32">
        <f t="shared" si="34"/>
        <v>0</v>
      </c>
      <c r="Z58" s="32">
        <f t="shared" si="34"/>
        <v>0</v>
      </c>
      <c r="AA58" s="32">
        <f t="shared" si="34"/>
        <v>0</v>
      </c>
      <c r="AB58" s="32">
        <f t="shared" si="34"/>
        <v>0</v>
      </c>
      <c r="AC58" s="32">
        <f t="shared" si="34"/>
        <v>0</v>
      </c>
      <c r="AD58" s="32">
        <f t="shared" si="34"/>
        <v>0</v>
      </c>
      <c r="AE58" s="32">
        <f t="shared" si="34"/>
        <v>0</v>
      </c>
      <c r="AF58" s="32">
        <f t="shared" si="34"/>
        <v>0</v>
      </c>
      <c r="AG58" s="32">
        <f t="shared" si="34"/>
        <v>0</v>
      </c>
      <c r="AH58" s="32">
        <f t="shared" si="34"/>
        <v>0</v>
      </c>
      <c r="AI58" s="32">
        <f t="shared" si="34"/>
        <v>0</v>
      </c>
      <c r="AJ58" s="32">
        <f t="shared" si="34"/>
        <v>0</v>
      </c>
      <c r="AK58" s="32">
        <f t="shared" si="34"/>
        <v>0</v>
      </c>
      <c r="AL58" s="32">
        <f t="shared" si="34"/>
        <v>0</v>
      </c>
      <c r="AM58" s="32">
        <f t="shared" si="34"/>
        <v>0</v>
      </c>
      <c r="AN58" s="32">
        <f t="shared" si="34"/>
        <v>0</v>
      </c>
      <c r="AO58" s="32">
        <f t="shared" si="34"/>
        <v>0</v>
      </c>
      <c r="AP58" s="32">
        <f t="shared" si="34"/>
        <v>0</v>
      </c>
      <c r="AQ58" s="32">
        <f t="shared" si="34"/>
        <v>0</v>
      </c>
      <c r="AR58" s="32">
        <f t="shared" si="34"/>
        <v>0</v>
      </c>
      <c r="AS58" s="32">
        <f t="shared" si="34"/>
        <v>0</v>
      </c>
      <c r="AT58" s="32">
        <f t="shared" si="34"/>
        <v>0</v>
      </c>
      <c r="AU58" s="32">
        <f t="shared" si="34"/>
        <v>0</v>
      </c>
      <c r="AV58" s="32">
        <f t="shared" si="34"/>
        <v>0</v>
      </c>
      <c r="AW58" s="32">
        <f t="shared" si="34"/>
        <v>0</v>
      </c>
      <c r="AX58" s="32">
        <f t="shared" si="34"/>
        <v>0.8</v>
      </c>
      <c r="AY58" s="32">
        <f t="shared" si="34"/>
        <v>0</v>
      </c>
      <c r="AZ58" s="32">
        <f t="shared" si="34"/>
        <v>1.43</v>
      </c>
      <c r="BA58" s="32">
        <f t="shared" si="34"/>
        <v>0</v>
      </c>
      <c r="BB58" s="32">
        <f t="shared" si="34"/>
        <v>0</v>
      </c>
      <c r="BC58" s="32">
        <f t="shared" si="34"/>
        <v>0</v>
      </c>
      <c r="BD58" s="32">
        <f t="shared" si="34"/>
        <v>0</v>
      </c>
      <c r="BE58" s="32">
        <f t="shared" si="34"/>
        <v>0</v>
      </c>
      <c r="BF58" s="32">
        <f t="shared" si="34"/>
        <v>0</v>
      </c>
      <c r="BG58" s="32">
        <f t="shared" si="34"/>
        <v>0</v>
      </c>
      <c r="BH58" s="32">
        <f t="shared" si="34"/>
        <v>0</v>
      </c>
      <c r="BI58" s="32">
        <f t="shared" si="34"/>
        <v>0</v>
      </c>
      <c r="BJ58" s="32">
        <f t="shared" si="34"/>
        <v>0</v>
      </c>
      <c r="BK58" s="32">
        <f t="shared" si="34"/>
        <v>0</v>
      </c>
      <c r="BL58" s="32">
        <f t="shared" si="34"/>
        <v>0</v>
      </c>
      <c r="BM58" s="32">
        <f t="shared" si="34"/>
        <v>0</v>
      </c>
      <c r="BN58" s="32">
        <f t="shared" si="34"/>
        <v>7.4450000000000002E-3</v>
      </c>
      <c r="BO58" s="32">
        <f t="shared" ref="BO58" si="35">BO54*BO56</f>
        <v>0</v>
      </c>
      <c r="BP58" s="33">
        <f>SUM(D58:BN58)</f>
        <v>26.387585000000001</v>
      </c>
      <c r="BQ58" s="34">
        <f>BP58/$C$7</f>
        <v>26.387585000000001</v>
      </c>
    </row>
    <row r="59" spans="1:69" ht="17.25" x14ac:dyDescent="0.3">
      <c r="A59" s="30"/>
      <c r="B59" s="31" t="s">
        <v>33</v>
      </c>
      <c r="C59" s="108"/>
      <c r="D59" s="32">
        <f>D54*D56</f>
        <v>2.0181</v>
      </c>
      <c r="E59" s="32">
        <f t="shared" ref="E59:BN59" si="36">E54*E56</f>
        <v>0</v>
      </c>
      <c r="F59" s="32">
        <f t="shared" si="36"/>
        <v>1.26</v>
      </c>
      <c r="G59" s="32">
        <f t="shared" si="36"/>
        <v>0</v>
      </c>
      <c r="H59" s="32">
        <f t="shared" si="36"/>
        <v>0</v>
      </c>
      <c r="I59" s="32">
        <f t="shared" si="36"/>
        <v>1.224</v>
      </c>
      <c r="J59" s="32">
        <f t="shared" si="36"/>
        <v>14.989800000000001</v>
      </c>
      <c r="K59" s="32">
        <f t="shared" si="36"/>
        <v>1.3248800000000001</v>
      </c>
      <c r="L59" s="32">
        <f t="shared" si="36"/>
        <v>0</v>
      </c>
      <c r="M59" s="32">
        <f t="shared" si="36"/>
        <v>0</v>
      </c>
      <c r="N59" s="32">
        <f t="shared" si="36"/>
        <v>0</v>
      </c>
      <c r="O59" s="32">
        <f t="shared" si="36"/>
        <v>0</v>
      </c>
      <c r="P59" s="32">
        <f t="shared" si="36"/>
        <v>0</v>
      </c>
      <c r="Q59" s="32">
        <f t="shared" si="36"/>
        <v>3.3333600000000003</v>
      </c>
      <c r="R59" s="32">
        <f t="shared" si="36"/>
        <v>0</v>
      </c>
      <c r="S59" s="32">
        <f t="shared" si="36"/>
        <v>0</v>
      </c>
      <c r="T59" s="32">
        <f t="shared" si="36"/>
        <v>0</v>
      </c>
      <c r="U59" s="32">
        <f t="shared" si="36"/>
        <v>0</v>
      </c>
      <c r="V59" s="32">
        <f t="shared" si="36"/>
        <v>0</v>
      </c>
      <c r="W59" s="32">
        <f>W54*W56</f>
        <v>0</v>
      </c>
      <c r="X59" s="32">
        <f t="shared" si="36"/>
        <v>0</v>
      </c>
      <c r="Y59" s="32">
        <f t="shared" si="36"/>
        <v>0</v>
      </c>
      <c r="Z59" s="32">
        <f t="shared" si="36"/>
        <v>0</v>
      </c>
      <c r="AA59" s="32">
        <f t="shared" si="36"/>
        <v>0</v>
      </c>
      <c r="AB59" s="32">
        <f t="shared" si="36"/>
        <v>0</v>
      </c>
      <c r="AC59" s="32">
        <f t="shared" si="36"/>
        <v>0</v>
      </c>
      <c r="AD59" s="32">
        <f t="shared" si="36"/>
        <v>0</v>
      </c>
      <c r="AE59" s="32">
        <f t="shared" si="36"/>
        <v>0</v>
      </c>
      <c r="AF59" s="32">
        <f t="shared" si="36"/>
        <v>0</v>
      </c>
      <c r="AG59" s="32">
        <f t="shared" si="36"/>
        <v>0</v>
      </c>
      <c r="AH59" s="32">
        <f t="shared" si="36"/>
        <v>0</v>
      </c>
      <c r="AI59" s="32">
        <f t="shared" si="36"/>
        <v>0</v>
      </c>
      <c r="AJ59" s="32">
        <f t="shared" si="36"/>
        <v>0</v>
      </c>
      <c r="AK59" s="32">
        <f t="shared" si="36"/>
        <v>0</v>
      </c>
      <c r="AL59" s="32">
        <f t="shared" si="36"/>
        <v>0</v>
      </c>
      <c r="AM59" s="32">
        <f t="shared" si="36"/>
        <v>0</v>
      </c>
      <c r="AN59" s="32">
        <f t="shared" si="36"/>
        <v>0</v>
      </c>
      <c r="AO59" s="32">
        <f t="shared" si="36"/>
        <v>0</v>
      </c>
      <c r="AP59" s="32">
        <f t="shared" si="36"/>
        <v>0</v>
      </c>
      <c r="AQ59" s="32">
        <f t="shared" si="36"/>
        <v>0</v>
      </c>
      <c r="AR59" s="32">
        <f t="shared" si="36"/>
        <v>0</v>
      </c>
      <c r="AS59" s="32">
        <f t="shared" si="36"/>
        <v>0</v>
      </c>
      <c r="AT59" s="32">
        <f t="shared" si="36"/>
        <v>0</v>
      </c>
      <c r="AU59" s="32">
        <f t="shared" si="36"/>
        <v>0</v>
      </c>
      <c r="AV59" s="32">
        <f t="shared" si="36"/>
        <v>0</v>
      </c>
      <c r="AW59" s="32">
        <f t="shared" si="36"/>
        <v>0</v>
      </c>
      <c r="AX59" s="32">
        <f t="shared" si="36"/>
        <v>0.8</v>
      </c>
      <c r="AY59" s="32">
        <f t="shared" si="36"/>
        <v>0</v>
      </c>
      <c r="AZ59" s="32">
        <f t="shared" si="36"/>
        <v>1.43</v>
      </c>
      <c r="BA59" s="32">
        <f t="shared" si="36"/>
        <v>0</v>
      </c>
      <c r="BB59" s="32">
        <f t="shared" si="36"/>
        <v>0</v>
      </c>
      <c r="BC59" s="32">
        <f t="shared" si="36"/>
        <v>0</v>
      </c>
      <c r="BD59" s="32">
        <f t="shared" si="36"/>
        <v>0</v>
      </c>
      <c r="BE59" s="32">
        <f t="shared" si="36"/>
        <v>0</v>
      </c>
      <c r="BF59" s="32">
        <f t="shared" si="36"/>
        <v>0</v>
      </c>
      <c r="BG59" s="32">
        <f t="shared" si="36"/>
        <v>0</v>
      </c>
      <c r="BH59" s="32">
        <f t="shared" si="36"/>
        <v>0</v>
      </c>
      <c r="BI59" s="32">
        <f t="shared" si="36"/>
        <v>0</v>
      </c>
      <c r="BJ59" s="32">
        <f t="shared" si="36"/>
        <v>0</v>
      </c>
      <c r="BK59" s="32">
        <f t="shared" si="36"/>
        <v>0</v>
      </c>
      <c r="BL59" s="32">
        <f t="shared" si="36"/>
        <v>0</v>
      </c>
      <c r="BM59" s="32">
        <f t="shared" si="36"/>
        <v>0</v>
      </c>
      <c r="BN59" s="32">
        <f t="shared" si="36"/>
        <v>7.4450000000000002E-3</v>
      </c>
      <c r="BO59" s="32">
        <f t="shared" ref="BO59" si="37">BO54*BO56</f>
        <v>0</v>
      </c>
      <c r="BP59" s="33">
        <f>SUM(D59:BN59)</f>
        <v>26.387585000000001</v>
      </c>
      <c r="BQ59" s="34">
        <f>BP59/$C$7</f>
        <v>26.387585000000001</v>
      </c>
    </row>
    <row r="61" spans="1:69" x14ac:dyDescent="0.25">
      <c r="J61" s="1"/>
    </row>
    <row r="62" spans="1:69" ht="15" customHeight="1" x14ac:dyDescent="0.25">
      <c r="A62" s="93"/>
      <c r="B62" s="3" t="s">
        <v>4</v>
      </c>
      <c r="C62" s="90" t="s">
        <v>5</v>
      </c>
      <c r="D62" s="90" t="str">
        <f t="shared" ref="D62:BN62" si="38">D46</f>
        <v>Хлеб пшеничный</v>
      </c>
      <c r="E62" s="90" t="str">
        <f t="shared" si="38"/>
        <v>Хлеб ржано-пшеничный</v>
      </c>
      <c r="F62" s="90" t="str">
        <f t="shared" si="38"/>
        <v>Сахар</v>
      </c>
      <c r="G62" s="90" t="str">
        <f t="shared" si="38"/>
        <v>Чай</v>
      </c>
      <c r="H62" s="90" t="str">
        <f t="shared" si="38"/>
        <v>Какао</v>
      </c>
      <c r="I62" s="90" t="str">
        <f t="shared" si="38"/>
        <v>Кофейный напиток</v>
      </c>
      <c r="J62" s="90" t="str">
        <f t="shared" si="38"/>
        <v>Молоко 2,5%</v>
      </c>
      <c r="K62" s="90" t="str">
        <f t="shared" si="38"/>
        <v>Масло сливочное</v>
      </c>
      <c r="L62" s="90" t="str">
        <f t="shared" si="38"/>
        <v>Сметана 15%</v>
      </c>
      <c r="M62" s="90" t="str">
        <f t="shared" si="38"/>
        <v>Молоко сухое</v>
      </c>
      <c r="N62" s="90" t="str">
        <f t="shared" si="38"/>
        <v>Снежок 2,5 %</v>
      </c>
      <c r="O62" s="90" t="str">
        <f t="shared" si="38"/>
        <v>Творог 5%</v>
      </c>
      <c r="P62" s="90" t="str">
        <f t="shared" si="38"/>
        <v>Молоко сгущенное</v>
      </c>
      <c r="Q62" s="90" t="str">
        <f t="shared" si="38"/>
        <v xml:space="preserve">Джем Сава </v>
      </c>
      <c r="R62" s="90" t="str">
        <f t="shared" si="38"/>
        <v>Сыр</v>
      </c>
      <c r="S62" s="90" t="str">
        <f t="shared" si="38"/>
        <v>Зеленый горошек</v>
      </c>
      <c r="T62" s="90" t="str">
        <f t="shared" si="38"/>
        <v>Кукуруза консервирован.</v>
      </c>
      <c r="U62" s="90" t="str">
        <f t="shared" si="38"/>
        <v>Консервы рыбные</v>
      </c>
      <c r="V62" s="90" t="str">
        <f t="shared" si="38"/>
        <v>Огурцы консервирован.</v>
      </c>
      <c r="W62" s="90" t="str">
        <f>W46</f>
        <v>Огурцы свежие</v>
      </c>
      <c r="X62" s="90" t="str">
        <f t="shared" si="38"/>
        <v>Яйцо</v>
      </c>
      <c r="Y62" s="90" t="str">
        <f t="shared" si="38"/>
        <v>Икра кабачковая</v>
      </c>
      <c r="Z62" s="90" t="str">
        <f t="shared" si="38"/>
        <v>Изюм</v>
      </c>
      <c r="AA62" s="90" t="str">
        <f t="shared" si="38"/>
        <v>Курага</v>
      </c>
      <c r="AB62" s="90" t="str">
        <f t="shared" si="38"/>
        <v>Чернослив</v>
      </c>
      <c r="AC62" s="90" t="str">
        <f t="shared" si="38"/>
        <v>Шиповник</v>
      </c>
      <c r="AD62" s="90" t="str">
        <f t="shared" si="38"/>
        <v>Сухофрукты</v>
      </c>
      <c r="AE62" s="90" t="str">
        <f t="shared" si="38"/>
        <v>Ягода свежемороженная</v>
      </c>
      <c r="AF62" s="90" t="str">
        <f t="shared" si="38"/>
        <v>Лимон</v>
      </c>
      <c r="AG62" s="90" t="str">
        <f t="shared" si="38"/>
        <v>Кисель</v>
      </c>
      <c r="AH62" s="90" t="str">
        <f t="shared" si="38"/>
        <v xml:space="preserve">Сок </v>
      </c>
      <c r="AI62" s="90" t="str">
        <f t="shared" si="38"/>
        <v>Макаронные изделия</v>
      </c>
      <c r="AJ62" s="90" t="str">
        <f t="shared" si="38"/>
        <v>Мука</v>
      </c>
      <c r="AK62" s="90" t="str">
        <f t="shared" si="38"/>
        <v>Дрожжи</v>
      </c>
      <c r="AL62" s="90" t="str">
        <f t="shared" si="38"/>
        <v>Печенье</v>
      </c>
      <c r="AM62" s="90" t="str">
        <f t="shared" si="38"/>
        <v>Пряники</v>
      </c>
      <c r="AN62" s="90" t="str">
        <f t="shared" si="38"/>
        <v>Вафли</v>
      </c>
      <c r="AO62" s="90" t="str">
        <f t="shared" si="38"/>
        <v>Конфеты</v>
      </c>
      <c r="AP62" s="90" t="str">
        <f t="shared" si="38"/>
        <v>Повидло Сава</v>
      </c>
      <c r="AQ62" s="90" t="str">
        <f t="shared" si="38"/>
        <v>Крупа геркулес</v>
      </c>
      <c r="AR62" s="90" t="str">
        <f t="shared" si="38"/>
        <v>Крупа горох</v>
      </c>
      <c r="AS62" s="90" t="str">
        <f t="shared" si="38"/>
        <v>Крупа гречневая</v>
      </c>
      <c r="AT62" s="90" t="str">
        <f t="shared" si="38"/>
        <v>Крупа кукурузная</v>
      </c>
      <c r="AU62" s="90" t="str">
        <f t="shared" si="38"/>
        <v>Крупа манная</v>
      </c>
      <c r="AV62" s="90" t="str">
        <f t="shared" si="38"/>
        <v>Крупа перловая</v>
      </c>
      <c r="AW62" s="90" t="str">
        <f t="shared" si="38"/>
        <v>Крупа пшеничная</v>
      </c>
      <c r="AX62" s="90" t="str">
        <f t="shared" si="38"/>
        <v>Крупа пшено</v>
      </c>
      <c r="AY62" s="90" t="str">
        <f t="shared" si="38"/>
        <v>Крупа ячневая</v>
      </c>
      <c r="AZ62" s="90" t="str">
        <f t="shared" si="38"/>
        <v>Рис</v>
      </c>
      <c r="BA62" s="90" t="str">
        <f t="shared" si="38"/>
        <v>Цыпленок бройлер</v>
      </c>
      <c r="BB62" s="90" t="str">
        <f t="shared" si="38"/>
        <v>Филе куриное</v>
      </c>
      <c r="BC62" s="90" t="str">
        <f t="shared" si="38"/>
        <v>Фарш говяжий</v>
      </c>
      <c r="BD62" s="90" t="str">
        <f t="shared" si="38"/>
        <v>Печень куриная</v>
      </c>
      <c r="BE62" s="90" t="str">
        <f t="shared" si="38"/>
        <v>Филе минтая</v>
      </c>
      <c r="BF62" s="90" t="str">
        <f t="shared" si="38"/>
        <v>Филе сельди слабосол.</v>
      </c>
      <c r="BG62" s="90" t="str">
        <f t="shared" si="38"/>
        <v>Картофель</v>
      </c>
      <c r="BH62" s="90" t="str">
        <f t="shared" si="38"/>
        <v>Морковь</v>
      </c>
      <c r="BI62" s="90" t="str">
        <f t="shared" si="38"/>
        <v>Лук</v>
      </c>
      <c r="BJ62" s="90" t="str">
        <f t="shared" si="38"/>
        <v>Капуста</v>
      </c>
      <c r="BK62" s="90" t="str">
        <f t="shared" si="38"/>
        <v>Свекла</v>
      </c>
      <c r="BL62" s="90" t="str">
        <f t="shared" si="38"/>
        <v>Томатная паста</v>
      </c>
      <c r="BM62" s="90" t="str">
        <f t="shared" si="38"/>
        <v>Масло растительное</v>
      </c>
      <c r="BN62" s="90" t="str">
        <f t="shared" si="38"/>
        <v>Соль</v>
      </c>
      <c r="BO62" s="90" t="str">
        <f t="shared" ref="BO62" si="39">BO46</f>
        <v>Аскорбиновая кислота</v>
      </c>
      <c r="BP62" s="95" t="s">
        <v>6</v>
      </c>
      <c r="BQ62" s="95" t="s">
        <v>7</v>
      </c>
    </row>
    <row r="63" spans="1:69" ht="36" customHeight="1" x14ac:dyDescent="0.25">
      <c r="A63" s="94"/>
      <c r="B63" s="4" t="s">
        <v>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5"/>
      <c r="BQ63" s="95"/>
    </row>
    <row r="64" spans="1:69" ht="15" customHeight="1" x14ac:dyDescent="0.25">
      <c r="A64" s="49"/>
      <c r="B64" s="5" t="str">
        <f t="shared" ref="B64:B69" si="40">B12</f>
        <v>Суп с лапшой</v>
      </c>
      <c r="C64" s="50"/>
      <c r="D64" s="5">
        <f t="shared" ref="D64:AI64" si="41">D12</f>
        <v>0</v>
      </c>
      <c r="E64" s="5">
        <f t="shared" si="41"/>
        <v>0</v>
      </c>
      <c r="F64" s="5">
        <f t="shared" si="41"/>
        <v>0</v>
      </c>
      <c r="G64" s="5">
        <f t="shared" si="41"/>
        <v>0</v>
      </c>
      <c r="H64" s="5">
        <f t="shared" si="41"/>
        <v>0</v>
      </c>
      <c r="I64" s="5">
        <f t="shared" si="41"/>
        <v>0</v>
      </c>
      <c r="J64" s="5">
        <f t="shared" si="41"/>
        <v>0</v>
      </c>
      <c r="K64" s="5">
        <f t="shared" si="41"/>
        <v>2E-3</v>
      </c>
      <c r="L64" s="5">
        <f t="shared" si="41"/>
        <v>0</v>
      </c>
      <c r="M64" s="5">
        <f t="shared" si="41"/>
        <v>0</v>
      </c>
      <c r="N64" s="5">
        <f t="shared" si="41"/>
        <v>0</v>
      </c>
      <c r="O64" s="5">
        <f t="shared" si="41"/>
        <v>0</v>
      </c>
      <c r="P64" s="5">
        <f t="shared" si="41"/>
        <v>0</v>
      </c>
      <c r="Q64" s="5">
        <f t="shared" si="41"/>
        <v>0</v>
      </c>
      <c r="R64" s="5">
        <f t="shared" si="41"/>
        <v>0</v>
      </c>
      <c r="S64" s="5">
        <f t="shared" si="41"/>
        <v>0</v>
      </c>
      <c r="T64" s="5">
        <f t="shared" si="41"/>
        <v>0</v>
      </c>
      <c r="U64" s="5">
        <f t="shared" si="41"/>
        <v>0</v>
      </c>
      <c r="V64" s="5">
        <f t="shared" si="41"/>
        <v>0</v>
      </c>
      <c r="W64" s="5">
        <f t="shared" si="41"/>
        <v>0</v>
      </c>
      <c r="X64" s="5">
        <f t="shared" si="41"/>
        <v>0</v>
      </c>
      <c r="Y64" s="5">
        <f t="shared" si="41"/>
        <v>0</v>
      </c>
      <c r="Z64" s="5">
        <f t="shared" si="41"/>
        <v>0</v>
      </c>
      <c r="AA64" s="5">
        <f t="shared" si="41"/>
        <v>0</v>
      </c>
      <c r="AB64" s="5">
        <f t="shared" si="41"/>
        <v>0</v>
      </c>
      <c r="AC64" s="5">
        <f t="shared" si="41"/>
        <v>0</v>
      </c>
      <c r="AD64" s="5">
        <f t="shared" si="41"/>
        <v>0</v>
      </c>
      <c r="AE64" s="5">
        <f t="shared" si="41"/>
        <v>0</v>
      </c>
      <c r="AF64" s="5">
        <f t="shared" si="41"/>
        <v>0</v>
      </c>
      <c r="AG64" s="5">
        <f t="shared" si="41"/>
        <v>0</v>
      </c>
      <c r="AH64" s="5">
        <f t="shared" si="41"/>
        <v>0</v>
      </c>
      <c r="AI64" s="5">
        <f t="shared" si="41"/>
        <v>0.01</v>
      </c>
      <c r="AJ64" s="5">
        <f t="shared" ref="AJ64:BO64" si="42">AJ12</f>
        <v>0</v>
      </c>
      <c r="AK64" s="5">
        <f t="shared" si="42"/>
        <v>0</v>
      </c>
      <c r="AL64" s="5">
        <f t="shared" si="42"/>
        <v>0</v>
      </c>
      <c r="AM64" s="5">
        <f t="shared" si="42"/>
        <v>0</v>
      </c>
      <c r="AN64" s="5">
        <f t="shared" si="42"/>
        <v>0</v>
      </c>
      <c r="AO64" s="5">
        <f t="shared" si="42"/>
        <v>0</v>
      </c>
      <c r="AP64" s="5">
        <f t="shared" si="42"/>
        <v>0</v>
      </c>
      <c r="AQ64" s="5">
        <f t="shared" si="42"/>
        <v>0</v>
      </c>
      <c r="AR64" s="5">
        <f t="shared" si="42"/>
        <v>0</v>
      </c>
      <c r="AS64" s="5">
        <f t="shared" si="42"/>
        <v>0</v>
      </c>
      <c r="AT64" s="5">
        <f t="shared" si="42"/>
        <v>0</v>
      </c>
      <c r="AU64" s="5">
        <f t="shared" si="42"/>
        <v>0</v>
      </c>
      <c r="AV64" s="5">
        <f t="shared" si="42"/>
        <v>0</v>
      </c>
      <c r="AW64" s="5">
        <f t="shared" si="42"/>
        <v>0</v>
      </c>
      <c r="AX64" s="5">
        <f t="shared" si="42"/>
        <v>0</v>
      </c>
      <c r="AY64" s="5">
        <f t="shared" si="42"/>
        <v>0</v>
      </c>
      <c r="AZ64" s="5">
        <f t="shared" si="42"/>
        <v>0</v>
      </c>
      <c r="BA64" s="5">
        <f t="shared" si="42"/>
        <v>0.03</v>
      </c>
      <c r="BB64" s="5">
        <f t="shared" si="42"/>
        <v>0</v>
      </c>
      <c r="BC64" s="5">
        <f t="shared" si="42"/>
        <v>0</v>
      </c>
      <c r="BD64" s="5">
        <f t="shared" si="42"/>
        <v>0</v>
      </c>
      <c r="BE64" s="5">
        <f t="shared" si="42"/>
        <v>0</v>
      </c>
      <c r="BF64" s="5">
        <f t="shared" si="42"/>
        <v>0</v>
      </c>
      <c r="BG64" s="5">
        <f t="shared" si="42"/>
        <v>0.13400000000000001</v>
      </c>
      <c r="BH64" s="5">
        <f t="shared" si="42"/>
        <v>1.7000000000000001E-2</v>
      </c>
      <c r="BI64" s="5">
        <f t="shared" si="42"/>
        <v>1.2E-2</v>
      </c>
      <c r="BJ64" s="5">
        <f t="shared" si="42"/>
        <v>0</v>
      </c>
      <c r="BK64" s="5">
        <f t="shared" si="42"/>
        <v>0</v>
      </c>
      <c r="BL64" s="5">
        <f t="shared" si="42"/>
        <v>0</v>
      </c>
      <c r="BM64" s="5">
        <f t="shared" si="42"/>
        <v>2E-3</v>
      </c>
      <c r="BN64" s="5">
        <f t="shared" si="42"/>
        <v>2E-3</v>
      </c>
      <c r="BO64" s="5">
        <f t="shared" si="42"/>
        <v>0</v>
      </c>
    </row>
    <row r="65" spans="1:69" ht="15" customHeight="1" x14ac:dyDescent="0.25">
      <c r="A65" s="49"/>
      <c r="B65" s="5" t="str">
        <f t="shared" si="40"/>
        <v>Котлета мясная</v>
      </c>
      <c r="C65" s="50"/>
      <c r="D65" s="5">
        <f t="shared" ref="D65:AI65" si="43">D13</f>
        <v>0.01</v>
      </c>
      <c r="E65" s="5">
        <f t="shared" si="43"/>
        <v>0</v>
      </c>
      <c r="F65" s="5">
        <f t="shared" si="43"/>
        <v>0</v>
      </c>
      <c r="G65" s="5">
        <f t="shared" si="43"/>
        <v>0</v>
      </c>
      <c r="H65" s="5">
        <f t="shared" si="43"/>
        <v>0</v>
      </c>
      <c r="I65" s="5">
        <f t="shared" si="43"/>
        <v>0</v>
      </c>
      <c r="J65" s="5">
        <f t="shared" si="43"/>
        <v>0</v>
      </c>
      <c r="K65" s="5">
        <f t="shared" si="43"/>
        <v>0</v>
      </c>
      <c r="L65" s="5">
        <f t="shared" si="43"/>
        <v>0</v>
      </c>
      <c r="M65" s="5">
        <f t="shared" si="43"/>
        <v>0</v>
      </c>
      <c r="N65" s="5">
        <f t="shared" si="43"/>
        <v>0</v>
      </c>
      <c r="O65" s="5">
        <f t="shared" si="43"/>
        <v>0</v>
      </c>
      <c r="P65" s="5">
        <f t="shared" si="43"/>
        <v>0</v>
      </c>
      <c r="Q65" s="5">
        <f t="shared" si="43"/>
        <v>0</v>
      </c>
      <c r="R65" s="5">
        <f t="shared" si="43"/>
        <v>0</v>
      </c>
      <c r="S65" s="5">
        <f t="shared" si="43"/>
        <v>0</v>
      </c>
      <c r="T65" s="5">
        <f t="shared" si="43"/>
        <v>0</v>
      </c>
      <c r="U65" s="5">
        <f t="shared" si="43"/>
        <v>0</v>
      </c>
      <c r="V65" s="5">
        <f t="shared" si="43"/>
        <v>0</v>
      </c>
      <c r="W65" s="5">
        <f t="shared" si="43"/>
        <v>0</v>
      </c>
      <c r="X65" s="5">
        <f t="shared" si="43"/>
        <v>0.1</v>
      </c>
      <c r="Y65" s="5">
        <f t="shared" si="43"/>
        <v>0</v>
      </c>
      <c r="Z65" s="5">
        <f t="shared" si="43"/>
        <v>0</v>
      </c>
      <c r="AA65" s="5">
        <f t="shared" si="43"/>
        <v>0</v>
      </c>
      <c r="AB65" s="5">
        <f t="shared" si="43"/>
        <v>0</v>
      </c>
      <c r="AC65" s="5">
        <f t="shared" si="43"/>
        <v>0</v>
      </c>
      <c r="AD65" s="5">
        <f t="shared" si="43"/>
        <v>0</v>
      </c>
      <c r="AE65" s="5">
        <f t="shared" si="43"/>
        <v>0</v>
      </c>
      <c r="AF65" s="5">
        <f t="shared" si="43"/>
        <v>0</v>
      </c>
      <c r="AG65" s="5">
        <f t="shared" si="43"/>
        <v>0</v>
      </c>
      <c r="AH65" s="5">
        <f t="shared" si="43"/>
        <v>0</v>
      </c>
      <c r="AI65" s="5">
        <f t="shared" si="43"/>
        <v>0</v>
      </c>
      <c r="AJ65" s="5">
        <f t="shared" ref="AJ65:BO65" si="44">AJ13</f>
        <v>0</v>
      </c>
      <c r="AK65" s="5">
        <f t="shared" si="44"/>
        <v>0</v>
      </c>
      <c r="AL65" s="5">
        <f t="shared" si="44"/>
        <v>0</v>
      </c>
      <c r="AM65" s="5">
        <f t="shared" si="44"/>
        <v>0</v>
      </c>
      <c r="AN65" s="5">
        <f t="shared" si="44"/>
        <v>0</v>
      </c>
      <c r="AO65" s="5">
        <f t="shared" si="44"/>
        <v>0</v>
      </c>
      <c r="AP65" s="5">
        <f t="shared" si="44"/>
        <v>0</v>
      </c>
      <c r="AQ65" s="5">
        <f t="shared" si="44"/>
        <v>0</v>
      </c>
      <c r="AR65" s="5">
        <f t="shared" si="44"/>
        <v>0</v>
      </c>
      <c r="AS65" s="5">
        <f t="shared" si="44"/>
        <v>0</v>
      </c>
      <c r="AT65" s="5">
        <f t="shared" si="44"/>
        <v>0</v>
      </c>
      <c r="AU65" s="5">
        <f t="shared" si="44"/>
        <v>0</v>
      </c>
      <c r="AV65" s="5">
        <f t="shared" si="44"/>
        <v>0</v>
      </c>
      <c r="AW65" s="5">
        <f t="shared" si="44"/>
        <v>0</v>
      </c>
      <c r="AX65" s="5">
        <f t="shared" si="44"/>
        <v>0</v>
      </c>
      <c r="AY65" s="5">
        <f t="shared" si="44"/>
        <v>0</v>
      </c>
      <c r="AZ65" s="5">
        <f t="shared" si="44"/>
        <v>0</v>
      </c>
      <c r="BA65" s="5">
        <f t="shared" si="44"/>
        <v>0</v>
      </c>
      <c r="BB65" s="5">
        <f t="shared" si="44"/>
        <v>0.03</v>
      </c>
      <c r="BC65" s="5">
        <f t="shared" si="44"/>
        <v>0.03</v>
      </c>
      <c r="BD65" s="5">
        <f t="shared" si="44"/>
        <v>0</v>
      </c>
      <c r="BE65" s="5">
        <f t="shared" si="44"/>
        <v>0</v>
      </c>
      <c r="BF65" s="5">
        <f t="shared" si="44"/>
        <v>0</v>
      </c>
      <c r="BG65" s="5">
        <f t="shared" si="44"/>
        <v>0</v>
      </c>
      <c r="BH65" s="5">
        <f t="shared" si="44"/>
        <v>0</v>
      </c>
      <c r="BI65" s="5">
        <f t="shared" si="44"/>
        <v>5.0000000000000001E-3</v>
      </c>
      <c r="BJ65" s="5">
        <f t="shared" si="44"/>
        <v>0</v>
      </c>
      <c r="BK65" s="5">
        <f t="shared" si="44"/>
        <v>0</v>
      </c>
      <c r="BL65" s="5">
        <f t="shared" si="44"/>
        <v>0</v>
      </c>
      <c r="BM65" s="5">
        <f t="shared" si="44"/>
        <v>1E-3</v>
      </c>
      <c r="BN65" s="5">
        <f t="shared" si="44"/>
        <v>2E-3</v>
      </c>
      <c r="BO65" s="5">
        <f t="shared" si="44"/>
        <v>0</v>
      </c>
    </row>
    <row r="66" spans="1:69" ht="15" customHeight="1" x14ac:dyDescent="0.25">
      <c r="A66" s="49"/>
      <c r="B66" s="5" t="str">
        <f t="shared" si="40"/>
        <v>Капуста тушеная</v>
      </c>
      <c r="C66" s="50"/>
      <c r="D66" s="5">
        <f t="shared" ref="D66:AI66" si="45">D14</f>
        <v>0</v>
      </c>
      <c r="E66" s="5">
        <f t="shared" si="45"/>
        <v>0</v>
      </c>
      <c r="F66" s="5">
        <f t="shared" si="45"/>
        <v>0</v>
      </c>
      <c r="G66" s="5">
        <f t="shared" si="45"/>
        <v>0</v>
      </c>
      <c r="H66" s="5">
        <f t="shared" si="45"/>
        <v>0</v>
      </c>
      <c r="I66" s="5">
        <f t="shared" si="45"/>
        <v>0</v>
      </c>
      <c r="J66" s="5">
        <f t="shared" si="45"/>
        <v>0</v>
      </c>
      <c r="K66" s="5">
        <f t="shared" si="45"/>
        <v>2E-3</v>
      </c>
      <c r="L66" s="5">
        <f t="shared" si="45"/>
        <v>0</v>
      </c>
      <c r="M66" s="5">
        <f t="shared" si="45"/>
        <v>0</v>
      </c>
      <c r="N66" s="5">
        <f t="shared" si="45"/>
        <v>0</v>
      </c>
      <c r="O66" s="5">
        <f t="shared" si="45"/>
        <v>0</v>
      </c>
      <c r="P66" s="5">
        <f t="shared" si="45"/>
        <v>0</v>
      </c>
      <c r="Q66" s="5">
        <f t="shared" si="45"/>
        <v>0</v>
      </c>
      <c r="R66" s="5">
        <f t="shared" si="45"/>
        <v>0</v>
      </c>
      <c r="S66" s="5">
        <f t="shared" si="45"/>
        <v>0</v>
      </c>
      <c r="T66" s="5">
        <f t="shared" si="45"/>
        <v>0</v>
      </c>
      <c r="U66" s="5">
        <f t="shared" si="45"/>
        <v>0</v>
      </c>
      <c r="V66" s="5">
        <f t="shared" si="45"/>
        <v>0</v>
      </c>
      <c r="W66" s="5">
        <f t="shared" si="45"/>
        <v>0</v>
      </c>
      <c r="X66" s="5">
        <f t="shared" si="45"/>
        <v>0</v>
      </c>
      <c r="Y66" s="5">
        <f t="shared" si="45"/>
        <v>0</v>
      </c>
      <c r="Z66" s="5">
        <f t="shared" si="45"/>
        <v>0</v>
      </c>
      <c r="AA66" s="5">
        <f t="shared" si="45"/>
        <v>0</v>
      </c>
      <c r="AB66" s="5">
        <f t="shared" si="45"/>
        <v>0</v>
      </c>
      <c r="AC66" s="5">
        <f t="shared" si="45"/>
        <v>0</v>
      </c>
      <c r="AD66" s="5">
        <f t="shared" si="45"/>
        <v>0</v>
      </c>
      <c r="AE66" s="5">
        <f t="shared" si="45"/>
        <v>0</v>
      </c>
      <c r="AF66" s="5">
        <f t="shared" si="45"/>
        <v>0</v>
      </c>
      <c r="AG66" s="5">
        <f t="shared" si="45"/>
        <v>0</v>
      </c>
      <c r="AH66" s="5">
        <f t="shared" si="45"/>
        <v>0</v>
      </c>
      <c r="AI66" s="5">
        <f t="shared" si="45"/>
        <v>0</v>
      </c>
      <c r="AJ66" s="5">
        <f t="shared" ref="AJ66:BO66" si="46">AJ14</f>
        <v>0</v>
      </c>
      <c r="AK66" s="5">
        <f t="shared" si="46"/>
        <v>0</v>
      </c>
      <c r="AL66" s="5">
        <f t="shared" si="46"/>
        <v>0</v>
      </c>
      <c r="AM66" s="5">
        <f t="shared" si="46"/>
        <v>0</v>
      </c>
      <c r="AN66" s="5">
        <f t="shared" si="46"/>
        <v>0</v>
      </c>
      <c r="AO66" s="5">
        <f t="shared" si="46"/>
        <v>0</v>
      </c>
      <c r="AP66" s="5">
        <f t="shared" si="46"/>
        <v>0</v>
      </c>
      <c r="AQ66" s="5">
        <f t="shared" si="46"/>
        <v>0</v>
      </c>
      <c r="AR66" s="5">
        <f t="shared" si="46"/>
        <v>0</v>
      </c>
      <c r="AS66" s="5">
        <f t="shared" si="46"/>
        <v>0</v>
      </c>
      <c r="AT66" s="5">
        <f t="shared" si="46"/>
        <v>0</v>
      </c>
      <c r="AU66" s="5">
        <f t="shared" si="46"/>
        <v>0</v>
      </c>
      <c r="AV66" s="5">
        <f t="shared" si="46"/>
        <v>0</v>
      </c>
      <c r="AW66" s="5">
        <f t="shared" si="46"/>
        <v>0</v>
      </c>
      <c r="AX66" s="5">
        <f t="shared" si="46"/>
        <v>0</v>
      </c>
      <c r="AY66" s="5">
        <f t="shared" si="46"/>
        <v>0</v>
      </c>
      <c r="AZ66" s="5">
        <f t="shared" si="46"/>
        <v>0</v>
      </c>
      <c r="BA66" s="5">
        <f t="shared" si="46"/>
        <v>0</v>
      </c>
      <c r="BB66" s="5">
        <f t="shared" si="46"/>
        <v>0</v>
      </c>
      <c r="BC66" s="5">
        <f t="shared" si="46"/>
        <v>0</v>
      </c>
      <c r="BD66" s="5">
        <f t="shared" si="46"/>
        <v>0</v>
      </c>
      <c r="BE66" s="5">
        <f t="shared" si="46"/>
        <v>0</v>
      </c>
      <c r="BF66" s="5">
        <f t="shared" si="46"/>
        <v>0</v>
      </c>
      <c r="BG66" s="5">
        <f t="shared" si="46"/>
        <v>0</v>
      </c>
      <c r="BH66" s="5">
        <f t="shared" si="46"/>
        <v>1.6E-2</v>
      </c>
      <c r="BI66" s="5">
        <f t="shared" si="46"/>
        <v>1.0999999999999999E-2</v>
      </c>
      <c r="BJ66" s="5">
        <f t="shared" si="46"/>
        <v>0.16</v>
      </c>
      <c r="BK66" s="5">
        <f t="shared" si="46"/>
        <v>0</v>
      </c>
      <c r="BL66" s="5">
        <f t="shared" si="46"/>
        <v>3.0000000000000001E-3</v>
      </c>
      <c r="BM66" s="5">
        <f t="shared" si="46"/>
        <v>3.0000000000000001E-3</v>
      </c>
      <c r="BN66" s="5">
        <f t="shared" si="46"/>
        <v>5.0000000000000001E-4</v>
      </c>
      <c r="BO66" s="5">
        <f t="shared" si="46"/>
        <v>0</v>
      </c>
    </row>
    <row r="67" spans="1:69" ht="15" customHeight="1" x14ac:dyDescent="0.25">
      <c r="A67" s="49"/>
      <c r="B67" s="5" t="str">
        <f t="shared" si="40"/>
        <v>Хлеб пшеничный</v>
      </c>
      <c r="C67" s="50"/>
      <c r="D67" s="5">
        <f t="shared" ref="D67:AI67" si="47">D15</f>
        <v>0.03</v>
      </c>
      <c r="E67" s="5">
        <f t="shared" si="47"/>
        <v>0</v>
      </c>
      <c r="F67" s="5">
        <f t="shared" si="47"/>
        <v>0</v>
      </c>
      <c r="G67" s="5">
        <f t="shared" si="47"/>
        <v>0</v>
      </c>
      <c r="H67" s="5">
        <f t="shared" si="47"/>
        <v>0</v>
      </c>
      <c r="I67" s="5">
        <f t="shared" si="47"/>
        <v>0</v>
      </c>
      <c r="J67" s="5">
        <f t="shared" si="47"/>
        <v>0</v>
      </c>
      <c r="K67" s="5">
        <f t="shared" si="47"/>
        <v>0</v>
      </c>
      <c r="L67" s="5">
        <f t="shared" si="47"/>
        <v>0</v>
      </c>
      <c r="M67" s="5">
        <f t="shared" si="47"/>
        <v>0</v>
      </c>
      <c r="N67" s="5">
        <f t="shared" si="47"/>
        <v>0</v>
      </c>
      <c r="O67" s="5">
        <f t="shared" si="47"/>
        <v>0</v>
      </c>
      <c r="P67" s="5">
        <f t="shared" si="47"/>
        <v>0</v>
      </c>
      <c r="Q67" s="5">
        <f t="shared" si="47"/>
        <v>0</v>
      </c>
      <c r="R67" s="5">
        <f t="shared" si="47"/>
        <v>0</v>
      </c>
      <c r="S67" s="5">
        <f t="shared" si="47"/>
        <v>0</v>
      </c>
      <c r="T67" s="5">
        <f t="shared" si="47"/>
        <v>0</v>
      </c>
      <c r="U67" s="5">
        <f t="shared" si="47"/>
        <v>0</v>
      </c>
      <c r="V67" s="5">
        <f t="shared" si="47"/>
        <v>0</v>
      </c>
      <c r="W67" s="5">
        <f t="shared" si="47"/>
        <v>0</v>
      </c>
      <c r="X67" s="5">
        <f t="shared" si="47"/>
        <v>0</v>
      </c>
      <c r="Y67" s="5">
        <f t="shared" si="47"/>
        <v>0</v>
      </c>
      <c r="Z67" s="5">
        <f t="shared" si="47"/>
        <v>0</v>
      </c>
      <c r="AA67" s="5">
        <f t="shared" si="47"/>
        <v>0</v>
      </c>
      <c r="AB67" s="5">
        <f t="shared" si="47"/>
        <v>0</v>
      </c>
      <c r="AC67" s="5">
        <f t="shared" si="47"/>
        <v>0</v>
      </c>
      <c r="AD67" s="5">
        <f t="shared" si="47"/>
        <v>0</v>
      </c>
      <c r="AE67" s="5">
        <f t="shared" si="47"/>
        <v>0</v>
      </c>
      <c r="AF67" s="5">
        <f t="shared" si="47"/>
        <v>0</v>
      </c>
      <c r="AG67" s="5">
        <f t="shared" si="47"/>
        <v>0</v>
      </c>
      <c r="AH67" s="5">
        <f t="shared" si="47"/>
        <v>0</v>
      </c>
      <c r="AI67" s="5">
        <f t="shared" si="47"/>
        <v>0</v>
      </c>
      <c r="AJ67" s="5">
        <f t="shared" ref="AJ67:BO67" si="48">AJ15</f>
        <v>0</v>
      </c>
      <c r="AK67" s="5">
        <f t="shared" si="48"/>
        <v>0</v>
      </c>
      <c r="AL67" s="5">
        <f t="shared" si="48"/>
        <v>0</v>
      </c>
      <c r="AM67" s="5">
        <f t="shared" si="48"/>
        <v>0</v>
      </c>
      <c r="AN67" s="5">
        <f t="shared" si="48"/>
        <v>0</v>
      </c>
      <c r="AO67" s="5">
        <f t="shared" si="48"/>
        <v>0</v>
      </c>
      <c r="AP67" s="5">
        <f t="shared" si="48"/>
        <v>0</v>
      </c>
      <c r="AQ67" s="5">
        <f t="shared" si="48"/>
        <v>0</v>
      </c>
      <c r="AR67" s="5">
        <f t="shared" si="48"/>
        <v>0</v>
      </c>
      <c r="AS67" s="5">
        <f t="shared" si="48"/>
        <v>0</v>
      </c>
      <c r="AT67" s="5">
        <f t="shared" si="48"/>
        <v>0</v>
      </c>
      <c r="AU67" s="5">
        <f t="shared" si="48"/>
        <v>0</v>
      </c>
      <c r="AV67" s="5">
        <f t="shared" si="48"/>
        <v>0</v>
      </c>
      <c r="AW67" s="5">
        <f t="shared" si="48"/>
        <v>0</v>
      </c>
      <c r="AX67" s="5">
        <f t="shared" si="48"/>
        <v>0</v>
      </c>
      <c r="AY67" s="5">
        <f t="shared" si="48"/>
        <v>0</v>
      </c>
      <c r="AZ67" s="5">
        <f t="shared" si="48"/>
        <v>0</v>
      </c>
      <c r="BA67" s="5">
        <f t="shared" si="48"/>
        <v>0</v>
      </c>
      <c r="BB67" s="5">
        <f t="shared" si="48"/>
        <v>0</v>
      </c>
      <c r="BC67" s="5">
        <f t="shared" si="48"/>
        <v>0</v>
      </c>
      <c r="BD67" s="5">
        <f t="shared" si="48"/>
        <v>0</v>
      </c>
      <c r="BE67" s="5">
        <f t="shared" si="48"/>
        <v>0</v>
      </c>
      <c r="BF67" s="5">
        <f t="shared" si="48"/>
        <v>0</v>
      </c>
      <c r="BG67" s="5">
        <f t="shared" si="48"/>
        <v>0</v>
      </c>
      <c r="BH67" s="5">
        <f t="shared" si="48"/>
        <v>0</v>
      </c>
      <c r="BI67" s="5">
        <f t="shared" si="48"/>
        <v>0</v>
      </c>
      <c r="BJ67" s="5">
        <f t="shared" si="48"/>
        <v>0</v>
      </c>
      <c r="BK67" s="5">
        <f t="shared" si="48"/>
        <v>0</v>
      </c>
      <c r="BL67" s="5">
        <f t="shared" si="48"/>
        <v>0</v>
      </c>
      <c r="BM67" s="5">
        <f t="shared" si="48"/>
        <v>0</v>
      </c>
      <c r="BN67" s="5">
        <f t="shared" si="48"/>
        <v>0</v>
      </c>
      <c r="BO67" s="5">
        <f t="shared" si="48"/>
        <v>0</v>
      </c>
    </row>
    <row r="68" spans="1:69" ht="26.25" x14ac:dyDescent="0.25">
      <c r="A68" s="49"/>
      <c r="B68" s="5" t="str">
        <f t="shared" si="40"/>
        <v>Хлеб ржано-пшеничный</v>
      </c>
      <c r="C68" s="50"/>
      <c r="D68" s="5">
        <f t="shared" ref="D68:AI68" si="49">D16</f>
        <v>0</v>
      </c>
      <c r="E68" s="5">
        <f t="shared" si="49"/>
        <v>0.05</v>
      </c>
      <c r="F68" s="5">
        <f t="shared" si="49"/>
        <v>0</v>
      </c>
      <c r="G68" s="5">
        <f t="shared" si="49"/>
        <v>0</v>
      </c>
      <c r="H68" s="5">
        <f t="shared" si="49"/>
        <v>0</v>
      </c>
      <c r="I68" s="5">
        <f t="shared" si="49"/>
        <v>0</v>
      </c>
      <c r="J68" s="5">
        <f t="shared" si="49"/>
        <v>0</v>
      </c>
      <c r="K68" s="5">
        <f t="shared" si="49"/>
        <v>0</v>
      </c>
      <c r="L68" s="5">
        <f t="shared" si="49"/>
        <v>0</v>
      </c>
      <c r="M68" s="5">
        <f t="shared" si="49"/>
        <v>0</v>
      </c>
      <c r="N68" s="5">
        <f t="shared" si="49"/>
        <v>0</v>
      </c>
      <c r="O68" s="5">
        <f t="shared" si="49"/>
        <v>0</v>
      </c>
      <c r="P68" s="5">
        <f t="shared" si="49"/>
        <v>0</v>
      </c>
      <c r="Q68" s="5">
        <f t="shared" si="49"/>
        <v>0</v>
      </c>
      <c r="R68" s="5">
        <f t="shared" si="49"/>
        <v>0</v>
      </c>
      <c r="S68" s="5">
        <f t="shared" si="49"/>
        <v>0</v>
      </c>
      <c r="T68" s="5">
        <f t="shared" si="49"/>
        <v>0</v>
      </c>
      <c r="U68" s="5">
        <f t="shared" si="49"/>
        <v>0</v>
      </c>
      <c r="V68" s="5">
        <f t="shared" si="49"/>
        <v>0</v>
      </c>
      <c r="W68" s="5">
        <f t="shared" si="49"/>
        <v>0</v>
      </c>
      <c r="X68" s="5">
        <f t="shared" si="49"/>
        <v>0</v>
      </c>
      <c r="Y68" s="5">
        <f t="shared" si="49"/>
        <v>0</v>
      </c>
      <c r="Z68" s="5">
        <f t="shared" si="49"/>
        <v>0</v>
      </c>
      <c r="AA68" s="5">
        <f t="shared" si="49"/>
        <v>0</v>
      </c>
      <c r="AB68" s="5">
        <f t="shared" si="49"/>
        <v>0</v>
      </c>
      <c r="AC68" s="5">
        <f t="shared" si="49"/>
        <v>0</v>
      </c>
      <c r="AD68" s="5">
        <f t="shared" si="49"/>
        <v>0</v>
      </c>
      <c r="AE68" s="5">
        <f t="shared" si="49"/>
        <v>0</v>
      </c>
      <c r="AF68" s="5">
        <f t="shared" si="49"/>
        <v>0</v>
      </c>
      <c r="AG68" s="5">
        <f t="shared" si="49"/>
        <v>0</v>
      </c>
      <c r="AH68" s="5">
        <f t="shared" si="49"/>
        <v>0</v>
      </c>
      <c r="AI68" s="5">
        <f t="shared" si="49"/>
        <v>0</v>
      </c>
      <c r="AJ68" s="5">
        <f t="shared" ref="AJ68:BO68" si="50">AJ16</f>
        <v>0</v>
      </c>
      <c r="AK68" s="5">
        <f t="shared" si="50"/>
        <v>0</v>
      </c>
      <c r="AL68" s="5">
        <f t="shared" si="50"/>
        <v>0</v>
      </c>
      <c r="AM68" s="5">
        <f t="shared" si="50"/>
        <v>0</v>
      </c>
      <c r="AN68" s="5">
        <f t="shared" si="50"/>
        <v>0</v>
      </c>
      <c r="AO68" s="5">
        <f t="shared" si="50"/>
        <v>0</v>
      </c>
      <c r="AP68" s="5">
        <f t="shared" si="50"/>
        <v>0</v>
      </c>
      <c r="AQ68" s="5">
        <f t="shared" si="50"/>
        <v>0</v>
      </c>
      <c r="AR68" s="5">
        <f t="shared" si="50"/>
        <v>0</v>
      </c>
      <c r="AS68" s="5">
        <f t="shared" si="50"/>
        <v>0</v>
      </c>
      <c r="AT68" s="5">
        <f t="shared" si="50"/>
        <v>0</v>
      </c>
      <c r="AU68" s="5">
        <f t="shared" si="50"/>
        <v>0</v>
      </c>
      <c r="AV68" s="5">
        <f t="shared" si="50"/>
        <v>0</v>
      </c>
      <c r="AW68" s="5">
        <f t="shared" si="50"/>
        <v>0</v>
      </c>
      <c r="AX68" s="5">
        <f t="shared" si="50"/>
        <v>0</v>
      </c>
      <c r="AY68" s="5">
        <f t="shared" si="50"/>
        <v>0</v>
      </c>
      <c r="AZ68" s="5">
        <f t="shared" si="50"/>
        <v>0</v>
      </c>
      <c r="BA68" s="5">
        <f t="shared" si="50"/>
        <v>0</v>
      </c>
      <c r="BB68" s="5">
        <f t="shared" si="50"/>
        <v>0</v>
      </c>
      <c r="BC68" s="5">
        <f t="shared" si="50"/>
        <v>0</v>
      </c>
      <c r="BD68" s="5">
        <f t="shared" si="50"/>
        <v>0</v>
      </c>
      <c r="BE68" s="5">
        <f t="shared" si="50"/>
        <v>0</v>
      </c>
      <c r="BF68" s="5">
        <f t="shared" si="50"/>
        <v>0</v>
      </c>
      <c r="BG68" s="5">
        <f t="shared" si="50"/>
        <v>0</v>
      </c>
      <c r="BH68" s="5">
        <f t="shared" si="50"/>
        <v>0</v>
      </c>
      <c r="BI68" s="5">
        <f t="shared" si="50"/>
        <v>0</v>
      </c>
      <c r="BJ68" s="5">
        <f t="shared" si="50"/>
        <v>0</v>
      </c>
      <c r="BK68" s="5">
        <f t="shared" si="50"/>
        <v>0</v>
      </c>
      <c r="BL68" s="5">
        <f t="shared" si="50"/>
        <v>0</v>
      </c>
      <c r="BM68" s="5">
        <f t="shared" si="50"/>
        <v>0</v>
      </c>
      <c r="BN68" s="5">
        <f t="shared" si="50"/>
        <v>0</v>
      </c>
      <c r="BO68" s="5">
        <f t="shared" si="50"/>
        <v>0</v>
      </c>
    </row>
    <row r="69" spans="1:69" ht="26.25" x14ac:dyDescent="0.25">
      <c r="A69" s="51"/>
      <c r="B69" s="5" t="str">
        <f t="shared" si="40"/>
        <v>Компот из кураги и изюма</v>
      </c>
      <c r="C69" s="52"/>
      <c r="D69" s="5">
        <f t="shared" ref="D69:AI69" si="51">D17</f>
        <v>0</v>
      </c>
      <c r="E69" s="5">
        <f t="shared" si="51"/>
        <v>0</v>
      </c>
      <c r="F69" s="5">
        <f t="shared" si="51"/>
        <v>8.9999999999999993E-3</v>
      </c>
      <c r="G69" s="5">
        <f t="shared" si="51"/>
        <v>0</v>
      </c>
      <c r="H69" s="5">
        <f t="shared" si="51"/>
        <v>0</v>
      </c>
      <c r="I69" s="5">
        <f t="shared" si="51"/>
        <v>0</v>
      </c>
      <c r="J69" s="5">
        <f t="shared" si="51"/>
        <v>0</v>
      </c>
      <c r="K69" s="5">
        <f t="shared" si="51"/>
        <v>0</v>
      </c>
      <c r="L69" s="5">
        <f t="shared" si="51"/>
        <v>0</v>
      </c>
      <c r="M69" s="5">
        <f t="shared" si="51"/>
        <v>0</v>
      </c>
      <c r="N69" s="5">
        <f t="shared" si="51"/>
        <v>0</v>
      </c>
      <c r="O69" s="5">
        <f t="shared" si="51"/>
        <v>0</v>
      </c>
      <c r="P69" s="5">
        <f t="shared" si="51"/>
        <v>0</v>
      </c>
      <c r="Q69" s="5">
        <f t="shared" si="51"/>
        <v>0</v>
      </c>
      <c r="R69" s="5">
        <f t="shared" si="51"/>
        <v>0</v>
      </c>
      <c r="S69" s="5">
        <f t="shared" si="51"/>
        <v>0</v>
      </c>
      <c r="T69" s="5">
        <f t="shared" si="51"/>
        <v>0</v>
      </c>
      <c r="U69" s="5">
        <f t="shared" si="51"/>
        <v>0</v>
      </c>
      <c r="V69" s="5">
        <f t="shared" si="51"/>
        <v>0</v>
      </c>
      <c r="W69" s="5">
        <f t="shared" si="51"/>
        <v>0</v>
      </c>
      <c r="X69" s="5">
        <f t="shared" si="51"/>
        <v>0</v>
      </c>
      <c r="Y69" s="5">
        <f t="shared" si="51"/>
        <v>0</v>
      </c>
      <c r="Z69" s="5">
        <f t="shared" si="51"/>
        <v>0.01</v>
      </c>
      <c r="AA69" s="5">
        <f t="shared" si="51"/>
        <v>8.0000000000000002E-3</v>
      </c>
      <c r="AB69" s="5">
        <f t="shared" si="51"/>
        <v>0</v>
      </c>
      <c r="AC69" s="5">
        <f t="shared" si="51"/>
        <v>0</v>
      </c>
      <c r="AD69" s="5">
        <f t="shared" si="51"/>
        <v>0</v>
      </c>
      <c r="AE69" s="5">
        <f t="shared" si="51"/>
        <v>0</v>
      </c>
      <c r="AF69" s="5">
        <f t="shared" si="51"/>
        <v>0</v>
      </c>
      <c r="AG69" s="5">
        <f t="shared" si="51"/>
        <v>0</v>
      </c>
      <c r="AH69" s="5">
        <f t="shared" si="51"/>
        <v>0</v>
      </c>
      <c r="AI69" s="5">
        <f t="shared" si="51"/>
        <v>0</v>
      </c>
      <c r="AJ69" s="5">
        <f t="shared" ref="AJ69:BO69" si="52">AJ17</f>
        <v>0</v>
      </c>
      <c r="AK69" s="5">
        <f t="shared" si="52"/>
        <v>0</v>
      </c>
      <c r="AL69" s="5">
        <f t="shared" si="52"/>
        <v>0</v>
      </c>
      <c r="AM69" s="5">
        <f t="shared" si="52"/>
        <v>0</v>
      </c>
      <c r="AN69" s="5">
        <f t="shared" si="52"/>
        <v>0</v>
      </c>
      <c r="AO69" s="5">
        <f t="shared" si="52"/>
        <v>0</v>
      </c>
      <c r="AP69" s="5">
        <f t="shared" si="52"/>
        <v>0</v>
      </c>
      <c r="AQ69" s="5">
        <f t="shared" si="52"/>
        <v>0</v>
      </c>
      <c r="AR69" s="5">
        <f t="shared" si="52"/>
        <v>0</v>
      </c>
      <c r="AS69" s="5">
        <f t="shared" si="52"/>
        <v>0</v>
      </c>
      <c r="AT69" s="5">
        <f t="shared" si="52"/>
        <v>0</v>
      </c>
      <c r="AU69" s="5">
        <f t="shared" si="52"/>
        <v>0</v>
      </c>
      <c r="AV69" s="5">
        <f t="shared" si="52"/>
        <v>0</v>
      </c>
      <c r="AW69" s="5">
        <f t="shared" si="52"/>
        <v>0</v>
      </c>
      <c r="AX69" s="5">
        <f t="shared" si="52"/>
        <v>0</v>
      </c>
      <c r="AY69" s="5">
        <f t="shared" si="52"/>
        <v>0</v>
      </c>
      <c r="AZ69" s="5">
        <f t="shared" si="52"/>
        <v>0</v>
      </c>
      <c r="BA69" s="5">
        <f t="shared" si="52"/>
        <v>0</v>
      </c>
      <c r="BB69" s="5">
        <f t="shared" si="52"/>
        <v>0</v>
      </c>
      <c r="BC69" s="5">
        <f t="shared" si="52"/>
        <v>0</v>
      </c>
      <c r="BD69" s="5">
        <f t="shared" si="52"/>
        <v>0</v>
      </c>
      <c r="BE69" s="5">
        <f t="shared" si="52"/>
        <v>0</v>
      </c>
      <c r="BF69" s="5">
        <f t="shared" si="52"/>
        <v>0</v>
      </c>
      <c r="BG69" s="5">
        <f t="shared" si="52"/>
        <v>0</v>
      </c>
      <c r="BH69" s="5">
        <f t="shared" si="52"/>
        <v>0</v>
      </c>
      <c r="BI69" s="5">
        <f t="shared" si="52"/>
        <v>0</v>
      </c>
      <c r="BJ69" s="5">
        <f t="shared" si="52"/>
        <v>0</v>
      </c>
      <c r="BK69" s="5">
        <f t="shared" si="52"/>
        <v>0</v>
      </c>
      <c r="BL69" s="5">
        <f t="shared" si="52"/>
        <v>0</v>
      </c>
      <c r="BM69" s="5">
        <f t="shared" si="52"/>
        <v>0</v>
      </c>
      <c r="BN69" s="5">
        <f t="shared" si="52"/>
        <v>0</v>
      </c>
      <c r="BO69" s="5">
        <f t="shared" si="52"/>
        <v>0.05</v>
      </c>
    </row>
    <row r="70" spans="1:69" ht="17.25" x14ac:dyDescent="0.3">
      <c r="B70" s="20" t="s">
        <v>26</v>
      </c>
      <c r="C70" s="21"/>
      <c r="D70" s="22">
        <f t="shared" ref="D70:AI70" si="53">SUM(D64:D69)</f>
        <v>0.04</v>
      </c>
      <c r="E70" s="22">
        <f t="shared" si="53"/>
        <v>0.05</v>
      </c>
      <c r="F70" s="22">
        <f t="shared" si="53"/>
        <v>8.9999999999999993E-3</v>
      </c>
      <c r="G70" s="22">
        <f t="shared" si="53"/>
        <v>0</v>
      </c>
      <c r="H70" s="22">
        <f t="shared" si="53"/>
        <v>0</v>
      </c>
      <c r="I70" s="22">
        <f t="shared" si="53"/>
        <v>0</v>
      </c>
      <c r="J70" s="22">
        <f t="shared" si="53"/>
        <v>0</v>
      </c>
      <c r="K70" s="22">
        <f t="shared" si="53"/>
        <v>4.0000000000000001E-3</v>
      </c>
      <c r="L70" s="22">
        <f t="shared" si="53"/>
        <v>0</v>
      </c>
      <c r="M70" s="22">
        <f t="shared" si="53"/>
        <v>0</v>
      </c>
      <c r="N70" s="22">
        <f t="shared" si="53"/>
        <v>0</v>
      </c>
      <c r="O70" s="22">
        <f t="shared" si="53"/>
        <v>0</v>
      </c>
      <c r="P70" s="22">
        <f t="shared" si="53"/>
        <v>0</v>
      </c>
      <c r="Q70" s="22">
        <f t="shared" si="53"/>
        <v>0</v>
      </c>
      <c r="R70" s="22">
        <f t="shared" si="53"/>
        <v>0</v>
      </c>
      <c r="S70" s="22">
        <f t="shared" si="53"/>
        <v>0</v>
      </c>
      <c r="T70" s="22">
        <f t="shared" si="53"/>
        <v>0</v>
      </c>
      <c r="U70" s="22">
        <f t="shared" si="53"/>
        <v>0</v>
      </c>
      <c r="V70" s="22">
        <f t="shared" si="53"/>
        <v>0</v>
      </c>
      <c r="W70" s="22">
        <f t="shared" si="53"/>
        <v>0</v>
      </c>
      <c r="X70" s="22">
        <f t="shared" si="53"/>
        <v>0.1</v>
      </c>
      <c r="Y70" s="22">
        <f t="shared" si="53"/>
        <v>0</v>
      </c>
      <c r="Z70" s="22">
        <f t="shared" si="53"/>
        <v>0.01</v>
      </c>
      <c r="AA70" s="22">
        <f t="shared" si="53"/>
        <v>8.0000000000000002E-3</v>
      </c>
      <c r="AB70" s="22">
        <f t="shared" si="53"/>
        <v>0</v>
      </c>
      <c r="AC70" s="22">
        <f t="shared" si="53"/>
        <v>0</v>
      </c>
      <c r="AD70" s="22">
        <f t="shared" si="53"/>
        <v>0</v>
      </c>
      <c r="AE70" s="22">
        <f t="shared" si="53"/>
        <v>0</v>
      </c>
      <c r="AF70" s="22">
        <f t="shared" si="53"/>
        <v>0</v>
      </c>
      <c r="AG70" s="22">
        <f t="shared" si="53"/>
        <v>0</v>
      </c>
      <c r="AH70" s="22">
        <f t="shared" si="53"/>
        <v>0</v>
      </c>
      <c r="AI70" s="22">
        <f t="shared" si="53"/>
        <v>0.01</v>
      </c>
      <c r="AJ70" s="22">
        <f t="shared" ref="AJ70:BO70" si="54">SUM(AJ64:AJ69)</f>
        <v>0</v>
      </c>
      <c r="AK70" s="22">
        <f t="shared" si="54"/>
        <v>0</v>
      </c>
      <c r="AL70" s="22">
        <f t="shared" si="54"/>
        <v>0</v>
      </c>
      <c r="AM70" s="22">
        <f t="shared" si="54"/>
        <v>0</v>
      </c>
      <c r="AN70" s="22">
        <f t="shared" si="54"/>
        <v>0</v>
      </c>
      <c r="AO70" s="22">
        <f t="shared" si="54"/>
        <v>0</v>
      </c>
      <c r="AP70" s="22">
        <f t="shared" si="54"/>
        <v>0</v>
      </c>
      <c r="AQ70" s="22">
        <f t="shared" si="54"/>
        <v>0</v>
      </c>
      <c r="AR70" s="22">
        <f t="shared" si="54"/>
        <v>0</v>
      </c>
      <c r="AS70" s="22">
        <f t="shared" si="54"/>
        <v>0</v>
      </c>
      <c r="AT70" s="22">
        <f t="shared" si="54"/>
        <v>0</v>
      </c>
      <c r="AU70" s="22">
        <f t="shared" si="54"/>
        <v>0</v>
      </c>
      <c r="AV70" s="22">
        <f t="shared" si="54"/>
        <v>0</v>
      </c>
      <c r="AW70" s="22">
        <f t="shared" si="54"/>
        <v>0</v>
      </c>
      <c r="AX70" s="22">
        <f t="shared" si="54"/>
        <v>0</v>
      </c>
      <c r="AY70" s="22">
        <f t="shared" si="54"/>
        <v>0</v>
      </c>
      <c r="AZ70" s="22">
        <f t="shared" si="54"/>
        <v>0</v>
      </c>
      <c r="BA70" s="22">
        <f t="shared" si="54"/>
        <v>0.03</v>
      </c>
      <c r="BB70" s="22">
        <f t="shared" si="54"/>
        <v>0.03</v>
      </c>
      <c r="BC70" s="22">
        <f t="shared" si="54"/>
        <v>0.03</v>
      </c>
      <c r="BD70" s="22">
        <f t="shared" si="54"/>
        <v>0</v>
      </c>
      <c r="BE70" s="22">
        <f t="shared" si="54"/>
        <v>0</v>
      </c>
      <c r="BF70" s="22">
        <f t="shared" si="54"/>
        <v>0</v>
      </c>
      <c r="BG70" s="22">
        <f t="shared" si="54"/>
        <v>0.13400000000000001</v>
      </c>
      <c r="BH70" s="22">
        <f t="shared" si="54"/>
        <v>3.3000000000000002E-2</v>
      </c>
      <c r="BI70" s="22">
        <f t="shared" si="54"/>
        <v>2.8000000000000001E-2</v>
      </c>
      <c r="BJ70" s="22">
        <f t="shared" si="54"/>
        <v>0.16</v>
      </c>
      <c r="BK70" s="22">
        <f t="shared" si="54"/>
        <v>0</v>
      </c>
      <c r="BL70" s="22">
        <f t="shared" si="54"/>
        <v>3.0000000000000001E-3</v>
      </c>
      <c r="BM70" s="22">
        <f t="shared" si="54"/>
        <v>6.0000000000000001E-3</v>
      </c>
      <c r="BN70" s="22">
        <f t="shared" si="54"/>
        <v>4.5000000000000005E-3</v>
      </c>
      <c r="BO70" s="22">
        <f t="shared" si="54"/>
        <v>0.05</v>
      </c>
    </row>
    <row r="71" spans="1:69" ht="17.25" x14ac:dyDescent="0.3">
      <c r="B71" s="20" t="s">
        <v>27</v>
      </c>
      <c r="C71" s="21"/>
      <c r="D71" s="23">
        <f t="shared" ref="D71:U71" si="55">PRODUCT(D70,$F$4)</f>
        <v>0.04</v>
      </c>
      <c r="E71" s="23">
        <f t="shared" si="55"/>
        <v>0.05</v>
      </c>
      <c r="F71" s="23">
        <f t="shared" si="55"/>
        <v>8.9999999999999993E-3</v>
      </c>
      <c r="G71" s="23">
        <f t="shared" si="55"/>
        <v>0</v>
      </c>
      <c r="H71" s="23">
        <f t="shared" si="55"/>
        <v>0</v>
      </c>
      <c r="I71" s="23">
        <f t="shared" si="55"/>
        <v>0</v>
      </c>
      <c r="J71" s="23">
        <f t="shared" si="55"/>
        <v>0</v>
      </c>
      <c r="K71" s="23">
        <f t="shared" si="55"/>
        <v>4.0000000000000001E-3</v>
      </c>
      <c r="L71" s="23">
        <f t="shared" si="55"/>
        <v>0</v>
      </c>
      <c r="M71" s="23">
        <f t="shared" si="55"/>
        <v>0</v>
      </c>
      <c r="N71" s="23">
        <f t="shared" si="55"/>
        <v>0</v>
      </c>
      <c r="O71" s="23">
        <f t="shared" si="55"/>
        <v>0</v>
      </c>
      <c r="P71" s="23">
        <f t="shared" si="55"/>
        <v>0</v>
      </c>
      <c r="Q71" s="23">
        <f t="shared" si="55"/>
        <v>0</v>
      </c>
      <c r="R71" s="23">
        <f t="shared" si="55"/>
        <v>0</v>
      </c>
      <c r="S71" s="23">
        <f t="shared" si="55"/>
        <v>0</v>
      </c>
      <c r="T71" s="23">
        <f t="shared" si="55"/>
        <v>0</v>
      </c>
      <c r="U71" s="23">
        <f t="shared" si="55"/>
        <v>0</v>
      </c>
      <c r="V71" s="23">
        <f t="shared" ref="V71:X71" si="56">PRODUCT(V70,$F$4)</f>
        <v>0</v>
      </c>
      <c r="W71" s="23">
        <f t="shared" si="56"/>
        <v>0</v>
      </c>
      <c r="X71" s="23">
        <f t="shared" si="56"/>
        <v>0.1</v>
      </c>
      <c r="Y71" s="23">
        <f t="shared" ref="Y71:BN71" si="57">PRODUCT(Y70,$F$4)</f>
        <v>0</v>
      </c>
      <c r="Z71" s="23">
        <f t="shared" si="57"/>
        <v>0.01</v>
      </c>
      <c r="AA71" s="23">
        <f t="shared" si="57"/>
        <v>8.0000000000000002E-3</v>
      </c>
      <c r="AB71" s="23">
        <f t="shared" si="57"/>
        <v>0</v>
      </c>
      <c r="AC71" s="23">
        <f t="shared" si="57"/>
        <v>0</v>
      </c>
      <c r="AD71" s="23">
        <f t="shared" si="57"/>
        <v>0</v>
      </c>
      <c r="AE71" s="23">
        <f t="shared" si="57"/>
        <v>0</v>
      </c>
      <c r="AF71" s="23">
        <f t="shared" si="57"/>
        <v>0</v>
      </c>
      <c r="AG71" s="23">
        <f t="shared" si="57"/>
        <v>0</v>
      </c>
      <c r="AH71" s="23">
        <f t="shared" si="57"/>
        <v>0</v>
      </c>
      <c r="AI71" s="23">
        <f t="shared" si="57"/>
        <v>0.01</v>
      </c>
      <c r="AJ71" s="23">
        <f t="shared" si="57"/>
        <v>0</v>
      </c>
      <c r="AK71" s="23">
        <f t="shared" si="57"/>
        <v>0</v>
      </c>
      <c r="AL71" s="23">
        <f t="shared" si="57"/>
        <v>0</v>
      </c>
      <c r="AM71" s="23">
        <f t="shared" si="57"/>
        <v>0</v>
      </c>
      <c r="AN71" s="23">
        <f t="shared" si="57"/>
        <v>0</v>
      </c>
      <c r="AO71" s="23">
        <f t="shared" si="57"/>
        <v>0</v>
      </c>
      <c r="AP71" s="23">
        <f t="shared" si="57"/>
        <v>0</v>
      </c>
      <c r="AQ71" s="23">
        <f t="shared" si="57"/>
        <v>0</v>
      </c>
      <c r="AR71" s="23">
        <f t="shared" si="57"/>
        <v>0</v>
      </c>
      <c r="AS71" s="23">
        <f t="shared" si="57"/>
        <v>0</v>
      </c>
      <c r="AT71" s="23">
        <f t="shared" si="57"/>
        <v>0</v>
      </c>
      <c r="AU71" s="23">
        <f t="shared" si="57"/>
        <v>0</v>
      </c>
      <c r="AV71" s="23">
        <f t="shared" si="57"/>
        <v>0</v>
      </c>
      <c r="AW71" s="23">
        <f t="shared" si="57"/>
        <v>0</v>
      </c>
      <c r="AX71" s="23">
        <f t="shared" si="57"/>
        <v>0</v>
      </c>
      <c r="AY71" s="23">
        <f t="shared" si="57"/>
        <v>0</v>
      </c>
      <c r="AZ71" s="23">
        <f t="shared" si="57"/>
        <v>0</v>
      </c>
      <c r="BA71" s="23">
        <f t="shared" si="57"/>
        <v>0.03</v>
      </c>
      <c r="BB71" s="23">
        <f t="shared" si="57"/>
        <v>0.03</v>
      </c>
      <c r="BC71" s="23">
        <f t="shared" si="57"/>
        <v>0.03</v>
      </c>
      <c r="BD71" s="23">
        <f t="shared" si="57"/>
        <v>0</v>
      </c>
      <c r="BE71" s="23">
        <f t="shared" si="57"/>
        <v>0</v>
      </c>
      <c r="BF71" s="23">
        <f t="shared" si="57"/>
        <v>0</v>
      </c>
      <c r="BG71" s="23">
        <f t="shared" si="57"/>
        <v>0.13400000000000001</v>
      </c>
      <c r="BH71" s="23">
        <f t="shared" si="57"/>
        <v>3.3000000000000002E-2</v>
      </c>
      <c r="BI71" s="23">
        <f t="shared" si="57"/>
        <v>2.8000000000000001E-2</v>
      </c>
      <c r="BJ71" s="23">
        <f t="shared" si="57"/>
        <v>0.16</v>
      </c>
      <c r="BK71" s="23">
        <f t="shared" si="57"/>
        <v>0</v>
      </c>
      <c r="BL71" s="23">
        <f t="shared" si="57"/>
        <v>3.0000000000000001E-3</v>
      </c>
      <c r="BM71" s="23">
        <f t="shared" si="57"/>
        <v>6.0000000000000001E-3</v>
      </c>
      <c r="BN71" s="23">
        <f t="shared" si="57"/>
        <v>4.5000000000000005E-3</v>
      </c>
      <c r="BO71" s="23">
        <f t="shared" ref="BO71" si="58">PRODUCT(BO70,$F$4)</f>
        <v>0.05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9">D38</f>
        <v>67.27</v>
      </c>
      <c r="E73" s="29">
        <f t="shared" si="59"/>
        <v>70</v>
      </c>
      <c r="F73" s="29">
        <f t="shared" si="59"/>
        <v>90</v>
      </c>
      <c r="G73" s="29">
        <f t="shared" si="59"/>
        <v>500</v>
      </c>
      <c r="H73" s="29">
        <f t="shared" si="59"/>
        <v>925.9</v>
      </c>
      <c r="I73" s="29">
        <f t="shared" si="59"/>
        <v>510</v>
      </c>
      <c r="J73" s="29">
        <f t="shared" si="59"/>
        <v>71.38</v>
      </c>
      <c r="K73" s="29">
        <f t="shared" si="59"/>
        <v>662.44</v>
      </c>
      <c r="L73" s="29">
        <f t="shared" si="59"/>
        <v>200.83</v>
      </c>
      <c r="M73" s="29">
        <f t="shared" si="59"/>
        <v>550</v>
      </c>
      <c r="N73" s="29">
        <f t="shared" si="59"/>
        <v>99.49</v>
      </c>
      <c r="O73" s="29">
        <f t="shared" si="59"/>
        <v>320.32</v>
      </c>
      <c r="P73" s="29">
        <f t="shared" si="59"/>
        <v>368.4</v>
      </c>
      <c r="Q73" s="29">
        <f t="shared" si="59"/>
        <v>416.67</v>
      </c>
      <c r="R73" s="29">
        <f t="shared" si="59"/>
        <v>0</v>
      </c>
      <c r="S73" s="29">
        <f t="shared" si="59"/>
        <v>130</v>
      </c>
      <c r="T73" s="29">
        <f t="shared" si="59"/>
        <v>0</v>
      </c>
      <c r="U73" s="29">
        <f t="shared" si="59"/>
        <v>840</v>
      </c>
      <c r="V73" s="29">
        <f t="shared" si="59"/>
        <v>83.34</v>
      </c>
      <c r="W73" s="29">
        <f t="shared" si="59"/>
        <v>99</v>
      </c>
      <c r="X73" s="29">
        <f t="shared" si="59"/>
        <v>9</v>
      </c>
      <c r="Y73" s="29">
        <f t="shared" si="59"/>
        <v>0</v>
      </c>
      <c r="Z73" s="29">
        <f t="shared" si="59"/>
        <v>225</v>
      </c>
      <c r="AA73" s="29">
        <f t="shared" si="59"/>
        <v>360</v>
      </c>
      <c r="AB73" s="29">
        <f t="shared" si="59"/>
        <v>300</v>
      </c>
      <c r="AC73" s="29">
        <f t="shared" si="59"/>
        <v>350</v>
      </c>
      <c r="AD73" s="29">
        <f t="shared" si="59"/>
        <v>180</v>
      </c>
      <c r="AE73" s="29">
        <f t="shared" si="59"/>
        <v>300</v>
      </c>
      <c r="AF73" s="29">
        <f t="shared" si="59"/>
        <v>169</v>
      </c>
      <c r="AG73" s="29">
        <f t="shared" si="59"/>
        <v>227.27</v>
      </c>
      <c r="AH73" s="29">
        <f t="shared" si="59"/>
        <v>58.38</v>
      </c>
      <c r="AI73" s="29">
        <f t="shared" si="59"/>
        <v>65.75</v>
      </c>
      <c r="AJ73" s="29">
        <f t="shared" ref="AJ73:BO73" si="60">AJ38</f>
        <v>48</v>
      </c>
      <c r="AK73" s="29">
        <f t="shared" si="60"/>
        <v>200</v>
      </c>
      <c r="AL73" s="29">
        <f t="shared" si="60"/>
        <v>185</v>
      </c>
      <c r="AM73" s="29">
        <f t="shared" si="60"/>
        <v>0</v>
      </c>
      <c r="AN73" s="29">
        <f t="shared" si="60"/>
        <v>286</v>
      </c>
      <c r="AO73" s="29">
        <f t="shared" si="60"/>
        <v>0</v>
      </c>
      <c r="AP73" s="29">
        <f t="shared" si="60"/>
        <v>189.66</v>
      </c>
      <c r="AQ73" s="29">
        <f t="shared" si="60"/>
        <v>75</v>
      </c>
      <c r="AR73" s="29">
        <f t="shared" si="60"/>
        <v>70</v>
      </c>
      <c r="AS73" s="29">
        <f t="shared" si="60"/>
        <v>150</v>
      </c>
      <c r="AT73" s="29">
        <f t="shared" si="60"/>
        <v>85.71</v>
      </c>
      <c r="AU73" s="29">
        <f t="shared" si="60"/>
        <v>64.290000000000006</v>
      </c>
      <c r="AV73" s="29">
        <f t="shared" si="60"/>
        <v>62.5</v>
      </c>
      <c r="AW73" s="29">
        <f t="shared" si="60"/>
        <v>114.28</v>
      </c>
      <c r="AX73" s="29">
        <f t="shared" si="60"/>
        <v>80</v>
      </c>
      <c r="AY73" s="29">
        <f t="shared" si="60"/>
        <v>75</v>
      </c>
      <c r="AZ73" s="29">
        <f t="shared" si="60"/>
        <v>110</v>
      </c>
      <c r="BA73" s="29">
        <f t="shared" si="60"/>
        <v>225</v>
      </c>
      <c r="BB73" s="29">
        <f t="shared" si="60"/>
        <v>360</v>
      </c>
      <c r="BC73" s="29">
        <f t="shared" si="60"/>
        <v>550</v>
      </c>
      <c r="BD73" s="29">
        <f t="shared" si="60"/>
        <v>205</v>
      </c>
      <c r="BE73" s="29">
        <f t="shared" si="60"/>
        <v>330</v>
      </c>
      <c r="BF73" s="29">
        <f t="shared" si="60"/>
        <v>0</v>
      </c>
      <c r="BG73" s="29">
        <f t="shared" si="60"/>
        <v>40</v>
      </c>
      <c r="BH73" s="29">
        <f t="shared" si="60"/>
        <v>59</v>
      </c>
      <c r="BI73" s="29">
        <f t="shared" si="60"/>
        <v>30</v>
      </c>
      <c r="BJ73" s="29">
        <f t="shared" si="60"/>
        <v>30</v>
      </c>
      <c r="BK73" s="29">
        <f t="shared" si="60"/>
        <v>35</v>
      </c>
      <c r="BL73" s="29">
        <f t="shared" si="60"/>
        <v>312</v>
      </c>
      <c r="BM73" s="29">
        <f t="shared" si="60"/>
        <v>154.44999999999999</v>
      </c>
      <c r="BN73" s="29">
        <f t="shared" si="60"/>
        <v>14.89</v>
      </c>
      <c r="BO73" s="29">
        <f t="shared" si="60"/>
        <v>10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61">E73/1000</f>
        <v>7.0000000000000007E-2</v>
      </c>
      <c r="F74" s="22">
        <f t="shared" si="61"/>
        <v>0.09</v>
      </c>
      <c r="G74" s="22">
        <f t="shared" si="61"/>
        <v>0.5</v>
      </c>
      <c r="H74" s="22">
        <f t="shared" si="61"/>
        <v>0.92589999999999995</v>
      </c>
      <c r="I74" s="22">
        <f t="shared" si="61"/>
        <v>0.51</v>
      </c>
      <c r="J74" s="22">
        <f t="shared" si="61"/>
        <v>7.1379999999999999E-2</v>
      </c>
      <c r="K74" s="22">
        <f t="shared" si="61"/>
        <v>0.66244000000000003</v>
      </c>
      <c r="L74" s="22">
        <f t="shared" si="61"/>
        <v>0.20083000000000001</v>
      </c>
      <c r="M74" s="22">
        <f t="shared" si="61"/>
        <v>0.55000000000000004</v>
      </c>
      <c r="N74" s="22">
        <f t="shared" si="61"/>
        <v>9.9489999999999995E-2</v>
      </c>
      <c r="O74" s="22">
        <f t="shared" si="61"/>
        <v>0.32031999999999999</v>
      </c>
      <c r="P74" s="22">
        <f t="shared" si="61"/>
        <v>0.36839999999999995</v>
      </c>
      <c r="Q74" s="22">
        <f t="shared" si="61"/>
        <v>0.41667000000000004</v>
      </c>
      <c r="R74" s="22">
        <f t="shared" si="61"/>
        <v>0</v>
      </c>
      <c r="S74" s="22">
        <f t="shared" si="61"/>
        <v>0.13</v>
      </c>
      <c r="T74" s="22">
        <f t="shared" si="61"/>
        <v>0</v>
      </c>
      <c r="U74" s="22">
        <f t="shared" si="61"/>
        <v>0.84</v>
      </c>
      <c r="V74" s="22">
        <f t="shared" si="61"/>
        <v>8.3339999999999997E-2</v>
      </c>
      <c r="W74" s="22">
        <f>W73/1000</f>
        <v>9.9000000000000005E-2</v>
      </c>
      <c r="X74" s="22">
        <f t="shared" si="61"/>
        <v>8.9999999999999993E-3</v>
      </c>
      <c r="Y74" s="22">
        <f t="shared" si="61"/>
        <v>0</v>
      </c>
      <c r="Z74" s="22">
        <f t="shared" si="61"/>
        <v>0.22500000000000001</v>
      </c>
      <c r="AA74" s="22">
        <f t="shared" si="61"/>
        <v>0.36</v>
      </c>
      <c r="AB74" s="22">
        <f t="shared" si="61"/>
        <v>0.3</v>
      </c>
      <c r="AC74" s="22">
        <f t="shared" si="61"/>
        <v>0.35</v>
      </c>
      <c r="AD74" s="22">
        <f t="shared" si="61"/>
        <v>0.18</v>
      </c>
      <c r="AE74" s="22">
        <f t="shared" si="61"/>
        <v>0.3</v>
      </c>
      <c r="AF74" s="22">
        <f t="shared" si="61"/>
        <v>0.16900000000000001</v>
      </c>
      <c r="AG74" s="22">
        <f t="shared" si="61"/>
        <v>0.22727</v>
      </c>
      <c r="AH74" s="22">
        <f t="shared" si="61"/>
        <v>5.8380000000000001E-2</v>
      </c>
      <c r="AI74" s="22">
        <f t="shared" si="61"/>
        <v>6.5750000000000003E-2</v>
      </c>
      <c r="AJ74" s="22">
        <f t="shared" si="61"/>
        <v>4.8000000000000001E-2</v>
      </c>
      <c r="AK74" s="22">
        <f t="shared" si="61"/>
        <v>0.2</v>
      </c>
      <c r="AL74" s="22">
        <f t="shared" si="61"/>
        <v>0.185</v>
      </c>
      <c r="AM74" s="22">
        <f t="shared" si="61"/>
        <v>0</v>
      </c>
      <c r="AN74" s="22">
        <f t="shared" si="61"/>
        <v>0.28599999999999998</v>
      </c>
      <c r="AO74" s="22">
        <f t="shared" si="61"/>
        <v>0</v>
      </c>
      <c r="AP74" s="22">
        <f t="shared" si="61"/>
        <v>0.18966</v>
      </c>
      <c r="AQ74" s="22">
        <f t="shared" si="61"/>
        <v>7.4999999999999997E-2</v>
      </c>
      <c r="AR74" s="22">
        <f t="shared" si="61"/>
        <v>7.0000000000000007E-2</v>
      </c>
      <c r="AS74" s="22">
        <f t="shared" si="61"/>
        <v>0.15</v>
      </c>
      <c r="AT74" s="22">
        <f t="shared" si="61"/>
        <v>8.5709999999999995E-2</v>
      </c>
      <c r="AU74" s="22">
        <f t="shared" si="61"/>
        <v>6.429E-2</v>
      </c>
      <c r="AV74" s="22">
        <f t="shared" si="61"/>
        <v>6.25E-2</v>
      </c>
      <c r="AW74" s="22">
        <f t="shared" si="61"/>
        <v>0.11428000000000001</v>
      </c>
      <c r="AX74" s="22">
        <f t="shared" si="61"/>
        <v>0.08</v>
      </c>
      <c r="AY74" s="22">
        <f t="shared" si="61"/>
        <v>7.4999999999999997E-2</v>
      </c>
      <c r="AZ74" s="22">
        <f t="shared" si="61"/>
        <v>0.11</v>
      </c>
      <c r="BA74" s="22">
        <f t="shared" si="61"/>
        <v>0.22500000000000001</v>
      </c>
      <c r="BB74" s="22">
        <f t="shared" si="61"/>
        <v>0.36</v>
      </c>
      <c r="BC74" s="22">
        <f t="shared" si="61"/>
        <v>0.55000000000000004</v>
      </c>
      <c r="BD74" s="22">
        <f t="shared" si="61"/>
        <v>0.20499999999999999</v>
      </c>
      <c r="BE74" s="22">
        <f t="shared" si="61"/>
        <v>0.33</v>
      </c>
      <c r="BF74" s="22">
        <f t="shared" si="61"/>
        <v>0</v>
      </c>
      <c r="BG74" s="22">
        <f t="shared" si="61"/>
        <v>0.04</v>
      </c>
      <c r="BH74" s="22">
        <f t="shared" si="61"/>
        <v>5.8999999999999997E-2</v>
      </c>
      <c r="BI74" s="22">
        <f t="shared" si="61"/>
        <v>0.03</v>
      </c>
      <c r="BJ74" s="22">
        <f t="shared" si="61"/>
        <v>0.03</v>
      </c>
      <c r="BK74" s="22">
        <f t="shared" si="61"/>
        <v>3.5000000000000003E-2</v>
      </c>
      <c r="BL74" s="22">
        <f t="shared" si="61"/>
        <v>0.312</v>
      </c>
      <c r="BM74" s="22">
        <f t="shared" si="61"/>
        <v>0.15444999999999998</v>
      </c>
      <c r="BN74" s="22">
        <f t="shared" si="61"/>
        <v>1.489E-2</v>
      </c>
      <c r="BO74" s="22">
        <f t="shared" ref="BO74" si="62">BO73/1000</f>
        <v>0.01</v>
      </c>
    </row>
    <row r="75" spans="1:69" ht="17.25" x14ac:dyDescent="0.3">
      <c r="A75" s="30"/>
      <c r="B75" s="31" t="s">
        <v>32</v>
      </c>
      <c r="C75" s="108"/>
      <c r="D75" s="32">
        <f>D71*D73</f>
        <v>2.6907999999999999</v>
      </c>
      <c r="E75" s="32">
        <f t="shared" ref="E75:BN75" si="63">E71*E73</f>
        <v>3.5</v>
      </c>
      <c r="F75" s="32">
        <f t="shared" si="63"/>
        <v>0.80999999999999994</v>
      </c>
      <c r="G75" s="32">
        <f t="shared" si="63"/>
        <v>0</v>
      </c>
      <c r="H75" s="32">
        <f t="shared" si="63"/>
        <v>0</v>
      </c>
      <c r="I75" s="32">
        <f t="shared" si="63"/>
        <v>0</v>
      </c>
      <c r="J75" s="32">
        <f t="shared" si="63"/>
        <v>0</v>
      </c>
      <c r="K75" s="32">
        <f t="shared" si="63"/>
        <v>2.6497600000000001</v>
      </c>
      <c r="L75" s="32">
        <f t="shared" si="63"/>
        <v>0</v>
      </c>
      <c r="M75" s="32">
        <f t="shared" si="63"/>
        <v>0</v>
      </c>
      <c r="N75" s="32">
        <f t="shared" si="63"/>
        <v>0</v>
      </c>
      <c r="O75" s="32">
        <f t="shared" si="63"/>
        <v>0</v>
      </c>
      <c r="P75" s="32">
        <f t="shared" si="63"/>
        <v>0</v>
      </c>
      <c r="Q75" s="32">
        <f t="shared" si="63"/>
        <v>0</v>
      </c>
      <c r="R75" s="32">
        <f t="shared" si="63"/>
        <v>0</v>
      </c>
      <c r="S75" s="32">
        <f t="shared" si="63"/>
        <v>0</v>
      </c>
      <c r="T75" s="32">
        <f t="shared" si="63"/>
        <v>0</v>
      </c>
      <c r="U75" s="32">
        <f t="shared" si="63"/>
        <v>0</v>
      </c>
      <c r="V75" s="32">
        <f t="shared" si="63"/>
        <v>0</v>
      </c>
      <c r="W75" s="32">
        <f>W71*W73</f>
        <v>0</v>
      </c>
      <c r="X75" s="32">
        <f t="shared" si="63"/>
        <v>0.9</v>
      </c>
      <c r="Y75" s="32">
        <f t="shared" si="63"/>
        <v>0</v>
      </c>
      <c r="Z75" s="32">
        <f t="shared" si="63"/>
        <v>2.25</v>
      </c>
      <c r="AA75" s="32">
        <f t="shared" si="63"/>
        <v>2.88</v>
      </c>
      <c r="AB75" s="32">
        <f t="shared" si="63"/>
        <v>0</v>
      </c>
      <c r="AC75" s="32">
        <f t="shared" si="63"/>
        <v>0</v>
      </c>
      <c r="AD75" s="32">
        <f t="shared" si="63"/>
        <v>0</v>
      </c>
      <c r="AE75" s="32">
        <f t="shared" si="63"/>
        <v>0</v>
      </c>
      <c r="AF75" s="32">
        <f t="shared" si="63"/>
        <v>0</v>
      </c>
      <c r="AG75" s="32">
        <f t="shared" si="63"/>
        <v>0</v>
      </c>
      <c r="AH75" s="32">
        <f t="shared" si="63"/>
        <v>0</v>
      </c>
      <c r="AI75" s="32">
        <f t="shared" si="63"/>
        <v>0.65749999999999997</v>
      </c>
      <c r="AJ75" s="32">
        <f t="shared" si="63"/>
        <v>0</v>
      </c>
      <c r="AK75" s="32">
        <f t="shared" si="63"/>
        <v>0</v>
      </c>
      <c r="AL75" s="32">
        <f t="shared" si="63"/>
        <v>0</v>
      </c>
      <c r="AM75" s="32">
        <f t="shared" si="63"/>
        <v>0</v>
      </c>
      <c r="AN75" s="32">
        <f t="shared" si="63"/>
        <v>0</v>
      </c>
      <c r="AO75" s="32">
        <f t="shared" si="63"/>
        <v>0</v>
      </c>
      <c r="AP75" s="32">
        <f t="shared" si="63"/>
        <v>0</v>
      </c>
      <c r="AQ75" s="32">
        <f t="shared" si="63"/>
        <v>0</v>
      </c>
      <c r="AR75" s="32">
        <f t="shared" si="63"/>
        <v>0</v>
      </c>
      <c r="AS75" s="32">
        <f t="shared" si="63"/>
        <v>0</v>
      </c>
      <c r="AT75" s="32">
        <f t="shared" si="63"/>
        <v>0</v>
      </c>
      <c r="AU75" s="32">
        <f t="shared" si="63"/>
        <v>0</v>
      </c>
      <c r="AV75" s="32">
        <f t="shared" si="63"/>
        <v>0</v>
      </c>
      <c r="AW75" s="32">
        <f t="shared" si="63"/>
        <v>0</v>
      </c>
      <c r="AX75" s="32">
        <f t="shared" si="63"/>
        <v>0</v>
      </c>
      <c r="AY75" s="32">
        <f t="shared" si="63"/>
        <v>0</v>
      </c>
      <c r="AZ75" s="32">
        <f t="shared" si="63"/>
        <v>0</v>
      </c>
      <c r="BA75" s="32">
        <f t="shared" si="63"/>
        <v>6.75</v>
      </c>
      <c r="BB75" s="32">
        <f t="shared" si="63"/>
        <v>10.799999999999999</v>
      </c>
      <c r="BC75" s="32">
        <f t="shared" si="63"/>
        <v>16.5</v>
      </c>
      <c r="BD75" s="32">
        <f t="shared" si="63"/>
        <v>0</v>
      </c>
      <c r="BE75" s="32">
        <f t="shared" si="63"/>
        <v>0</v>
      </c>
      <c r="BF75" s="32">
        <f t="shared" si="63"/>
        <v>0</v>
      </c>
      <c r="BG75" s="32">
        <f t="shared" si="63"/>
        <v>5.36</v>
      </c>
      <c r="BH75" s="32">
        <f t="shared" si="63"/>
        <v>1.9470000000000001</v>
      </c>
      <c r="BI75" s="32">
        <f t="shared" si="63"/>
        <v>0.84</v>
      </c>
      <c r="BJ75" s="32">
        <f t="shared" si="63"/>
        <v>4.8</v>
      </c>
      <c r="BK75" s="32">
        <f t="shared" si="63"/>
        <v>0</v>
      </c>
      <c r="BL75" s="32">
        <f t="shared" si="63"/>
        <v>0.93600000000000005</v>
      </c>
      <c r="BM75" s="32">
        <f t="shared" si="63"/>
        <v>0.92669999999999997</v>
      </c>
      <c r="BN75" s="32">
        <f t="shared" si="63"/>
        <v>6.7005000000000009E-2</v>
      </c>
      <c r="BO75" s="32">
        <f t="shared" ref="BO75" si="64">BO71*BO73</f>
        <v>0.5</v>
      </c>
      <c r="BP75" s="33">
        <f>SUM(D75:BN75)</f>
        <v>65.264764999999997</v>
      </c>
      <c r="BQ75" s="34">
        <f>BP75/$C$7</f>
        <v>65.264764999999997</v>
      </c>
    </row>
    <row r="76" spans="1:69" ht="17.25" x14ac:dyDescent="0.3">
      <c r="A76" s="30"/>
      <c r="B76" s="31" t="s">
        <v>33</v>
      </c>
      <c r="C76" s="108"/>
      <c r="D76" s="32">
        <f>D71*D73</f>
        <v>2.6907999999999999</v>
      </c>
      <c r="E76" s="32">
        <f t="shared" ref="E76:BN76" si="65">E71*E73</f>
        <v>3.5</v>
      </c>
      <c r="F76" s="32">
        <f t="shared" si="65"/>
        <v>0.80999999999999994</v>
      </c>
      <c r="G76" s="32">
        <f t="shared" si="65"/>
        <v>0</v>
      </c>
      <c r="H76" s="32">
        <f t="shared" si="65"/>
        <v>0</v>
      </c>
      <c r="I76" s="32">
        <f t="shared" si="65"/>
        <v>0</v>
      </c>
      <c r="J76" s="32">
        <f t="shared" si="65"/>
        <v>0</v>
      </c>
      <c r="K76" s="32">
        <f t="shared" si="65"/>
        <v>2.6497600000000001</v>
      </c>
      <c r="L76" s="32">
        <f t="shared" si="65"/>
        <v>0</v>
      </c>
      <c r="M76" s="32">
        <f t="shared" si="65"/>
        <v>0</v>
      </c>
      <c r="N76" s="32">
        <f t="shared" si="65"/>
        <v>0</v>
      </c>
      <c r="O76" s="32">
        <f t="shared" si="65"/>
        <v>0</v>
      </c>
      <c r="P76" s="32">
        <f t="shared" si="65"/>
        <v>0</v>
      </c>
      <c r="Q76" s="32">
        <f t="shared" si="65"/>
        <v>0</v>
      </c>
      <c r="R76" s="32">
        <f t="shared" si="65"/>
        <v>0</v>
      </c>
      <c r="S76" s="32">
        <f t="shared" si="65"/>
        <v>0</v>
      </c>
      <c r="T76" s="32">
        <f t="shared" si="65"/>
        <v>0</v>
      </c>
      <c r="U76" s="32">
        <f t="shared" si="65"/>
        <v>0</v>
      </c>
      <c r="V76" s="32">
        <f t="shared" si="65"/>
        <v>0</v>
      </c>
      <c r="W76" s="32">
        <f>W71*W73</f>
        <v>0</v>
      </c>
      <c r="X76" s="32">
        <f t="shared" si="65"/>
        <v>0.9</v>
      </c>
      <c r="Y76" s="32">
        <f t="shared" si="65"/>
        <v>0</v>
      </c>
      <c r="Z76" s="32">
        <f t="shared" si="65"/>
        <v>2.25</v>
      </c>
      <c r="AA76" s="32">
        <f t="shared" si="65"/>
        <v>2.88</v>
      </c>
      <c r="AB76" s="32">
        <f t="shared" si="65"/>
        <v>0</v>
      </c>
      <c r="AC76" s="32">
        <f t="shared" si="65"/>
        <v>0</v>
      </c>
      <c r="AD76" s="32">
        <f t="shared" si="65"/>
        <v>0</v>
      </c>
      <c r="AE76" s="32">
        <f t="shared" si="65"/>
        <v>0</v>
      </c>
      <c r="AF76" s="32">
        <f t="shared" si="65"/>
        <v>0</v>
      </c>
      <c r="AG76" s="32">
        <f t="shared" si="65"/>
        <v>0</v>
      </c>
      <c r="AH76" s="32">
        <f t="shared" si="65"/>
        <v>0</v>
      </c>
      <c r="AI76" s="32">
        <f t="shared" si="65"/>
        <v>0.65749999999999997</v>
      </c>
      <c r="AJ76" s="32">
        <f t="shared" si="65"/>
        <v>0</v>
      </c>
      <c r="AK76" s="32">
        <f t="shared" si="65"/>
        <v>0</v>
      </c>
      <c r="AL76" s="32">
        <f t="shared" si="65"/>
        <v>0</v>
      </c>
      <c r="AM76" s="32">
        <f t="shared" si="65"/>
        <v>0</v>
      </c>
      <c r="AN76" s="32">
        <f t="shared" si="65"/>
        <v>0</v>
      </c>
      <c r="AO76" s="32">
        <f t="shared" si="65"/>
        <v>0</v>
      </c>
      <c r="AP76" s="32">
        <f t="shared" si="65"/>
        <v>0</v>
      </c>
      <c r="AQ76" s="32">
        <f t="shared" si="65"/>
        <v>0</v>
      </c>
      <c r="AR76" s="32">
        <f t="shared" si="65"/>
        <v>0</v>
      </c>
      <c r="AS76" s="32">
        <f t="shared" si="65"/>
        <v>0</v>
      </c>
      <c r="AT76" s="32">
        <f t="shared" si="65"/>
        <v>0</v>
      </c>
      <c r="AU76" s="32">
        <f t="shared" si="65"/>
        <v>0</v>
      </c>
      <c r="AV76" s="32">
        <f t="shared" si="65"/>
        <v>0</v>
      </c>
      <c r="AW76" s="32">
        <f t="shared" si="65"/>
        <v>0</v>
      </c>
      <c r="AX76" s="32">
        <f t="shared" si="65"/>
        <v>0</v>
      </c>
      <c r="AY76" s="32">
        <f t="shared" si="65"/>
        <v>0</v>
      </c>
      <c r="AZ76" s="32">
        <f t="shared" si="65"/>
        <v>0</v>
      </c>
      <c r="BA76" s="32">
        <f t="shared" si="65"/>
        <v>6.75</v>
      </c>
      <c r="BB76" s="32">
        <f t="shared" si="65"/>
        <v>10.799999999999999</v>
      </c>
      <c r="BC76" s="32">
        <f t="shared" si="65"/>
        <v>16.5</v>
      </c>
      <c r="BD76" s="32">
        <f t="shared" si="65"/>
        <v>0</v>
      </c>
      <c r="BE76" s="32">
        <f t="shared" si="65"/>
        <v>0</v>
      </c>
      <c r="BF76" s="32">
        <f t="shared" si="65"/>
        <v>0</v>
      </c>
      <c r="BG76" s="32">
        <f t="shared" si="65"/>
        <v>5.36</v>
      </c>
      <c r="BH76" s="32">
        <f t="shared" si="65"/>
        <v>1.9470000000000001</v>
      </c>
      <c r="BI76" s="32">
        <f t="shared" si="65"/>
        <v>0.84</v>
      </c>
      <c r="BJ76" s="32">
        <f t="shared" si="65"/>
        <v>4.8</v>
      </c>
      <c r="BK76" s="32">
        <f t="shared" si="65"/>
        <v>0</v>
      </c>
      <c r="BL76" s="32">
        <f t="shared" si="65"/>
        <v>0.93600000000000005</v>
      </c>
      <c r="BM76" s="32">
        <f t="shared" si="65"/>
        <v>0.92669999999999997</v>
      </c>
      <c r="BN76" s="32">
        <f t="shared" si="65"/>
        <v>6.7005000000000009E-2</v>
      </c>
      <c r="BO76" s="32">
        <f t="shared" ref="BO76" si="66">BO71*BO73</f>
        <v>0.5</v>
      </c>
      <c r="BP76" s="33">
        <f>SUM(D76:BN76)</f>
        <v>65.264764999999997</v>
      </c>
      <c r="BQ76" s="34">
        <f>BP76/$C$7</f>
        <v>65.264764999999997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93"/>
      <c r="B79" s="3" t="s">
        <v>4</v>
      </c>
      <c r="C79" s="90" t="s">
        <v>5</v>
      </c>
      <c r="D79" s="90" t="str">
        <f t="shared" ref="D79:AI79" si="67">D62</f>
        <v>Хлеб пшеничный</v>
      </c>
      <c r="E79" s="90" t="str">
        <f t="shared" si="67"/>
        <v>Хлеб ржано-пшеничный</v>
      </c>
      <c r="F79" s="90" t="str">
        <f t="shared" si="67"/>
        <v>Сахар</v>
      </c>
      <c r="G79" s="90" t="str">
        <f t="shared" si="67"/>
        <v>Чай</v>
      </c>
      <c r="H79" s="90" t="str">
        <f t="shared" si="67"/>
        <v>Какао</v>
      </c>
      <c r="I79" s="90" t="str">
        <f t="shared" si="67"/>
        <v>Кофейный напиток</v>
      </c>
      <c r="J79" s="90" t="str">
        <f t="shared" si="67"/>
        <v>Молоко 2,5%</v>
      </c>
      <c r="K79" s="90" t="str">
        <f t="shared" si="67"/>
        <v>Масло сливочное</v>
      </c>
      <c r="L79" s="90" t="str">
        <f t="shared" si="67"/>
        <v>Сметана 15%</v>
      </c>
      <c r="M79" s="90" t="str">
        <f t="shared" si="67"/>
        <v>Молоко сухое</v>
      </c>
      <c r="N79" s="90" t="str">
        <f t="shared" si="67"/>
        <v>Снежок 2,5 %</v>
      </c>
      <c r="O79" s="90" t="str">
        <f t="shared" si="67"/>
        <v>Творог 5%</v>
      </c>
      <c r="P79" s="90" t="str">
        <f t="shared" si="67"/>
        <v>Молоко сгущенное</v>
      </c>
      <c r="Q79" s="90" t="str">
        <f t="shared" si="67"/>
        <v xml:space="preserve">Джем Сава </v>
      </c>
      <c r="R79" s="90" t="str">
        <f t="shared" si="67"/>
        <v>Сыр</v>
      </c>
      <c r="S79" s="90" t="str">
        <f t="shared" si="67"/>
        <v>Зеленый горошек</v>
      </c>
      <c r="T79" s="90" t="str">
        <f t="shared" si="67"/>
        <v>Кукуруза консервирован.</v>
      </c>
      <c r="U79" s="90" t="str">
        <f t="shared" si="67"/>
        <v>Консервы рыбные</v>
      </c>
      <c r="V79" s="90" t="str">
        <f t="shared" si="67"/>
        <v>Огурцы консервирован.</v>
      </c>
      <c r="W79" s="90" t="str">
        <f t="shared" si="67"/>
        <v>Огурцы свежие</v>
      </c>
      <c r="X79" s="90" t="str">
        <f t="shared" si="67"/>
        <v>Яйцо</v>
      </c>
      <c r="Y79" s="90" t="str">
        <f t="shared" si="67"/>
        <v>Икра кабачковая</v>
      </c>
      <c r="Z79" s="90" t="str">
        <f t="shared" si="67"/>
        <v>Изюм</v>
      </c>
      <c r="AA79" s="90" t="str">
        <f t="shared" si="67"/>
        <v>Курага</v>
      </c>
      <c r="AB79" s="90" t="str">
        <f t="shared" si="67"/>
        <v>Чернослив</v>
      </c>
      <c r="AC79" s="90" t="str">
        <f t="shared" si="67"/>
        <v>Шиповник</v>
      </c>
      <c r="AD79" s="90" t="str">
        <f t="shared" si="67"/>
        <v>Сухофрукты</v>
      </c>
      <c r="AE79" s="90" t="str">
        <f t="shared" si="67"/>
        <v>Ягода свежемороженная</v>
      </c>
      <c r="AF79" s="90" t="str">
        <f t="shared" si="67"/>
        <v>Лимон</v>
      </c>
      <c r="AG79" s="90" t="str">
        <f t="shared" si="67"/>
        <v>Кисель</v>
      </c>
      <c r="AH79" s="90" t="str">
        <f t="shared" si="67"/>
        <v xml:space="preserve">Сок </v>
      </c>
      <c r="AI79" s="90" t="str">
        <f t="shared" si="67"/>
        <v>Макаронные изделия</v>
      </c>
      <c r="AJ79" s="90" t="str">
        <f t="shared" ref="AJ79:BO79" si="68">AJ62</f>
        <v>Мука</v>
      </c>
      <c r="AK79" s="90" t="str">
        <f t="shared" si="68"/>
        <v>Дрожжи</v>
      </c>
      <c r="AL79" s="90" t="str">
        <f t="shared" si="68"/>
        <v>Печенье</v>
      </c>
      <c r="AM79" s="90" t="str">
        <f t="shared" si="68"/>
        <v>Пряники</v>
      </c>
      <c r="AN79" s="90" t="str">
        <f t="shared" si="68"/>
        <v>Вафли</v>
      </c>
      <c r="AO79" s="90" t="str">
        <f t="shared" si="68"/>
        <v>Конфеты</v>
      </c>
      <c r="AP79" s="90" t="str">
        <f t="shared" si="68"/>
        <v>Повидло Сава</v>
      </c>
      <c r="AQ79" s="90" t="str">
        <f t="shared" si="68"/>
        <v>Крупа геркулес</v>
      </c>
      <c r="AR79" s="90" t="str">
        <f t="shared" si="68"/>
        <v>Крупа горох</v>
      </c>
      <c r="AS79" s="90" t="str">
        <f t="shared" si="68"/>
        <v>Крупа гречневая</v>
      </c>
      <c r="AT79" s="90" t="str">
        <f t="shared" si="68"/>
        <v>Крупа кукурузная</v>
      </c>
      <c r="AU79" s="90" t="str">
        <f t="shared" si="68"/>
        <v>Крупа манная</v>
      </c>
      <c r="AV79" s="90" t="str">
        <f t="shared" si="68"/>
        <v>Крупа перловая</v>
      </c>
      <c r="AW79" s="90" t="str">
        <f t="shared" si="68"/>
        <v>Крупа пшеничная</v>
      </c>
      <c r="AX79" s="90" t="str">
        <f t="shared" si="68"/>
        <v>Крупа пшено</v>
      </c>
      <c r="AY79" s="90" t="str">
        <f t="shared" si="68"/>
        <v>Крупа ячневая</v>
      </c>
      <c r="AZ79" s="90" t="str">
        <f t="shared" si="68"/>
        <v>Рис</v>
      </c>
      <c r="BA79" s="90" t="str">
        <f t="shared" si="68"/>
        <v>Цыпленок бройлер</v>
      </c>
      <c r="BB79" s="90" t="str">
        <f t="shared" si="68"/>
        <v>Филе куриное</v>
      </c>
      <c r="BC79" s="90" t="str">
        <f t="shared" si="68"/>
        <v>Фарш говяжий</v>
      </c>
      <c r="BD79" s="90" t="str">
        <f t="shared" si="68"/>
        <v>Печень куриная</v>
      </c>
      <c r="BE79" s="90" t="str">
        <f t="shared" si="68"/>
        <v>Филе минтая</v>
      </c>
      <c r="BF79" s="90" t="str">
        <f t="shared" si="68"/>
        <v>Филе сельди слабосол.</v>
      </c>
      <c r="BG79" s="90" t="str">
        <f t="shared" si="68"/>
        <v>Картофель</v>
      </c>
      <c r="BH79" s="90" t="str">
        <f t="shared" si="68"/>
        <v>Морковь</v>
      </c>
      <c r="BI79" s="90" t="str">
        <f t="shared" si="68"/>
        <v>Лук</v>
      </c>
      <c r="BJ79" s="90" t="str">
        <f t="shared" si="68"/>
        <v>Капуста</v>
      </c>
      <c r="BK79" s="90" t="str">
        <f t="shared" si="68"/>
        <v>Свекла</v>
      </c>
      <c r="BL79" s="90" t="str">
        <f t="shared" si="68"/>
        <v>Томатная паста</v>
      </c>
      <c r="BM79" s="90" t="str">
        <f t="shared" si="68"/>
        <v>Масло растительное</v>
      </c>
      <c r="BN79" s="90" t="str">
        <f t="shared" si="68"/>
        <v>Соль</v>
      </c>
      <c r="BO79" s="90" t="str">
        <f t="shared" si="68"/>
        <v>Аскорбиновая кислота</v>
      </c>
      <c r="BP79" s="95" t="s">
        <v>6</v>
      </c>
      <c r="BQ79" s="95" t="s">
        <v>7</v>
      </c>
    </row>
    <row r="80" spans="1:69" ht="36" customHeight="1" x14ac:dyDescent="0.25">
      <c r="A80" s="94"/>
      <c r="B80" s="4" t="s">
        <v>8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5"/>
      <c r="BQ80" s="95"/>
    </row>
    <row r="81" spans="1:69" x14ac:dyDescent="0.25">
      <c r="A81" s="96" t="s">
        <v>20</v>
      </c>
      <c r="B81" s="5" t="str">
        <f>B19</f>
        <v>Чай с лимоном</v>
      </c>
      <c r="C81" s="97">
        <f>$F$4</f>
        <v>1</v>
      </c>
      <c r="D81" s="5">
        <f t="shared" ref="D81:AI81" si="69">D19</f>
        <v>0</v>
      </c>
      <c r="E81" s="5">
        <f t="shared" si="69"/>
        <v>0</v>
      </c>
      <c r="F81" s="5">
        <f t="shared" si="69"/>
        <v>0.01</v>
      </c>
      <c r="G81" s="5">
        <f t="shared" si="69"/>
        <v>4.0000000000000002E-4</v>
      </c>
      <c r="H81" s="5">
        <f t="shared" si="69"/>
        <v>0</v>
      </c>
      <c r="I81" s="5">
        <f t="shared" si="69"/>
        <v>0</v>
      </c>
      <c r="J81" s="5">
        <f t="shared" si="69"/>
        <v>0</v>
      </c>
      <c r="K81" s="5">
        <f t="shared" si="69"/>
        <v>0</v>
      </c>
      <c r="L81" s="5">
        <f t="shared" si="69"/>
        <v>0</v>
      </c>
      <c r="M81" s="5">
        <f t="shared" si="69"/>
        <v>0</v>
      </c>
      <c r="N81" s="5">
        <f t="shared" si="69"/>
        <v>0</v>
      </c>
      <c r="O81" s="5">
        <f t="shared" si="69"/>
        <v>0</v>
      </c>
      <c r="P81" s="5">
        <f t="shared" si="69"/>
        <v>0</v>
      </c>
      <c r="Q81" s="5">
        <f t="shared" si="69"/>
        <v>0</v>
      </c>
      <c r="R81" s="5">
        <f t="shared" si="69"/>
        <v>0</v>
      </c>
      <c r="S81" s="5">
        <f t="shared" si="69"/>
        <v>0</v>
      </c>
      <c r="T81" s="5">
        <f t="shared" si="69"/>
        <v>0</v>
      </c>
      <c r="U81" s="5">
        <f t="shared" si="69"/>
        <v>0</v>
      </c>
      <c r="V81" s="5">
        <f t="shared" si="69"/>
        <v>0</v>
      </c>
      <c r="W81" s="5">
        <f t="shared" si="69"/>
        <v>0</v>
      </c>
      <c r="X81" s="5">
        <f t="shared" si="69"/>
        <v>0</v>
      </c>
      <c r="Y81" s="5">
        <f t="shared" si="69"/>
        <v>0</v>
      </c>
      <c r="Z81" s="5">
        <f t="shared" si="69"/>
        <v>0</v>
      </c>
      <c r="AA81" s="5">
        <f t="shared" si="69"/>
        <v>0</v>
      </c>
      <c r="AB81" s="5">
        <f t="shared" si="69"/>
        <v>0</v>
      </c>
      <c r="AC81" s="5">
        <f t="shared" si="69"/>
        <v>0</v>
      </c>
      <c r="AD81" s="5">
        <f t="shared" si="69"/>
        <v>0</v>
      </c>
      <c r="AE81" s="5">
        <f t="shared" si="69"/>
        <v>0</v>
      </c>
      <c r="AF81" s="5">
        <f t="shared" si="69"/>
        <v>6.0000000000000001E-3</v>
      </c>
      <c r="AG81" s="5">
        <f t="shared" si="69"/>
        <v>0</v>
      </c>
      <c r="AH81" s="5">
        <f t="shared" si="69"/>
        <v>0</v>
      </c>
      <c r="AI81" s="5">
        <f t="shared" si="69"/>
        <v>0</v>
      </c>
      <c r="AJ81" s="5">
        <f t="shared" ref="AJ81:BO81" si="70">AJ19</f>
        <v>0</v>
      </c>
      <c r="AK81" s="5">
        <f t="shared" si="70"/>
        <v>0</v>
      </c>
      <c r="AL81" s="5">
        <f t="shared" si="70"/>
        <v>0</v>
      </c>
      <c r="AM81" s="5">
        <f t="shared" si="70"/>
        <v>0</v>
      </c>
      <c r="AN81" s="5">
        <f t="shared" si="70"/>
        <v>0</v>
      </c>
      <c r="AO81" s="5">
        <f t="shared" si="70"/>
        <v>0</v>
      </c>
      <c r="AP81" s="5">
        <f t="shared" si="70"/>
        <v>0</v>
      </c>
      <c r="AQ81" s="5">
        <f t="shared" si="70"/>
        <v>0</v>
      </c>
      <c r="AR81" s="5">
        <f t="shared" si="70"/>
        <v>0</v>
      </c>
      <c r="AS81" s="5">
        <f t="shared" si="70"/>
        <v>0</v>
      </c>
      <c r="AT81" s="5">
        <f t="shared" si="70"/>
        <v>0</v>
      </c>
      <c r="AU81" s="5">
        <f t="shared" si="70"/>
        <v>0</v>
      </c>
      <c r="AV81" s="5">
        <f t="shared" si="70"/>
        <v>0</v>
      </c>
      <c r="AW81" s="5">
        <f t="shared" si="70"/>
        <v>0</v>
      </c>
      <c r="AX81" s="5">
        <f t="shared" si="70"/>
        <v>0</v>
      </c>
      <c r="AY81" s="5">
        <f t="shared" si="70"/>
        <v>0</v>
      </c>
      <c r="AZ81" s="5">
        <f t="shared" si="70"/>
        <v>0</v>
      </c>
      <c r="BA81" s="5">
        <f t="shared" si="70"/>
        <v>0</v>
      </c>
      <c r="BB81" s="5">
        <f t="shared" si="70"/>
        <v>0</v>
      </c>
      <c r="BC81" s="5">
        <f t="shared" si="70"/>
        <v>0</v>
      </c>
      <c r="BD81" s="5">
        <f t="shared" si="70"/>
        <v>0</v>
      </c>
      <c r="BE81" s="5">
        <f t="shared" si="70"/>
        <v>0</v>
      </c>
      <c r="BF81" s="5">
        <f t="shared" si="70"/>
        <v>0</v>
      </c>
      <c r="BG81" s="5">
        <f t="shared" si="70"/>
        <v>0</v>
      </c>
      <c r="BH81" s="5">
        <f t="shared" si="70"/>
        <v>0</v>
      </c>
      <c r="BI81" s="5">
        <f t="shared" si="70"/>
        <v>0</v>
      </c>
      <c r="BJ81" s="5">
        <f t="shared" si="70"/>
        <v>0</v>
      </c>
      <c r="BK81" s="5">
        <f t="shared" si="70"/>
        <v>0</v>
      </c>
      <c r="BL81" s="5">
        <f t="shared" si="70"/>
        <v>0</v>
      </c>
      <c r="BM81" s="5">
        <f t="shared" si="70"/>
        <v>0</v>
      </c>
      <c r="BN81" s="5">
        <f t="shared" si="70"/>
        <v>0</v>
      </c>
      <c r="BO81" s="5">
        <f t="shared" si="70"/>
        <v>0</v>
      </c>
    </row>
    <row r="82" spans="1:69" x14ac:dyDescent="0.25">
      <c r="A82" s="96"/>
      <c r="B82" s="5" t="str">
        <f>B20</f>
        <v>Сдоба обыкновенная</v>
      </c>
      <c r="C82" s="98"/>
      <c r="D82" s="5">
        <f t="shared" ref="D82:AI82" si="71">D20</f>
        <v>0</v>
      </c>
      <c r="E82" s="5">
        <f t="shared" si="71"/>
        <v>0</v>
      </c>
      <c r="F82" s="5">
        <f t="shared" si="71"/>
        <v>4.0000000000000001E-3</v>
      </c>
      <c r="G82" s="5">
        <f t="shared" si="71"/>
        <v>0</v>
      </c>
      <c r="H82" s="5">
        <f t="shared" si="71"/>
        <v>0</v>
      </c>
      <c r="I82" s="5">
        <f t="shared" si="71"/>
        <v>0</v>
      </c>
      <c r="J82" s="5">
        <f t="shared" si="71"/>
        <v>0</v>
      </c>
      <c r="K82" s="5">
        <f t="shared" si="71"/>
        <v>2.5000000000000001E-3</v>
      </c>
      <c r="L82" s="5">
        <f t="shared" si="71"/>
        <v>0</v>
      </c>
      <c r="M82" s="5">
        <f t="shared" si="71"/>
        <v>0</v>
      </c>
      <c r="N82" s="5">
        <f t="shared" si="71"/>
        <v>0</v>
      </c>
      <c r="O82" s="5">
        <f t="shared" si="71"/>
        <v>0</v>
      </c>
      <c r="P82" s="5">
        <f t="shared" si="71"/>
        <v>0</v>
      </c>
      <c r="Q82" s="5">
        <f t="shared" si="71"/>
        <v>0</v>
      </c>
      <c r="R82" s="5">
        <f t="shared" si="71"/>
        <v>0</v>
      </c>
      <c r="S82" s="5">
        <f t="shared" si="71"/>
        <v>0</v>
      </c>
      <c r="T82" s="5">
        <f t="shared" si="71"/>
        <v>0</v>
      </c>
      <c r="U82" s="5">
        <f t="shared" si="71"/>
        <v>0</v>
      </c>
      <c r="V82" s="5">
        <f t="shared" si="71"/>
        <v>0</v>
      </c>
      <c r="W82" s="5">
        <f t="shared" si="71"/>
        <v>0</v>
      </c>
      <c r="X82" s="5">
        <f t="shared" si="71"/>
        <v>4.1666000000000002E-2</v>
      </c>
      <c r="Y82" s="5">
        <f t="shared" si="71"/>
        <v>0</v>
      </c>
      <c r="Z82" s="5">
        <f t="shared" si="71"/>
        <v>0</v>
      </c>
      <c r="AA82" s="5">
        <f t="shared" si="71"/>
        <v>0</v>
      </c>
      <c r="AB82" s="5">
        <f t="shared" si="71"/>
        <v>0</v>
      </c>
      <c r="AC82" s="5">
        <f t="shared" si="71"/>
        <v>0</v>
      </c>
      <c r="AD82" s="5">
        <f t="shared" si="71"/>
        <v>0</v>
      </c>
      <c r="AE82" s="5">
        <f t="shared" si="71"/>
        <v>0</v>
      </c>
      <c r="AF82" s="5">
        <f t="shared" si="71"/>
        <v>0</v>
      </c>
      <c r="AG82" s="5">
        <f t="shared" si="71"/>
        <v>0</v>
      </c>
      <c r="AH82" s="5">
        <f t="shared" si="71"/>
        <v>0</v>
      </c>
      <c r="AI82" s="5">
        <f t="shared" si="71"/>
        <v>0</v>
      </c>
      <c r="AJ82" s="5">
        <f t="shared" ref="AJ82:BO82" si="72">AJ20</f>
        <v>4.7E-2</v>
      </c>
      <c r="AK82" s="5">
        <f t="shared" si="72"/>
        <v>0</v>
      </c>
      <c r="AL82" s="5">
        <f t="shared" si="72"/>
        <v>0</v>
      </c>
      <c r="AM82" s="5">
        <f t="shared" si="72"/>
        <v>0</v>
      </c>
      <c r="AN82" s="5">
        <f t="shared" si="72"/>
        <v>0</v>
      </c>
      <c r="AO82" s="5">
        <f t="shared" si="72"/>
        <v>0</v>
      </c>
      <c r="AP82" s="5">
        <f t="shared" si="72"/>
        <v>0</v>
      </c>
      <c r="AQ82" s="5">
        <f t="shared" si="72"/>
        <v>0</v>
      </c>
      <c r="AR82" s="5">
        <f t="shared" si="72"/>
        <v>0</v>
      </c>
      <c r="AS82" s="5">
        <f t="shared" si="72"/>
        <v>0</v>
      </c>
      <c r="AT82" s="5">
        <f t="shared" si="72"/>
        <v>0</v>
      </c>
      <c r="AU82" s="5">
        <f t="shared" si="72"/>
        <v>0</v>
      </c>
      <c r="AV82" s="5">
        <f t="shared" si="72"/>
        <v>0</v>
      </c>
      <c r="AW82" s="5">
        <f t="shared" si="72"/>
        <v>0</v>
      </c>
      <c r="AX82" s="5">
        <f t="shared" si="72"/>
        <v>0</v>
      </c>
      <c r="AY82" s="5">
        <f t="shared" si="72"/>
        <v>0</v>
      </c>
      <c r="AZ82" s="5">
        <f t="shared" si="72"/>
        <v>0</v>
      </c>
      <c r="BA82" s="5">
        <f t="shared" si="72"/>
        <v>0</v>
      </c>
      <c r="BB82" s="5">
        <f t="shared" si="72"/>
        <v>0</v>
      </c>
      <c r="BC82" s="5">
        <f t="shared" si="72"/>
        <v>0</v>
      </c>
      <c r="BD82" s="5">
        <f t="shared" si="72"/>
        <v>0</v>
      </c>
      <c r="BE82" s="5">
        <f t="shared" si="72"/>
        <v>0</v>
      </c>
      <c r="BF82" s="5">
        <f t="shared" si="72"/>
        <v>0</v>
      </c>
      <c r="BG82" s="5">
        <f t="shared" si="72"/>
        <v>0</v>
      </c>
      <c r="BH82" s="5">
        <f t="shared" si="72"/>
        <v>0</v>
      </c>
      <c r="BI82" s="5">
        <f t="shared" si="72"/>
        <v>0</v>
      </c>
      <c r="BJ82" s="5">
        <f t="shared" si="72"/>
        <v>0</v>
      </c>
      <c r="BK82" s="5">
        <f t="shared" si="72"/>
        <v>0</v>
      </c>
      <c r="BL82" s="5">
        <f t="shared" si="72"/>
        <v>0</v>
      </c>
      <c r="BM82" s="5">
        <f t="shared" si="72"/>
        <v>0</v>
      </c>
      <c r="BN82" s="5">
        <f t="shared" si="72"/>
        <v>0</v>
      </c>
      <c r="BO82" s="5">
        <f t="shared" si="72"/>
        <v>0</v>
      </c>
    </row>
    <row r="83" spans="1:69" ht="15" customHeight="1" x14ac:dyDescent="0.25">
      <c r="A83" s="96"/>
      <c r="B83" s="5">
        <f>B21</f>
        <v>0</v>
      </c>
      <c r="C83" s="98"/>
      <c r="D83" s="5">
        <f t="shared" ref="D83:AI83" si="73">D21</f>
        <v>0</v>
      </c>
      <c r="E83" s="5">
        <f t="shared" si="73"/>
        <v>0</v>
      </c>
      <c r="F83" s="5">
        <f t="shared" si="73"/>
        <v>0</v>
      </c>
      <c r="G83" s="5">
        <f t="shared" si="73"/>
        <v>0</v>
      </c>
      <c r="H83" s="5">
        <f t="shared" si="73"/>
        <v>0</v>
      </c>
      <c r="I83" s="5">
        <f t="shared" si="73"/>
        <v>0</v>
      </c>
      <c r="J83" s="5">
        <f t="shared" si="73"/>
        <v>0</v>
      </c>
      <c r="K83" s="5">
        <f t="shared" si="73"/>
        <v>0</v>
      </c>
      <c r="L83" s="5">
        <f t="shared" si="73"/>
        <v>0</v>
      </c>
      <c r="M83" s="5">
        <f t="shared" si="73"/>
        <v>0</v>
      </c>
      <c r="N83" s="5">
        <f t="shared" si="73"/>
        <v>0</v>
      </c>
      <c r="O83" s="5">
        <f t="shared" si="73"/>
        <v>0</v>
      </c>
      <c r="P83" s="5">
        <f t="shared" si="73"/>
        <v>0</v>
      </c>
      <c r="Q83" s="5">
        <f t="shared" si="73"/>
        <v>0</v>
      </c>
      <c r="R83" s="5">
        <f t="shared" si="73"/>
        <v>0</v>
      </c>
      <c r="S83" s="5">
        <f t="shared" si="73"/>
        <v>0</v>
      </c>
      <c r="T83" s="5">
        <f t="shared" si="73"/>
        <v>0</v>
      </c>
      <c r="U83" s="5">
        <f t="shared" si="73"/>
        <v>0</v>
      </c>
      <c r="V83" s="5">
        <f t="shared" si="73"/>
        <v>0</v>
      </c>
      <c r="W83" s="5">
        <f t="shared" si="73"/>
        <v>0</v>
      </c>
      <c r="X83" s="5">
        <f t="shared" si="73"/>
        <v>0</v>
      </c>
      <c r="Y83" s="5">
        <f t="shared" si="73"/>
        <v>0</v>
      </c>
      <c r="Z83" s="5">
        <f t="shared" si="73"/>
        <v>0</v>
      </c>
      <c r="AA83" s="5">
        <f t="shared" si="73"/>
        <v>0</v>
      </c>
      <c r="AB83" s="5">
        <f t="shared" si="73"/>
        <v>0</v>
      </c>
      <c r="AC83" s="5">
        <f t="shared" si="73"/>
        <v>0</v>
      </c>
      <c r="AD83" s="5">
        <f t="shared" si="73"/>
        <v>0</v>
      </c>
      <c r="AE83" s="5">
        <f t="shared" si="73"/>
        <v>0</v>
      </c>
      <c r="AF83" s="5">
        <f t="shared" si="73"/>
        <v>0</v>
      </c>
      <c r="AG83" s="5">
        <f t="shared" si="73"/>
        <v>0</v>
      </c>
      <c r="AH83" s="5">
        <f t="shared" si="73"/>
        <v>0</v>
      </c>
      <c r="AI83" s="5">
        <f t="shared" si="73"/>
        <v>0</v>
      </c>
      <c r="AJ83" s="5">
        <f t="shared" ref="AJ83:BO83" si="74">AJ21</f>
        <v>0</v>
      </c>
      <c r="AK83" s="5">
        <f t="shared" si="74"/>
        <v>2E-3</v>
      </c>
      <c r="AL83" s="5">
        <f t="shared" si="74"/>
        <v>0</v>
      </c>
      <c r="AM83" s="5">
        <f t="shared" si="74"/>
        <v>0</v>
      </c>
      <c r="AN83" s="5">
        <f t="shared" si="74"/>
        <v>0</v>
      </c>
      <c r="AO83" s="5">
        <f t="shared" si="74"/>
        <v>0</v>
      </c>
      <c r="AP83" s="5">
        <f t="shared" si="74"/>
        <v>0</v>
      </c>
      <c r="AQ83" s="5">
        <f t="shared" si="74"/>
        <v>0</v>
      </c>
      <c r="AR83" s="5">
        <f t="shared" si="74"/>
        <v>0</v>
      </c>
      <c r="AS83" s="5">
        <f t="shared" si="74"/>
        <v>0</v>
      </c>
      <c r="AT83" s="5">
        <f t="shared" si="74"/>
        <v>0</v>
      </c>
      <c r="AU83" s="5">
        <f t="shared" si="74"/>
        <v>0</v>
      </c>
      <c r="AV83" s="5">
        <f t="shared" si="74"/>
        <v>0</v>
      </c>
      <c r="AW83" s="5">
        <f t="shared" si="74"/>
        <v>0</v>
      </c>
      <c r="AX83" s="5">
        <f t="shared" si="74"/>
        <v>0</v>
      </c>
      <c r="AY83" s="5">
        <f t="shared" si="74"/>
        <v>0</v>
      </c>
      <c r="AZ83" s="5">
        <f t="shared" si="74"/>
        <v>0</v>
      </c>
      <c r="BA83" s="5">
        <f t="shared" si="74"/>
        <v>0</v>
      </c>
      <c r="BB83" s="5">
        <f t="shared" si="74"/>
        <v>0</v>
      </c>
      <c r="BC83" s="5">
        <f t="shared" si="74"/>
        <v>0</v>
      </c>
      <c r="BD83" s="5">
        <f t="shared" si="74"/>
        <v>0</v>
      </c>
      <c r="BE83" s="5">
        <f t="shared" si="74"/>
        <v>0</v>
      </c>
      <c r="BF83" s="5">
        <f t="shared" si="74"/>
        <v>0</v>
      </c>
      <c r="BG83" s="5">
        <f t="shared" si="74"/>
        <v>0</v>
      </c>
      <c r="BH83" s="5">
        <f t="shared" si="74"/>
        <v>0</v>
      </c>
      <c r="BI83" s="5">
        <f t="shared" si="74"/>
        <v>0</v>
      </c>
      <c r="BJ83" s="5">
        <f t="shared" si="74"/>
        <v>0</v>
      </c>
      <c r="BK83" s="5">
        <f t="shared" si="74"/>
        <v>0</v>
      </c>
      <c r="BL83" s="5">
        <f t="shared" si="74"/>
        <v>0</v>
      </c>
      <c r="BM83" s="5">
        <f t="shared" si="74"/>
        <v>0</v>
      </c>
      <c r="BN83" s="5">
        <f t="shared" si="74"/>
        <v>0</v>
      </c>
      <c r="BO83" s="5">
        <f t="shared" si="74"/>
        <v>0</v>
      </c>
    </row>
    <row r="84" spans="1:69" ht="15" customHeight="1" x14ac:dyDescent="0.25">
      <c r="A84" s="96"/>
      <c r="B84" s="5">
        <f>B22</f>
        <v>0</v>
      </c>
      <c r="C84" s="98"/>
      <c r="D84" s="5">
        <f t="shared" ref="D84:AI84" si="75">D22</f>
        <v>0</v>
      </c>
      <c r="E84" s="5">
        <f t="shared" si="75"/>
        <v>0</v>
      </c>
      <c r="F84" s="5">
        <f t="shared" si="75"/>
        <v>0</v>
      </c>
      <c r="G84" s="5">
        <f t="shared" si="75"/>
        <v>0</v>
      </c>
      <c r="H84" s="5">
        <f t="shared" si="75"/>
        <v>0</v>
      </c>
      <c r="I84" s="5">
        <f t="shared" si="75"/>
        <v>0</v>
      </c>
      <c r="J84" s="5">
        <f t="shared" si="75"/>
        <v>0</v>
      </c>
      <c r="K84" s="5">
        <f t="shared" si="75"/>
        <v>0</v>
      </c>
      <c r="L84" s="5">
        <f t="shared" si="75"/>
        <v>0</v>
      </c>
      <c r="M84" s="5">
        <f t="shared" si="75"/>
        <v>0</v>
      </c>
      <c r="N84" s="5">
        <f t="shared" si="75"/>
        <v>0</v>
      </c>
      <c r="O84" s="5">
        <f t="shared" si="75"/>
        <v>0</v>
      </c>
      <c r="P84" s="5">
        <f t="shared" si="75"/>
        <v>0</v>
      </c>
      <c r="Q84" s="5">
        <f t="shared" si="75"/>
        <v>0</v>
      </c>
      <c r="R84" s="5">
        <f t="shared" si="75"/>
        <v>0</v>
      </c>
      <c r="S84" s="5">
        <f t="shared" si="75"/>
        <v>0</v>
      </c>
      <c r="T84" s="5">
        <f t="shared" si="75"/>
        <v>0</v>
      </c>
      <c r="U84" s="5">
        <f t="shared" si="75"/>
        <v>0</v>
      </c>
      <c r="V84" s="5">
        <f t="shared" si="75"/>
        <v>0</v>
      </c>
      <c r="W84" s="5">
        <f t="shared" si="75"/>
        <v>0</v>
      </c>
      <c r="X84" s="5">
        <f t="shared" si="75"/>
        <v>0</v>
      </c>
      <c r="Y84" s="5">
        <f t="shared" si="75"/>
        <v>0</v>
      </c>
      <c r="Z84" s="5">
        <f t="shared" si="75"/>
        <v>0</v>
      </c>
      <c r="AA84" s="5">
        <f t="shared" si="75"/>
        <v>0</v>
      </c>
      <c r="AB84" s="5">
        <f t="shared" si="75"/>
        <v>0</v>
      </c>
      <c r="AC84" s="5">
        <f t="shared" si="75"/>
        <v>0</v>
      </c>
      <c r="AD84" s="5">
        <f t="shared" si="75"/>
        <v>0</v>
      </c>
      <c r="AE84" s="5">
        <f t="shared" si="75"/>
        <v>0</v>
      </c>
      <c r="AF84" s="5">
        <f t="shared" si="75"/>
        <v>0</v>
      </c>
      <c r="AG84" s="5">
        <f t="shared" si="75"/>
        <v>0</v>
      </c>
      <c r="AH84" s="5">
        <f t="shared" si="75"/>
        <v>0</v>
      </c>
      <c r="AI84" s="5">
        <f t="shared" si="75"/>
        <v>0</v>
      </c>
      <c r="AJ84" s="5">
        <f t="shared" ref="AJ84:BO84" si="76">AJ22</f>
        <v>0</v>
      </c>
      <c r="AK84" s="5">
        <f t="shared" si="76"/>
        <v>0</v>
      </c>
      <c r="AL84" s="5">
        <f t="shared" si="76"/>
        <v>0</v>
      </c>
      <c r="AM84" s="5">
        <f t="shared" si="76"/>
        <v>0</v>
      </c>
      <c r="AN84" s="5">
        <f t="shared" si="76"/>
        <v>0</v>
      </c>
      <c r="AO84" s="5">
        <f t="shared" si="76"/>
        <v>0</v>
      </c>
      <c r="AP84" s="5">
        <f t="shared" si="76"/>
        <v>0</v>
      </c>
      <c r="AQ84" s="5">
        <f t="shared" si="76"/>
        <v>0</v>
      </c>
      <c r="AR84" s="5">
        <f t="shared" si="76"/>
        <v>0</v>
      </c>
      <c r="AS84" s="5">
        <f t="shared" si="76"/>
        <v>0</v>
      </c>
      <c r="AT84" s="5">
        <f t="shared" si="76"/>
        <v>0</v>
      </c>
      <c r="AU84" s="5">
        <f t="shared" si="76"/>
        <v>0</v>
      </c>
      <c r="AV84" s="5">
        <f t="shared" si="76"/>
        <v>0</v>
      </c>
      <c r="AW84" s="5">
        <f t="shared" si="76"/>
        <v>0</v>
      </c>
      <c r="AX84" s="5">
        <f t="shared" si="76"/>
        <v>0</v>
      </c>
      <c r="AY84" s="5">
        <f t="shared" si="76"/>
        <v>0</v>
      </c>
      <c r="AZ84" s="5">
        <f t="shared" si="76"/>
        <v>0</v>
      </c>
      <c r="BA84" s="5">
        <f t="shared" si="76"/>
        <v>0</v>
      </c>
      <c r="BB84" s="5">
        <f t="shared" si="76"/>
        <v>0</v>
      </c>
      <c r="BC84" s="5">
        <f t="shared" si="76"/>
        <v>0</v>
      </c>
      <c r="BD84" s="5">
        <f t="shared" si="76"/>
        <v>0</v>
      </c>
      <c r="BE84" s="5">
        <f t="shared" si="76"/>
        <v>0</v>
      </c>
      <c r="BF84" s="5">
        <f t="shared" si="76"/>
        <v>0</v>
      </c>
      <c r="BG84" s="5">
        <f t="shared" si="76"/>
        <v>0</v>
      </c>
      <c r="BH84" s="5">
        <f t="shared" si="76"/>
        <v>0</v>
      </c>
      <c r="BI84" s="5">
        <f t="shared" si="76"/>
        <v>0</v>
      </c>
      <c r="BJ84" s="5">
        <f t="shared" si="76"/>
        <v>0</v>
      </c>
      <c r="BK84" s="5">
        <f t="shared" si="76"/>
        <v>0</v>
      </c>
      <c r="BL84" s="5">
        <f t="shared" si="76"/>
        <v>0</v>
      </c>
      <c r="BM84" s="5">
        <f t="shared" si="76"/>
        <v>0</v>
      </c>
      <c r="BN84" s="5">
        <f t="shared" si="76"/>
        <v>0</v>
      </c>
      <c r="BO84" s="5">
        <f t="shared" si="76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7">SUM(E81:E84)</f>
        <v>0</v>
      </c>
      <c r="F85" s="22">
        <f t="shared" si="77"/>
        <v>1.4E-2</v>
      </c>
      <c r="G85" s="22">
        <f t="shared" si="77"/>
        <v>4.0000000000000002E-4</v>
      </c>
      <c r="H85" s="22">
        <f t="shared" si="77"/>
        <v>0</v>
      </c>
      <c r="I85" s="22">
        <f t="shared" si="77"/>
        <v>0</v>
      </c>
      <c r="J85" s="22">
        <f t="shared" si="77"/>
        <v>0</v>
      </c>
      <c r="K85" s="22">
        <f t="shared" si="77"/>
        <v>2.5000000000000001E-3</v>
      </c>
      <c r="L85" s="22">
        <f t="shared" si="77"/>
        <v>0</v>
      </c>
      <c r="M85" s="22">
        <f t="shared" si="77"/>
        <v>0</v>
      </c>
      <c r="N85" s="22">
        <f t="shared" si="77"/>
        <v>0</v>
      </c>
      <c r="O85" s="22">
        <f t="shared" si="77"/>
        <v>0</v>
      </c>
      <c r="P85" s="22">
        <f t="shared" si="77"/>
        <v>0</v>
      </c>
      <c r="Q85" s="22">
        <f t="shared" si="77"/>
        <v>0</v>
      </c>
      <c r="R85" s="22">
        <f t="shared" si="77"/>
        <v>0</v>
      </c>
      <c r="S85" s="22">
        <f t="shared" si="77"/>
        <v>0</v>
      </c>
      <c r="T85" s="22">
        <f t="shared" si="77"/>
        <v>0</v>
      </c>
      <c r="U85" s="22">
        <f t="shared" si="77"/>
        <v>0</v>
      </c>
      <c r="V85" s="22">
        <f t="shared" ref="V85:X85" si="78">SUM(V81:V84)</f>
        <v>0</v>
      </c>
      <c r="W85" s="22">
        <f t="shared" si="78"/>
        <v>0</v>
      </c>
      <c r="X85" s="22">
        <f t="shared" si="78"/>
        <v>4.1666000000000002E-2</v>
      </c>
      <c r="Y85" s="22">
        <f t="shared" si="77"/>
        <v>0</v>
      </c>
      <c r="Z85" s="22">
        <f t="shared" si="77"/>
        <v>0</v>
      </c>
      <c r="AA85" s="22">
        <f t="shared" si="77"/>
        <v>0</v>
      </c>
      <c r="AB85" s="22">
        <f t="shared" si="77"/>
        <v>0</v>
      </c>
      <c r="AC85" s="22">
        <f t="shared" si="77"/>
        <v>0</v>
      </c>
      <c r="AD85" s="22">
        <f t="shared" si="77"/>
        <v>0</v>
      </c>
      <c r="AE85" s="22">
        <f t="shared" si="77"/>
        <v>0</v>
      </c>
      <c r="AF85" s="22">
        <f t="shared" si="77"/>
        <v>6.0000000000000001E-3</v>
      </c>
      <c r="AG85" s="22">
        <f t="shared" si="77"/>
        <v>0</v>
      </c>
      <c r="AH85" s="22">
        <f t="shared" si="77"/>
        <v>0</v>
      </c>
      <c r="AI85" s="22">
        <f t="shared" si="77"/>
        <v>0</v>
      </c>
      <c r="AJ85" s="22">
        <f t="shared" si="77"/>
        <v>4.7E-2</v>
      </c>
      <c r="AK85" s="22">
        <f t="shared" si="77"/>
        <v>2E-3</v>
      </c>
      <c r="AL85" s="22">
        <f t="shared" si="77"/>
        <v>0</v>
      </c>
      <c r="AM85" s="22">
        <f t="shared" si="77"/>
        <v>0</v>
      </c>
      <c r="AN85" s="22">
        <f t="shared" si="77"/>
        <v>0</v>
      </c>
      <c r="AO85" s="22">
        <f t="shared" si="77"/>
        <v>0</v>
      </c>
      <c r="AP85" s="22">
        <f t="shared" si="77"/>
        <v>0</v>
      </c>
      <c r="AQ85" s="22">
        <f t="shared" si="77"/>
        <v>0</v>
      </c>
      <c r="AR85" s="22">
        <f t="shared" si="77"/>
        <v>0</v>
      </c>
      <c r="AS85" s="22">
        <f t="shared" si="77"/>
        <v>0</v>
      </c>
      <c r="AT85" s="22">
        <f t="shared" si="77"/>
        <v>0</v>
      </c>
      <c r="AU85" s="22">
        <f t="shared" si="77"/>
        <v>0</v>
      </c>
      <c r="AV85" s="22">
        <f t="shared" si="77"/>
        <v>0</v>
      </c>
      <c r="AW85" s="22">
        <f t="shared" si="77"/>
        <v>0</v>
      </c>
      <c r="AX85" s="22">
        <f t="shared" si="77"/>
        <v>0</v>
      </c>
      <c r="AY85" s="22">
        <f t="shared" si="77"/>
        <v>0</v>
      </c>
      <c r="AZ85" s="22">
        <f t="shared" si="77"/>
        <v>0</v>
      </c>
      <c r="BA85" s="22">
        <f t="shared" si="77"/>
        <v>0</v>
      </c>
      <c r="BB85" s="22">
        <f t="shared" si="77"/>
        <v>0</v>
      </c>
      <c r="BC85" s="22">
        <f t="shared" si="77"/>
        <v>0</v>
      </c>
      <c r="BD85" s="22">
        <f t="shared" si="77"/>
        <v>0</v>
      </c>
      <c r="BE85" s="22">
        <f t="shared" si="77"/>
        <v>0</v>
      </c>
      <c r="BF85" s="22">
        <f t="shared" si="77"/>
        <v>0</v>
      </c>
      <c r="BG85" s="22">
        <f t="shared" si="77"/>
        <v>0</v>
      </c>
      <c r="BH85" s="22">
        <f t="shared" si="77"/>
        <v>0</v>
      </c>
      <c r="BI85" s="22">
        <f t="shared" si="77"/>
        <v>0</v>
      </c>
      <c r="BJ85" s="22">
        <f t="shared" si="77"/>
        <v>0</v>
      </c>
      <c r="BK85" s="22">
        <f t="shared" si="77"/>
        <v>0</v>
      </c>
      <c r="BL85" s="22">
        <f t="shared" si="77"/>
        <v>0</v>
      </c>
      <c r="BM85" s="22">
        <f t="shared" si="77"/>
        <v>0</v>
      </c>
      <c r="BN85" s="22">
        <f t="shared" si="77"/>
        <v>0</v>
      </c>
      <c r="BO85" s="22">
        <f t="shared" ref="BO85" si="79">SUM(BO81:BO84)</f>
        <v>0</v>
      </c>
    </row>
    <row r="86" spans="1:69" ht="17.25" x14ac:dyDescent="0.3">
      <c r="B86" s="20" t="s">
        <v>27</v>
      </c>
      <c r="C86" s="21"/>
      <c r="D86" s="23">
        <f t="shared" ref="D86:U86" si="80">PRODUCT(D85,$F$4)</f>
        <v>0</v>
      </c>
      <c r="E86" s="23">
        <f t="shared" si="80"/>
        <v>0</v>
      </c>
      <c r="F86" s="23">
        <f t="shared" si="80"/>
        <v>1.4E-2</v>
      </c>
      <c r="G86" s="23">
        <f t="shared" si="80"/>
        <v>4.0000000000000002E-4</v>
      </c>
      <c r="H86" s="23">
        <f t="shared" si="80"/>
        <v>0</v>
      </c>
      <c r="I86" s="23">
        <f t="shared" si="80"/>
        <v>0</v>
      </c>
      <c r="J86" s="23">
        <f t="shared" si="80"/>
        <v>0</v>
      </c>
      <c r="K86" s="23">
        <f t="shared" si="80"/>
        <v>2.5000000000000001E-3</v>
      </c>
      <c r="L86" s="23">
        <f t="shared" si="80"/>
        <v>0</v>
      </c>
      <c r="M86" s="23">
        <f t="shared" si="80"/>
        <v>0</v>
      </c>
      <c r="N86" s="23">
        <f t="shared" si="80"/>
        <v>0</v>
      </c>
      <c r="O86" s="23">
        <f t="shared" si="80"/>
        <v>0</v>
      </c>
      <c r="P86" s="23">
        <f t="shared" si="80"/>
        <v>0</v>
      </c>
      <c r="Q86" s="23">
        <f t="shared" si="80"/>
        <v>0</v>
      </c>
      <c r="R86" s="23">
        <f t="shared" si="80"/>
        <v>0</v>
      </c>
      <c r="S86" s="23">
        <f t="shared" si="80"/>
        <v>0</v>
      </c>
      <c r="T86" s="23">
        <f t="shared" si="80"/>
        <v>0</v>
      </c>
      <c r="U86" s="23">
        <f t="shared" si="80"/>
        <v>0</v>
      </c>
      <c r="V86" s="23">
        <f t="shared" ref="V86:X86" si="81">PRODUCT(V85,$F$4)</f>
        <v>0</v>
      </c>
      <c r="W86" s="23">
        <f t="shared" si="81"/>
        <v>0</v>
      </c>
      <c r="X86" s="23">
        <f t="shared" si="81"/>
        <v>4.1666000000000002E-2</v>
      </c>
      <c r="Y86" s="23">
        <f t="shared" ref="Y86:BN86" si="82">PRODUCT(Y85,$F$4)</f>
        <v>0</v>
      </c>
      <c r="Z86" s="23">
        <f t="shared" si="82"/>
        <v>0</v>
      </c>
      <c r="AA86" s="23">
        <f t="shared" si="82"/>
        <v>0</v>
      </c>
      <c r="AB86" s="23">
        <f t="shared" si="82"/>
        <v>0</v>
      </c>
      <c r="AC86" s="23">
        <f t="shared" si="82"/>
        <v>0</v>
      </c>
      <c r="AD86" s="23">
        <f t="shared" si="82"/>
        <v>0</v>
      </c>
      <c r="AE86" s="23">
        <f t="shared" si="82"/>
        <v>0</v>
      </c>
      <c r="AF86" s="23">
        <f t="shared" si="82"/>
        <v>6.0000000000000001E-3</v>
      </c>
      <c r="AG86" s="23">
        <f t="shared" si="82"/>
        <v>0</v>
      </c>
      <c r="AH86" s="23">
        <f t="shared" si="82"/>
        <v>0</v>
      </c>
      <c r="AI86" s="23">
        <f t="shared" si="82"/>
        <v>0</v>
      </c>
      <c r="AJ86" s="23">
        <f t="shared" si="82"/>
        <v>4.7E-2</v>
      </c>
      <c r="AK86" s="23">
        <f t="shared" si="82"/>
        <v>2E-3</v>
      </c>
      <c r="AL86" s="23">
        <f t="shared" si="82"/>
        <v>0</v>
      </c>
      <c r="AM86" s="23">
        <f t="shared" si="82"/>
        <v>0</v>
      </c>
      <c r="AN86" s="23">
        <f t="shared" si="82"/>
        <v>0</v>
      </c>
      <c r="AO86" s="23">
        <f t="shared" si="82"/>
        <v>0</v>
      </c>
      <c r="AP86" s="23">
        <f t="shared" si="82"/>
        <v>0</v>
      </c>
      <c r="AQ86" s="23">
        <f t="shared" si="82"/>
        <v>0</v>
      </c>
      <c r="AR86" s="23">
        <f t="shared" si="82"/>
        <v>0</v>
      </c>
      <c r="AS86" s="23">
        <f t="shared" si="82"/>
        <v>0</v>
      </c>
      <c r="AT86" s="23">
        <f t="shared" si="82"/>
        <v>0</v>
      </c>
      <c r="AU86" s="23">
        <f t="shared" si="82"/>
        <v>0</v>
      </c>
      <c r="AV86" s="23">
        <f t="shared" si="82"/>
        <v>0</v>
      </c>
      <c r="AW86" s="23">
        <f t="shared" si="82"/>
        <v>0</v>
      </c>
      <c r="AX86" s="23">
        <f t="shared" si="82"/>
        <v>0</v>
      </c>
      <c r="AY86" s="23">
        <f t="shared" si="82"/>
        <v>0</v>
      </c>
      <c r="AZ86" s="23">
        <f t="shared" si="82"/>
        <v>0</v>
      </c>
      <c r="BA86" s="23">
        <f t="shared" si="82"/>
        <v>0</v>
      </c>
      <c r="BB86" s="23">
        <f t="shared" si="82"/>
        <v>0</v>
      </c>
      <c r="BC86" s="23">
        <f t="shared" si="82"/>
        <v>0</v>
      </c>
      <c r="BD86" s="23">
        <f t="shared" si="82"/>
        <v>0</v>
      </c>
      <c r="BE86" s="23">
        <f t="shared" si="82"/>
        <v>0</v>
      </c>
      <c r="BF86" s="23">
        <f t="shared" si="82"/>
        <v>0</v>
      </c>
      <c r="BG86" s="23">
        <f t="shared" si="82"/>
        <v>0</v>
      </c>
      <c r="BH86" s="23">
        <f t="shared" si="82"/>
        <v>0</v>
      </c>
      <c r="BI86" s="23">
        <f t="shared" si="82"/>
        <v>0</v>
      </c>
      <c r="BJ86" s="23">
        <f t="shared" si="82"/>
        <v>0</v>
      </c>
      <c r="BK86" s="23">
        <f t="shared" si="82"/>
        <v>0</v>
      </c>
      <c r="BL86" s="23">
        <f t="shared" si="82"/>
        <v>0</v>
      </c>
      <c r="BM86" s="23">
        <f t="shared" si="82"/>
        <v>0</v>
      </c>
      <c r="BN86" s="23">
        <f t="shared" si="82"/>
        <v>0</v>
      </c>
      <c r="BO86" s="23">
        <f t="shared" ref="BO86" si="83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4">D38</f>
        <v>67.27</v>
      </c>
      <c r="E88" s="29">
        <f t="shared" si="84"/>
        <v>70</v>
      </c>
      <c r="F88" s="29">
        <f t="shared" si="84"/>
        <v>90</v>
      </c>
      <c r="G88" s="29">
        <f t="shared" si="84"/>
        <v>500</v>
      </c>
      <c r="H88" s="29">
        <f t="shared" si="84"/>
        <v>925.9</v>
      </c>
      <c r="I88" s="29">
        <f t="shared" si="84"/>
        <v>510</v>
      </c>
      <c r="J88" s="29">
        <f t="shared" si="84"/>
        <v>71.38</v>
      </c>
      <c r="K88" s="29">
        <f t="shared" si="84"/>
        <v>662.44</v>
      </c>
      <c r="L88" s="29">
        <f t="shared" si="84"/>
        <v>200.83</v>
      </c>
      <c r="M88" s="29">
        <f t="shared" si="84"/>
        <v>550</v>
      </c>
      <c r="N88" s="29">
        <f t="shared" si="84"/>
        <v>99.49</v>
      </c>
      <c r="O88" s="29">
        <f t="shared" si="84"/>
        <v>320.32</v>
      </c>
      <c r="P88" s="29">
        <f t="shared" si="84"/>
        <v>368.4</v>
      </c>
      <c r="Q88" s="29">
        <f t="shared" si="84"/>
        <v>416.67</v>
      </c>
      <c r="R88" s="29">
        <f t="shared" si="84"/>
        <v>0</v>
      </c>
      <c r="S88" s="29">
        <f t="shared" si="84"/>
        <v>130</v>
      </c>
      <c r="T88" s="29">
        <f t="shared" si="84"/>
        <v>0</v>
      </c>
      <c r="U88" s="29">
        <f t="shared" si="84"/>
        <v>840</v>
      </c>
      <c r="V88" s="29">
        <f t="shared" si="84"/>
        <v>83.34</v>
      </c>
      <c r="W88" s="29">
        <f t="shared" si="84"/>
        <v>99</v>
      </c>
      <c r="X88" s="29">
        <f t="shared" si="84"/>
        <v>9</v>
      </c>
      <c r="Y88" s="29">
        <f t="shared" si="84"/>
        <v>0</v>
      </c>
      <c r="Z88" s="29">
        <f t="shared" si="84"/>
        <v>225</v>
      </c>
      <c r="AA88" s="29">
        <f t="shared" si="84"/>
        <v>360</v>
      </c>
      <c r="AB88" s="29">
        <f t="shared" si="84"/>
        <v>300</v>
      </c>
      <c r="AC88" s="29">
        <f t="shared" si="84"/>
        <v>350</v>
      </c>
      <c r="AD88" s="29">
        <f t="shared" si="84"/>
        <v>180</v>
      </c>
      <c r="AE88" s="29">
        <f t="shared" si="84"/>
        <v>300</v>
      </c>
      <c r="AF88" s="29">
        <f t="shared" si="84"/>
        <v>169</v>
      </c>
      <c r="AG88" s="29">
        <f t="shared" si="84"/>
        <v>227.27</v>
      </c>
      <c r="AH88" s="29">
        <f t="shared" si="84"/>
        <v>58.38</v>
      </c>
      <c r="AI88" s="29">
        <f t="shared" si="84"/>
        <v>65.75</v>
      </c>
      <c r="AJ88" s="29">
        <f t="shared" ref="AJ88:BO88" si="85">AJ38</f>
        <v>48</v>
      </c>
      <c r="AK88" s="29">
        <f t="shared" si="85"/>
        <v>200</v>
      </c>
      <c r="AL88" s="29">
        <f t="shared" si="85"/>
        <v>185</v>
      </c>
      <c r="AM88" s="29">
        <f t="shared" si="85"/>
        <v>0</v>
      </c>
      <c r="AN88" s="29">
        <f t="shared" si="85"/>
        <v>286</v>
      </c>
      <c r="AO88" s="29">
        <f t="shared" si="85"/>
        <v>0</v>
      </c>
      <c r="AP88" s="29">
        <f t="shared" si="85"/>
        <v>189.66</v>
      </c>
      <c r="AQ88" s="29">
        <f t="shared" si="85"/>
        <v>75</v>
      </c>
      <c r="AR88" s="29">
        <f t="shared" si="85"/>
        <v>70</v>
      </c>
      <c r="AS88" s="29">
        <f t="shared" si="85"/>
        <v>150</v>
      </c>
      <c r="AT88" s="29">
        <f t="shared" si="85"/>
        <v>85.71</v>
      </c>
      <c r="AU88" s="29">
        <f t="shared" si="85"/>
        <v>64.290000000000006</v>
      </c>
      <c r="AV88" s="29">
        <f t="shared" si="85"/>
        <v>62.5</v>
      </c>
      <c r="AW88" s="29">
        <f t="shared" si="85"/>
        <v>114.28</v>
      </c>
      <c r="AX88" s="29">
        <f t="shared" si="85"/>
        <v>80</v>
      </c>
      <c r="AY88" s="29">
        <f t="shared" si="85"/>
        <v>75</v>
      </c>
      <c r="AZ88" s="29">
        <f t="shared" si="85"/>
        <v>110</v>
      </c>
      <c r="BA88" s="29">
        <f t="shared" si="85"/>
        <v>225</v>
      </c>
      <c r="BB88" s="29">
        <f t="shared" si="85"/>
        <v>360</v>
      </c>
      <c r="BC88" s="29">
        <f t="shared" si="85"/>
        <v>550</v>
      </c>
      <c r="BD88" s="29">
        <f t="shared" si="85"/>
        <v>205</v>
      </c>
      <c r="BE88" s="29">
        <f t="shared" si="85"/>
        <v>330</v>
      </c>
      <c r="BF88" s="29">
        <f t="shared" si="85"/>
        <v>0</v>
      </c>
      <c r="BG88" s="29">
        <f t="shared" si="85"/>
        <v>40</v>
      </c>
      <c r="BH88" s="29">
        <f t="shared" si="85"/>
        <v>59</v>
      </c>
      <c r="BI88" s="29">
        <f t="shared" si="85"/>
        <v>30</v>
      </c>
      <c r="BJ88" s="29">
        <f t="shared" si="85"/>
        <v>30</v>
      </c>
      <c r="BK88" s="29">
        <f t="shared" si="85"/>
        <v>35</v>
      </c>
      <c r="BL88" s="29">
        <f t="shared" si="85"/>
        <v>312</v>
      </c>
      <c r="BM88" s="29">
        <f t="shared" si="85"/>
        <v>154.44999999999999</v>
      </c>
      <c r="BN88" s="29">
        <f t="shared" si="85"/>
        <v>14.89</v>
      </c>
      <c r="BO88" s="29">
        <f t="shared" si="85"/>
        <v>10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6">E88/1000</f>
        <v>7.0000000000000007E-2</v>
      </c>
      <c r="F89" s="22">
        <f t="shared" si="86"/>
        <v>0.09</v>
      </c>
      <c r="G89" s="22">
        <f t="shared" si="86"/>
        <v>0.5</v>
      </c>
      <c r="H89" s="22">
        <f t="shared" si="86"/>
        <v>0.92589999999999995</v>
      </c>
      <c r="I89" s="22">
        <f t="shared" si="86"/>
        <v>0.51</v>
      </c>
      <c r="J89" s="22">
        <f t="shared" si="86"/>
        <v>7.1379999999999999E-2</v>
      </c>
      <c r="K89" s="22">
        <f t="shared" si="86"/>
        <v>0.66244000000000003</v>
      </c>
      <c r="L89" s="22">
        <f t="shared" si="86"/>
        <v>0.20083000000000001</v>
      </c>
      <c r="M89" s="22">
        <f t="shared" si="86"/>
        <v>0.55000000000000004</v>
      </c>
      <c r="N89" s="22">
        <f t="shared" si="86"/>
        <v>9.9489999999999995E-2</v>
      </c>
      <c r="O89" s="22">
        <f t="shared" si="86"/>
        <v>0.32031999999999999</v>
      </c>
      <c r="P89" s="22">
        <f t="shared" si="86"/>
        <v>0.36839999999999995</v>
      </c>
      <c r="Q89" s="22">
        <f t="shared" si="86"/>
        <v>0.41667000000000004</v>
      </c>
      <c r="R89" s="22">
        <f t="shared" si="86"/>
        <v>0</v>
      </c>
      <c r="S89" s="22">
        <f t="shared" si="86"/>
        <v>0.13</v>
      </c>
      <c r="T89" s="22">
        <f t="shared" si="86"/>
        <v>0</v>
      </c>
      <c r="U89" s="22">
        <f t="shared" si="86"/>
        <v>0.84</v>
      </c>
      <c r="V89" s="22">
        <f t="shared" si="86"/>
        <v>8.3339999999999997E-2</v>
      </c>
      <c r="W89" s="22">
        <f>W88/1000</f>
        <v>9.9000000000000005E-2</v>
      </c>
      <c r="X89" s="22">
        <f t="shared" si="86"/>
        <v>8.9999999999999993E-3</v>
      </c>
      <c r="Y89" s="22">
        <f t="shared" si="86"/>
        <v>0</v>
      </c>
      <c r="Z89" s="22">
        <f t="shared" si="86"/>
        <v>0.22500000000000001</v>
      </c>
      <c r="AA89" s="22">
        <f t="shared" si="86"/>
        <v>0.36</v>
      </c>
      <c r="AB89" s="22">
        <f t="shared" si="86"/>
        <v>0.3</v>
      </c>
      <c r="AC89" s="22">
        <f t="shared" si="86"/>
        <v>0.35</v>
      </c>
      <c r="AD89" s="22">
        <f t="shared" si="86"/>
        <v>0.18</v>
      </c>
      <c r="AE89" s="22">
        <f t="shared" si="86"/>
        <v>0.3</v>
      </c>
      <c r="AF89" s="22">
        <f t="shared" si="86"/>
        <v>0.16900000000000001</v>
      </c>
      <c r="AG89" s="22">
        <f t="shared" si="86"/>
        <v>0.22727</v>
      </c>
      <c r="AH89" s="22">
        <f t="shared" si="86"/>
        <v>5.8380000000000001E-2</v>
      </c>
      <c r="AI89" s="22">
        <f t="shared" si="86"/>
        <v>6.5750000000000003E-2</v>
      </c>
      <c r="AJ89" s="22">
        <f t="shared" si="86"/>
        <v>4.8000000000000001E-2</v>
      </c>
      <c r="AK89" s="22">
        <f t="shared" si="86"/>
        <v>0.2</v>
      </c>
      <c r="AL89" s="22">
        <f t="shared" si="86"/>
        <v>0.185</v>
      </c>
      <c r="AM89" s="22">
        <f t="shared" si="86"/>
        <v>0</v>
      </c>
      <c r="AN89" s="22">
        <f t="shared" si="86"/>
        <v>0.28599999999999998</v>
      </c>
      <c r="AO89" s="22">
        <f t="shared" si="86"/>
        <v>0</v>
      </c>
      <c r="AP89" s="22">
        <f t="shared" si="86"/>
        <v>0.18966</v>
      </c>
      <c r="AQ89" s="22">
        <f t="shared" si="86"/>
        <v>7.4999999999999997E-2</v>
      </c>
      <c r="AR89" s="22">
        <f t="shared" si="86"/>
        <v>7.0000000000000007E-2</v>
      </c>
      <c r="AS89" s="22">
        <f t="shared" si="86"/>
        <v>0.15</v>
      </c>
      <c r="AT89" s="22">
        <f t="shared" si="86"/>
        <v>8.5709999999999995E-2</v>
      </c>
      <c r="AU89" s="22">
        <f t="shared" si="86"/>
        <v>6.429E-2</v>
      </c>
      <c r="AV89" s="22">
        <f t="shared" si="86"/>
        <v>6.25E-2</v>
      </c>
      <c r="AW89" s="22">
        <f t="shared" si="86"/>
        <v>0.11428000000000001</v>
      </c>
      <c r="AX89" s="22">
        <f t="shared" si="86"/>
        <v>0.08</v>
      </c>
      <c r="AY89" s="22">
        <f t="shared" si="86"/>
        <v>7.4999999999999997E-2</v>
      </c>
      <c r="AZ89" s="22">
        <f t="shared" si="86"/>
        <v>0.11</v>
      </c>
      <c r="BA89" s="22">
        <f t="shared" si="86"/>
        <v>0.22500000000000001</v>
      </c>
      <c r="BB89" s="22">
        <f t="shared" si="86"/>
        <v>0.36</v>
      </c>
      <c r="BC89" s="22">
        <f t="shared" si="86"/>
        <v>0.55000000000000004</v>
      </c>
      <c r="BD89" s="22">
        <f t="shared" si="86"/>
        <v>0.20499999999999999</v>
      </c>
      <c r="BE89" s="22">
        <f t="shared" si="86"/>
        <v>0.33</v>
      </c>
      <c r="BF89" s="22">
        <f t="shared" si="86"/>
        <v>0</v>
      </c>
      <c r="BG89" s="22">
        <f t="shared" si="86"/>
        <v>0.04</v>
      </c>
      <c r="BH89" s="22">
        <f t="shared" si="86"/>
        <v>5.8999999999999997E-2</v>
      </c>
      <c r="BI89" s="22">
        <f t="shared" si="86"/>
        <v>0.03</v>
      </c>
      <c r="BJ89" s="22">
        <f t="shared" si="86"/>
        <v>0.03</v>
      </c>
      <c r="BK89" s="22">
        <f t="shared" si="86"/>
        <v>3.5000000000000003E-2</v>
      </c>
      <c r="BL89" s="22">
        <f t="shared" si="86"/>
        <v>0.312</v>
      </c>
      <c r="BM89" s="22">
        <f t="shared" si="86"/>
        <v>0.15444999999999998</v>
      </c>
      <c r="BN89" s="22">
        <f t="shared" si="86"/>
        <v>1.489E-2</v>
      </c>
      <c r="BO89" s="22">
        <f t="shared" ref="BO89" si="87">BO88/1000</f>
        <v>0.01</v>
      </c>
    </row>
    <row r="90" spans="1:69" ht="17.25" x14ac:dyDescent="0.3">
      <c r="A90" s="30"/>
      <c r="B90" s="31" t="s">
        <v>32</v>
      </c>
      <c r="C90" s="108"/>
      <c r="D90" s="32">
        <f>D86*D88</f>
        <v>0</v>
      </c>
      <c r="E90" s="32">
        <f t="shared" ref="E90:BN90" si="88">E86*E88</f>
        <v>0</v>
      </c>
      <c r="F90" s="32">
        <f t="shared" si="88"/>
        <v>1.26</v>
      </c>
      <c r="G90" s="32">
        <f t="shared" si="88"/>
        <v>0.2</v>
      </c>
      <c r="H90" s="32">
        <f t="shared" si="88"/>
        <v>0</v>
      </c>
      <c r="I90" s="32">
        <f t="shared" si="88"/>
        <v>0</v>
      </c>
      <c r="J90" s="32">
        <f t="shared" si="88"/>
        <v>0</v>
      </c>
      <c r="K90" s="32">
        <f t="shared" si="88"/>
        <v>1.6561000000000001</v>
      </c>
      <c r="L90" s="32">
        <f t="shared" si="88"/>
        <v>0</v>
      </c>
      <c r="M90" s="32">
        <f t="shared" si="88"/>
        <v>0</v>
      </c>
      <c r="N90" s="32">
        <f t="shared" si="88"/>
        <v>0</v>
      </c>
      <c r="O90" s="32">
        <f t="shared" si="88"/>
        <v>0</v>
      </c>
      <c r="P90" s="32">
        <f t="shared" si="88"/>
        <v>0</v>
      </c>
      <c r="Q90" s="32">
        <f t="shared" si="88"/>
        <v>0</v>
      </c>
      <c r="R90" s="32">
        <f t="shared" si="88"/>
        <v>0</v>
      </c>
      <c r="S90" s="32">
        <f t="shared" si="88"/>
        <v>0</v>
      </c>
      <c r="T90" s="32">
        <f t="shared" si="88"/>
        <v>0</v>
      </c>
      <c r="U90" s="32">
        <f t="shared" si="88"/>
        <v>0</v>
      </c>
      <c r="V90" s="32">
        <f t="shared" si="88"/>
        <v>0</v>
      </c>
      <c r="W90" s="32">
        <f>W86*W88</f>
        <v>0</v>
      </c>
      <c r="X90" s="32">
        <f t="shared" si="88"/>
        <v>0.37499399999999999</v>
      </c>
      <c r="Y90" s="32">
        <f t="shared" si="88"/>
        <v>0</v>
      </c>
      <c r="Z90" s="32">
        <f t="shared" si="88"/>
        <v>0</v>
      </c>
      <c r="AA90" s="32">
        <f t="shared" si="88"/>
        <v>0</v>
      </c>
      <c r="AB90" s="32">
        <f t="shared" si="88"/>
        <v>0</v>
      </c>
      <c r="AC90" s="32">
        <f t="shared" si="88"/>
        <v>0</v>
      </c>
      <c r="AD90" s="32">
        <f t="shared" si="88"/>
        <v>0</v>
      </c>
      <c r="AE90" s="32">
        <f t="shared" si="88"/>
        <v>0</v>
      </c>
      <c r="AF90" s="32">
        <f t="shared" si="88"/>
        <v>1.014</v>
      </c>
      <c r="AG90" s="32">
        <f t="shared" si="88"/>
        <v>0</v>
      </c>
      <c r="AH90" s="32">
        <f t="shared" si="88"/>
        <v>0</v>
      </c>
      <c r="AI90" s="32">
        <f t="shared" si="88"/>
        <v>0</v>
      </c>
      <c r="AJ90" s="32">
        <f t="shared" si="88"/>
        <v>2.2560000000000002</v>
      </c>
      <c r="AK90" s="32">
        <f t="shared" si="88"/>
        <v>0.4</v>
      </c>
      <c r="AL90" s="32">
        <f t="shared" si="88"/>
        <v>0</v>
      </c>
      <c r="AM90" s="32">
        <f t="shared" si="88"/>
        <v>0</v>
      </c>
      <c r="AN90" s="32">
        <f t="shared" si="88"/>
        <v>0</v>
      </c>
      <c r="AO90" s="32">
        <f t="shared" si="88"/>
        <v>0</v>
      </c>
      <c r="AP90" s="32">
        <f t="shared" si="88"/>
        <v>0</v>
      </c>
      <c r="AQ90" s="32">
        <f t="shared" si="88"/>
        <v>0</v>
      </c>
      <c r="AR90" s="32">
        <f t="shared" si="88"/>
        <v>0</v>
      </c>
      <c r="AS90" s="32">
        <f t="shared" si="88"/>
        <v>0</v>
      </c>
      <c r="AT90" s="32">
        <f t="shared" si="88"/>
        <v>0</v>
      </c>
      <c r="AU90" s="32">
        <f t="shared" si="88"/>
        <v>0</v>
      </c>
      <c r="AV90" s="32">
        <f t="shared" si="88"/>
        <v>0</v>
      </c>
      <c r="AW90" s="32">
        <f t="shared" si="88"/>
        <v>0</v>
      </c>
      <c r="AX90" s="32">
        <f t="shared" si="88"/>
        <v>0</v>
      </c>
      <c r="AY90" s="32">
        <f t="shared" si="88"/>
        <v>0</v>
      </c>
      <c r="AZ90" s="32">
        <f t="shared" si="88"/>
        <v>0</v>
      </c>
      <c r="BA90" s="32">
        <f t="shared" si="88"/>
        <v>0</v>
      </c>
      <c r="BB90" s="32">
        <f t="shared" si="88"/>
        <v>0</v>
      </c>
      <c r="BC90" s="32">
        <f t="shared" si="88"/>
        <v>0</v>
      </c>
      <c r="BD90" s="32">
        <f t="shared" si="88"/>
        <v>0</v>
      </c>
      <c r="BE90" s="32">
        <f t="shared" si="88"/>
        <v>0</v>
      </c>
      <c r="BF90" s="32">
        <f t="shared" si="88"/>
        <v>0</v>
      </c>
      <c r="BG90" s="32">
        <f t="shared" si="88"/>
        <v>0</v>
      </c>
      <c r="BH90" s="32">
        <f t="shared" si="88"/>
        <v>0</v>
      </c>
      <c r="BI90" s="32">
        <f t="shared" si="88"/>
        <v>0</v>
      </c>
      <c r="BJ90" s="32">
        <f t="shared" si="88"/>
        <v>0</v>
      </c>
      <c r="BK90" s="32">
        <f t="shared" si="88"/>
        <v>0</v>
      </c>
      <c r="BL90" s="32">
        <f t="shared" si="88"/>
        <v>0</v>
      </c>
      <c r="BM90" s="32">
        <f t="shared" si="88"/>
        <v>0</v>
      </c>
      <c r="BN90" s="32">
        <f t="shared" si="88"/>
        <v>0</v>
      </c>
      <c r="BO90" s="32">
        <f t="shared" ref="BO90" si="89">BO86*BO88</f>
        <v>0</v>
      </c>
      <c r="BP90" s="33">
        <f>SUM(D90:BN90)</f>
        <v>7.1610940000000012</v>
      </c>
      <c r="BQ90" s="34">
        <f>BP90/$C$19</f>
        <v>7.1610940000000012</v>
      </c>
    </row>
    <row r="91" spans="1:69" ht="17.25" x14ac:dyDescent="0.3">
      <c r="A91" s="30"/>
      <c r="B91" s="31" t="s">
        <v>33</v>
      </c>
      <c r="C91" s="108"/>
      <c r="D91" s="32">
        <f>D86*D88</f>
        <v>0</v>
      </c>
      <c r="E91" s="32">
        <f t="shared" ref="E91:BN91" si="90">E86*E88</f>
        <v>0</v>
      </c>
      <c r="F91" s="32">
        <f t="shared" si="90"/>
        <v>1.26</v>
      </c>
      <c r="G91" s="32">
        <f t="shared" si="90"/>
        <v>0.2</v>
      </c>
      <c r="H91" s="32">
        <f t="shared" si="90"/>
        <v>0</v>
      </c>
      <c r="I91" s="32">
        <f t="shared" si="90"/>
        <v>0</v>
      </c>
      <c r="J91" s="32">
        <f t="shared" si="90"/>
        <v>0</v>
      </c>
      <c r="K91" s="32">
        <f t="shared" si="90"/>
        <v>1.6561000000000001</v>
      </c>
      <c r="L91" s="32">
        <f t="shared" si="90"/>
        <v>0</v>
      </c>
      <c r="M91" s="32">
        <f t="shared" si="90"/>
        <v>0</v>
      </c>
      <c r="N91" s="32">
        <f t="shared" si="90"/>
        <v>0</v>
      </c>
      <c r="O91" s="32">
        <f t="shared" si="90"/>
        <v>0</v>
      </c>
      <c r="P91" s="32">
        <f t="shared" si="90"/>
        <v>0</v>
      </c>
      <c r="Q91" s="32">
        <f t="shared" si="90"/>
        <v>0</v>
      </c>
      <c r="R91" s="32">
        <f t="shared" si="90"/>
        <v>0</v>
      </c>
      <c r="S91" s="32">
        <f t="shared" si="90"/>
        <v>0</v>
      </c>
      <c r="T91" s="32">
        <f t="shared" si="90"/>
        <v>0</v>
      </c>
      <c r="U91" s="32">
        <f t="shared" si="90"/>
        <v>0</v>
      </c>
      <c r="V91" s="32">
        <f t="shared" si="90"/>
        <v>0</v>
      </c>
      <c r="W91" s="32">
        <f>W86*W88</f>
        <v>0</v>
      </c>
      <c r="X91" s="32">
        <f t="shared" si="90"/>
        <v>0.37499399999999999</v>
      </c>
      <c r="Y91" s="32">
        <f t="shared" si="90"/>
        <v>0</v>
      </c>
      <c r="Z91" s="32">
        <f t="shared" si="90"/>
        <v>0</v>
      </c>
      <c r="AA91" s="32">
        <f t="shared" si="90"/>
        <v>0</v>
      </c>
      <c r="AB91" s="32">
        <f t="shared" si="90"/>
        <v>0</v>
      </c>
      <c r="AC91" s="32">
        <f t="shared" si="90"/>
        <v>0</v>
      </c>
      <c r="AD91" s="32">
        <f t="shared" si="90"/>
        <v>0</v>
      </c>
      <c r="AE91" s="32">
        <f t="shared" si="90"/>
        <v>0</v>
      </c>
      <c r="AF91" s="32">
        <f t="shared" si="90"/>
        <v>1.014</v>
      </c>
      <c r="AG91" s="32">
        <f t="shared" si="90"/>
        <v>0</v>
      </c>
      <c r="AH91" s="32">
        <f t="shared" si="90"/>
        <v>0</v>
      </c>
      <c r="AI91" s="32">
        <f t="shared" si="90"/>
        <v>0</v>
      </c>
      <c r="AJ91" s="32">
        <f t="shared" si="90"/>
        <v>2.2560000000000002</v>
      </c>
      <c r="AK91" s="32">
        <f t="shared" si="90"/>
        <v>0.4</v>
      </c>
      <c r="AL91" s="32">
        <f t="shared" si="90"/>
        <v>0</v>
      </c>
      <c r="AM91" s="32">
        <f t="shared" si="90"/>
        <v>0</v>
      </c>
      <c r="AN91" s="32">
        <f t="shared" si="90"/>
        <v>0</v>
      </c>
      <c r="AO91" s="32">
        <f t="shared" si="90"/>
        <v>0</v>
      </c>
      <c r="AP91" s="32">
        <f t="shared" si="90"/>
        <v>0</v>
      </c>
      <c r="AQ91" s="32">
        <f t="shared" si="90"/>
        <v>0</v>
      </c>
      <c r="AR91" s="32">
        <f t="shared" si="90"/>
        <v>0</v>
      </c>
      <c r="AS91" s="32">
        <f t="shared" si="90"/>
        <v>0</v>
      </c>
      <c r="AT91" s="32">
        <f t="shared" si="90"/>
        <v>0</v>
      </c>
      <c r="AU91" s="32">
        <f t="shared" si="90"/>
        <v>0</v>
      </c>
      <c r="AV91" s="32">
        <f t="shared" si="90"/>
        <v>0</v>
      </c>
      <c r="AW91" s="32">
        <f t="shared" si="90"/>
        <v>0</v>
      </c>
      <c r="AX91" s="32">
        <f t="shared" si="90"/>
        <v>0</v>
      </c>
      <c r="AY91" s="32">
        <f t="shared" si="90"/>
        <v>0</v>
      </c>
      <c r="AZ91" s="32">
        <f t="shared" si="90"/>
        <v>0</v>
      </c>
      <c r="BA91" s="32">
        <f t="shared" si="90"/>
        <v>0</v>
      </c>
      <c r="BB91" s="32">
        <f t="shared" si="90"/>
        <v>0</v>
      </c>
      <c r="BC91" s="32">
        <f t="shared" si="90"/>
        <v>0</v>
      </c>
      <c r="BD91" s="32">
        <f t="shared" si="90"/>
        <v>0</v>
      </c>
      <c r="BE91" s="32">
        <f t="shared" si="90"/>
        <v>0</v>
      </c>
      <c r="BF91" s="32">
        <f t="shared" si="90"/>
        <v>0</v>
      </c>
      <c r="BG91" s="32">
        <f t="shared" si="90"/>
        <v>0</v>
      </c>
      <c r="BH91" s="32">
        <f t="shared" si="90"/>
        <v>0</v>
      </c>
      <c r="BI91" s="32">
        <f t="shared" si="90"/>
        <v>0</v>
      </c>
      <c r="BJ91" s="32">
        <f t="shared" si="90"/>
        <v>0</v>
      </c>
      <c r="BK91" s="32">
        <f t="shared" si="90"/>
        <v>0</v>
      </c>
      <c r="BL91" s="32">
        <f t="shared" si="90"/>
        <v>0</v>
      </c>
      <c r="BM91" s="32">
        <f t="shared" si="90"/>
        <v>0</v>
      </c>
      <c r="BN91" s="32">
        <f t="shared" si="90"/>
        <v>0</v>
      </c>
      <c r="BO91" s="32">
        <f t="shared" ref="BO91" si="91">BO86*BO88</f>
        <v>0</v>
      </c>
      <c r="BP91" s="33">
        <f>SUM(D91:BN91)</f>
        <v>7.1610940000000012</v>
      </c>
      <c r="BQ91" s="34">
        <f>BP91/$C$19</f>
        <v>7.1610940000000012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93"/>
      <c r="B94" s="3" t="s">
        <v>4</v>
      </c>
      <c r="C94" s="90" t="s">
        <v>5</v>
      </c>
      <c r="D94" s="90" t="str">
        <f t="shared" ref="D94:BN94" si="92">D79</f>
        <v>Хлеб пшеничный</v>
      </c>
      <c r="E94" s="90" t="str">
        <f t="shared" si="92"/>
        <v>Хлеб ржано-пшеничный</v>
      </c>
      <c r="F94" s="90" t="str">
        <f t="shared" si="92"/>
        <v>Сахар</v>
      </c>
      <c r="G94" s="90" t="str">
        <f t="shared" si="92"/>
        <v>Чай</v>
      </c>
      <c r="H94" s="90" t="str">
        <f t="shared" si="92"/>
        <v>Какао</v>
      </c>
      <c r="I94" s="90" t="str">
        <f t="shared" si="92"/>
        <v>Кофейный напиток</v>
      </c>
      <c r="J94" s="90" t="str">
        <f t="shared" si="92"/>
        <v>Молоко 2,5%</v>
      </c>
      <c r="K94" s="90" t="str">
        <f t="shared" si="92"/>
        <v>Масло сливочное</v>
      </c>
      <c r="L94" s="90" t="str">
        <f t="shared" si="92"/>
        <v>Сметана 15%</v>
      </c>
      <c r="M94" s="90" t="str">
        <f t="shared" si="92"/>
        <v>Молоко сухое</v>
      </c>
      <c r="N94" s="90" t="str">
        <f t="shared" si="92"/>
        <v>Снежок 2,5 %</v>
      </c>
      <c r="O94" s="90" t="str">
        <f t="shared" si="92"/>
        <v>Творог 5%</v>
      </c>
      <c r="P94" s="90" t="str">
        <f t="shared" si="92"/>
        <v>Молоко сгущенное</v>
      </c>
      <c r="Q94" s="90" t="str">
        <f t="shared" si="92"/>
        <v xml:space="preserve">Джем Сава </v>
      </c>
      <c r="R94" s="90" t="str">
        <f t="shared" si="92"/>
        <v>Сыр</v>
      </c>
      <c r="S94" s="90" t="str">
        <f t="shared" si="92"/>
        <v>Зеленый горошек</v>
      </c>
      <c r="T94" s="90" t="str">
        <f t="shared" si="92"/>
        <v>Кукуруза консервирован.</v>
      </c>
      <c r="U94" s="90" t="str">
        <f t="shared" si="92"/>
        <v>Консервы рыбные</v>
      </c>
      <c r="V94" s="90" t="str">
        <f t="shared" si="92"/>
        <v>Огурцы консервирован.</v>
      </c>
      <c r="W94" s="90" t="str">
        <f>W79</f>
        <v>Огурцы свежие</v>
      </c>
      <c r="X94" s="90" t="str">
        <f t="shared" si="92"/>
        <v>Яйцо</v>
      </c>
      <c r="Y94" s="90" t="str">
        <f t="shared" si="92"/>
        <v>Икра кабачковая</v>
      </c>
      <c r="Z94" s="90" t="str">
        <f t="shared" si="92"/>
        <v>Изюм</v>
      </c>
      <c r="AA94" s="90" t="str">
        <f t="shared" si="92"/>
        <v>Курага</v>
      </c>
      <c r="AB94" s="90" t="str">
        <f t="shared" si="92"/>
        <v>Чернослив</v>
      </c>
      <c r="AC94" s="90" t="str">
        <f t="shared" si="92"/>
        <v>Шиповник</v>
      </c>
      <c r="AD94" s="90" t="str">
        <f t="shared" si="92"/>
        <v>Сухофрукты</v>
      </c>
      <c r="AE94" s="90" t="str">
        <f t="shared" si="92"/>
        <v>Ягода свежемороженная</v>
      </c>
      <c r="AF94" s="90" t="str">
        <f t="shared" si="92"/>
        <v>Лимон</v>
      </c>
      <c r="AG94" s="90" t="str">
        <f t="shared" si="92"/>
        <v>Кисель</v>
      </c>
      <c r="AH94" s="90" t="str">
        <f t="shared" si="92"/>
        <v xml:space="preserve">Сок </v>
      </c>
      <c r="AI94" s="90" t="str">
        <f t="shared" si="92"/>
        <v>Макаронные изделия</v>
      </c>
      <c r="AJ94" s="90" t="str">
        <f t="shared" si="92"/>
        <v>Мука</v>
      </c>
      <c r="AK94" s="90" t="str">
        <f t="shared" si="92"/>
        <v>Дрожжи</v>
      </c>
      <c r="AL94" s="90" t="str">
        <f t="shared" si="92"/>
        <v>Печенье</v>
      </c>
      <c r="AM94" s="90" t="str">
        <f t="shared" si="92"/>
        <v>Пряники</v>
      </c>
      <c r="AN94" s="90" t="str">
        <f t="shared" si="92"/>
        <v>Вафли</v>
      </c>
      <c r="AO94" s="90" t="str">
        <f t="shared" si="92"/>
        <v>Конфеты</v>
      </c>
      <c r="AP94" s="90" t="str">
        <f t="shared" si="92"/>
        <v>Повидло Сава</v>
      </c>
      <c r="AQ94" s="90" t="str">
        <f t="shared" si="92"/>
        <v>Крупа геркулес</v>
      </c>
      <c r="AR94" s="90" t="str">
        <f t="shared" si="92"/>
        <v>Крупа горох</v>
      </c>
      <c r="AS94" s="90" t="str">
        <f t="shared" si="92"/>
        <v>Крупа гречневая</v>
      </c>
      <c r="AT94" s="90" t="str">
        <f t="shared" si="92"/>
        <v>Крупа кукурузная</v>
      </c>
      <c r="AU94" s="90" t="str">
        <f t="shared" si="92"/>
        <v>Крупа манная</v>
      </c>
      <c r="AV94" s="90" t="str">
        <f t="shared" si="92"/>
        <v>Крупа перловая</v>
      </c>
      <c r="AW94" s="90" t="str">
        <f t="shared" si="92"/>
        <v>Крупа пшеничная</v>
      </c>
      <c r="AX94" s="90" t="str">
        <f t="shared" si="92"/>
        <v>Крупа пшено</v>
      </c>
      <c r="AY94" s="90" t="str">
        <f t="shared" si="92"/>
        <v>Крупа ячневая</v>
      </c>
      <c r="AZ94" s="90" t="str">
        <f t="shared" si="92"/>
        <v>Рис</v>
      </c>
      <c r="BA94" s="90" t="str">
        <f t="shared" si="92"/>
        <v>Цыпленок бройлер</v>
      </c>
      <c r="BB94" s="90" t="str">
        <f t="shared" si="92"/>
        <v>Филе куриное</v>
      </c>
      <c r="BC94" s="90" t="str">
        <f t="shared" si="92"/>
        <v>Фарш говяжий</v>
      </c>
      <c r="BD94" s="90" t="str">
        <f t="shared" si="92"/>
        <v>Печень куриная</v>
      </c>
      <c r="BE94" s="90" t="str">
        <f t="shared" si="92"/>
        <v>Филе минтая</v>
      </c>
      <c r="BF94" s="90" t="str">
        <f t="shared" si="92"/>
        <v>Филе сельди слабосол.</v>
      </c>
      <c r="BG94" s="90" t="str">
        <f t="shared" si="92"/>
        <v>Картофель</v>
      </c>
      <c r="BH94" s="90" t="str">
        <f t="shared" si="92"/>
        <v>Морковь</v>
      </c>
      <c r="BI94" s="90" t="str">
        <f t="shared" si="92"/>
        <v>Лук</v>
      </c>
      <c r="BJ94" s="90" t="str">
        <f t="shared" si="92"/>
        <v>Капуста</v>
      </c>
      <c r="BK94" s="90" t="str">
        <f t="shared" si="92"/>
        <v>Свекла</v>
      </c>
      <c r="BL94" s="90" t="str">
        <f t="shared" si="92"/>
        <v>Томатная паста</v>
      </c>
      <c r="BM94" s="90" t="str">
        <f t="shared" si="92"/>
        <v>Масло растительное</v>
      </c>
      <c r="BN94" s="90" t="str">
        <f t="shared" si="92"/>
        <v>Соль</v>
      </c>
      <c r="BO94" s="90" t="str">
        <f t="shared" ref="BO94" si="93">BO79</f>
        <v>Аскорбиновая кислота</v>
      </c>
      <c r="BP94" s="95" t="s">
        <v>6</v>
      </c>
      <c r="BQ94" s="95" t="s">
        <v>7</v>
      </c>
    </row>
    <row r="95" spans="1:69" ht="36" customHeight="1" x14ac:dyDescent="0.25">
      <c r="A95" s="94"/>
      <c r="B95" s="4" t="s">
        <v>8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5"/>
      <c r="BQ95" s="95"/>
    </row>
    <row r="96" spans="1:69" x14ac:dyDescent="0.25">
      <c r="A96" s="96" t="s">
        <v>23</v>
      </c>
      <c r="B96" s="18" t="str">
        <f>B23</f>
        <v>Суп - уха</v>
      </c>
      <c r="C96" s="97">
        <f>$F$4</f>
        <v>1</v>
      </c>
      <c r="D96" s="5">
        <f t="shared" ref="D96:AI96" si="94">D23</f>
        <v>0</v>
      </c>
      <c r="E96" s="5">
        <f t="shared" si="94"/>
        <v>0</v>
      </c>
      <c r="F96" s="5">
        <f t="shared" si="94"/>
        <v>0</v>
      </c>
      <c r="G96" s="5">
        <f t="shared" si="94"/>
        <v>0</v>
      </c>
      <c r="H96" s="5">
        <f t="shared" si="94"/>
        <v>0</v>
      </c>
      <c r="I96" s="5">
        <f t="shared" si="94"/>
        <v>0</v>
      </c>
      <c r="J96" s="5">
        <f t="shared" si="94"/>
        <v>0</v>
      </c>
      <c r="K96" s="5">
        <f t="shared" si="94"/>
        <v>0</v>
      </c>
      <c r="L96" s="5">
        <f t="shared" si="94"/>
        <v>0</v>
      </c>
      <c r="M96" s="5">
        <f t="shared" si="94"/>
        <v>0</v>
      </c>
      <c r="N96" s="5">
        <f t="shared" si="94"/>
        <v>0</v>
      </c>
      <c r="O96" s="5">
        <f t="shared" si="94"/>
        <v>0</v>
      </c>
      <c r="P96" s="5">
        <f t="shared" si="94"/>
        <v>0</v>
      </c>
      <c r="Q96" s="5">
        <f t="shared" si="94"/>
        <v>0</v>
      </c>
      <c r="R96" s="5">
        <f t="shared" si="94"/>
        <v>0</v>
      </c>
      <c r="S96" s="5">
        <f t="shared" si="94"/>
        <v>0</v>
      </c>
      <c r="T96" s="5">
        <f t="shared" si="94"/>
        <v>0</v>
      </c>
      <c r="U96" s="5">
        <f t="shared" si="94"/>
        <v>1.7999999999999999E-2</v>
      </c>
      <c r="V96" s="5">
        <f t="shared" si="94"/>
        <v>0</v>
      </c>
      <c r="W96" s="5">
        <f t="shared" si="94"/>
        <v>0</v>
      </c>
      <c r="X96" s="5">
        <f t="shared" si="94"/>
        <v>0</v>
      </c>
      <c r="Y96" s="5">
        <f t="shared" si="94"/>
        <v>0</v>
      </c>
      <c r="Z96" s="5">
        <f t="shared" si="94"/>
        <v>0</v>
      </c>
      <c r="AA96" s="5">
        <f t="shared" si="94"/>
        <v>0</v>
      </c>
      <c r="AB96" s="5">
        <f t="shared" si="94"/>
        <v>0</v>
      </c>
      <c r="AC96" s="5">
        <f t="shared" si="94"/>
        <v>0</v>
      </c>
      <c r="AD96" s="5">
        <f t="shared" si="94"/>
        <v>0</v>
      </c>
      <c r="AE96" s="5">
        <f t="shared" si="94"/>
        <v>0</v>
      </c>
      <c r="AF96" s="5">
        <f t="shared" si="94"/>
        <v>0</v>
      </c>
      <c r="AG96" s="5">
        <f t="shared" si="94"/>
        <v>0</v>
      </c>
      <c r="AH96" s="5">
        <f t="shared" si="94"/>
        <v>0</v>
      </c>
      <c r="AI96" s="5">
        <f t="shared" si="94"/>
        <v>0</v>
      </c>
      <c r="AJ96" s="5">
        <f t="shared" ref="AJ96:BO96" si="95">AJ23</f>
        <v>0</v>
      </c>
      <c r="AK96" s="5">
        <f t="shared" si="95"/>
        <v>0</v>
      </c>
      <c r="AL96" s="5">
        <f t="shared" si="95"/>
        <v>0</v>
      </c>
      <c r="AM96" s="5">
        <f t="shared" si="95"/>
        <v>0</v>
      </c>
      <c r="AN96" s="5">
        <f t="shared" si="95"/>
        <v>0</v>
      </c>
      <c r="AO96" s="5">
        <f t="shared" si="95"/>
        <v>0</v>
      </c>
      <c r="AP96" s="5">
        <f t="shared" si="95"/>
        <v>0</v>
      </c>
      <c r="AQ96" s="5">
        <f t="shared" si="95"/>
        <v>0</v>
      </c>
      <c r="AR96" s="5">
        <f t="shared" si="95"/>
        <v>0</v>
      </c>
      <c r="AS96" s="5">
        <f t="shared" si="95"/>
        <v>0</v>
      </c>
      <c r="AT96" s="5">
        <f t="shared" si="95"/>
        <v>0</v>
      </c>
      <c r="AU96" s="5">
        <f t="shared" si="95"/>
        <v>0</v>
      </c>
      <c r="AV96" s="5">
        <f t="shared" si="95"/>
        <v>6.3E-3</v>
      </c>
      <c r="AW96" s="5">
        <f t="shared" si="95"/>
        <v>0</v>
      </c>
      <c r="AX96" s="5">
        <f t="shared" si="95"/>
        <v>0</v>
      </c>
      <c r="AY96" s="5">
        <f t="shared" si="95"/>
        <v>0</v>
      </c>
      <c r="AZ96" s="5">
        <f t="shared" si="95"/>
        <v>0</v>
      </c>
      <c r="BA96" s="5">
        <f t="shared" si="95"/>
        <v>0</v>
      </c>
      <c r="BB96" s="5">
        <f t="shared" si="95"/>
        <v>0</v>
      </c>
      <c r="BC96" s="5">
        <f t="shared" si="95"/>
        <v>0</v>
      </c>
      <c r="BD96" s="5">
        <f t="shared" si="95"/>
        <v>0</v>
      </c>
      <c r="BE96" s="5">
        <f t="shared" si="95"/>
        <v>0</v>
      </c>
      <c r="BF96" s="5">
        <f t="shared" si="95"/>
        <v>0</v>
      </c>
      <c r="BG96" s="5">
        <f t="shared" si="95"/>
        <v>0.125</v>
      </c>
      <c r="BH96" s="5">
        <f t="shared" si="95"/>
        <v>1.4E-2</v>
      </c>
      <c r="BI96" s="5">
        <f t="shared" si="95"/>
        <v>1.25E-3</v>
      </c>
      <c r="BJ96" s="5">
        <f t="shared" si="95"/>
        <v>0</v>
      </c>
      <c r="BK96" s="5">
        <f t="shared" si="95"/>
        <v>0</v>
      </c>
      <c r="BL96" s="5">
        <f t="shared" si="95"/>
        <v>0</v>
      </c>
      <c r="BM96" s="5">
        <f t="shared" si="95"/>
        <v>2E-3</v>
      </c>
      <c r="BN96" s="5">
        <f t="shared" si="95"/>
        <v>1E-3</v>
      </c>
      <c r="BO96" s="5">
        <f t="shared" si="95"/>
        <v>0</v>
      </c>
    </row>
    <row r="97" spans="1:69" x14ac:dyDescent="0.25">
      <c r="A97" s="96"/>
      <c r="B97" s="18" t="str">
        <f>B24</f>
        <v>Хлеб пшеничный</v>
      </c>
      <c r="C97" s="98"/>
      <c r="D97" s="5">
        <f t="shared" ref="D97:AI97" si="96">D24</f>
        <v>0.02</v>
      </c>
      <c r="E97" s="5">
        <f t="shared" si="96"/>
        <v>0</v>
      </c>
      <c r="F97" s="5">
        <f t="shared" si="96"/>
        <v>0</v>
      </c>
      <c r="G97" s="5">
        <f t="shared" si="96"/>
        <v>0</v>
      </c>
      <c r="H97" s="5">
        <f t="shared" si="96"/>
        <v>0</v>
      </c>
      <c r="I97" s="5">
        <f t="shared" si="96"/>
        <v>0</v>
      </c>
      <c r="J97" s="5">
        <f t="shared" si="96"/>
        <v>0</v>
      </c>
      <c r="K97" s="5">
        <f t="shared" si="96"/>
        <v>0</v>
      </c>
      <c r="L97" s="5">
        <f t="shared" si="96"/>
        <v>0</v>
      </c>
      <c r="M97" s="5">
        <f t="shared" si="96"/>
        <v>0</v>
      </c>
      <c r="N97" s="5">
        <f t="shared" si="96"/>
        <v>0</v>
      </c>
      <c r="O97" s="5">
        <f t="shared" si="96"/>
        <v>0</v>
      </c>
      <c r="P97" s="5">
        <f t="shared" si="96"/>
        <v>0</v>
      </c>
      <c r="Q97" s="5">
        <f t="shared" si="96"/>
        <v>0</v>
      </c>
      <c r="R97" s="5">
        <f t="shared" si="96"/>
        <v>0</v>
      </c>
      <c r="S97" s="5">
        <f t="shared" si="96"/>
        <v>0</v>
      </c>
      <c r="T97" s="5">
        <f t="shared" si="96"/>
        <v>0</v>
      </c>
      <c r="U97" s="5">
        <f t="shared" si="96"/>
        <v>0</v>
      </c>
      <c r="V97" s="5">
        <f t="shared" si="96"/>
        <v>0</v>
      </c>
      <c r="W97" s="5">
        <f t="shared" si="96"/>
        <v>0</v>
      </c>
      <c r="X97" s="5">
        <f t="shared" si="96"/>
        <v>0</v>
      </c>
      <c r="Y97" s="5">
        <f t="shared" si="96"/>
        <v>0</v>
      </c>
      <c r="Z97" s="5">
        <f t="shared" si="96"/>
        <v>0</v>
      </c>
      <c r="AA97" s="5">
        <f t="shared" si="96"/>
        <v>0</v>
      </c>
      <c r="AB97" s="5">
        <f t="shared" si="96"/>
        <v>0</v>
      </c>
      <c r="AC97" s="5">
        <f t="shared" si="96"/>
        <v>0</v>
      </c>
      <c r="AD97" s="5">
        <f t="shared" si="96"/>
        <v>0</v>
      </c>
      <c r="AE97" s="5">
        <f t="shared" si="96"/>
        <v>0</v>
      </c>
      <c r="AF97" s="5">
        <f t="shared" si="96"/>
        <v>0</v>
      </c>
      <c r="AG97" s="5">
        <f t="shared" si="96"/>
        <v>0</v>
      </c>
      <c r="AH97" s="5">
        <f t="shared" si="96"/>
        <v>0</v>
      </c>
      <c r="AI97" s="5">
        <f t="shared" si="96"/>
        <v>0</v>
      </c>
      <c r="AJ97" s="5">
        <f t="shared" ref="AJ97:BO97" si="97">AJ24</f>
        <v>0</v>
      </c>
      <c r="AK97" s="5">
        <f t="shared" si="97"/>
        <v>0</v>
      </c>
      <c r="AL97" s="5">
        <f t="shared" si="97"/>
        <v>0</v>
      </c>
      <c r="AM97" s="5">
        <f t="shared" si="97"/>
        <v>0</v>
      </c>
      <c r="AN97" s="5">
        <f t="shared" si="97"/>
        <v>0</v>
      </c>
      <c r="AO97" s="5">
        <f t="shared" si="97"/>
        <v>0</v>
      </c>
      <c r="AP97" s="5">
        <f t="shared" si="97"/>
        <v>0</v>
      </c>
      <c r="AQ97" s="5">
        <f t="shared" si="97"/>
        <v>0</v>
      </c>
      <c r="AR97" s="5">
        <f t="shared" si="97"/>
        <v>0</v>
      </c>
      <c r="AS97" s="5">
        <f t="shared" si="97"/>
        <v>0</v>
      </c>
      <c r="AT97" s="5">
        <f t="shared" si="97"/>
        <v>0</v>
      </c>
      <c r="AU97" s="5">
        <f t="shared" si="97"/>
        <v>0</v>
      </c>
      <c r="AV97" s="5">
        <f t="shared" si="97"/>
        <v>0</v>
      </c>
      <c r="AW97" s="5">
        <f t="shared" si="97"/>
        <v>0</v>
      </c>
      <c r="AX97" s="5">
        <f t="shared" si="97"/>
        <v>0</v>
      </c>
      <c r="AY97" s="5">
        <f t="shared" si="97"/>
        <v>0</v>
      </c>
      <c r="AZ97" s="5">
        <f t="shared" si="97"/>
        <v>0</v>
      </c>
      <c r="BA97" s="5">
        <f t="shared" si="97"/>
        <v>0</v>
      </c>
      <c r="BB97" s="5">
        <f t="shared" si="97"/>
        <v>0</v>
      </c>
      <c r="BC97" s="5">
        <f t="shared" si="97"/>
        <v>0</v>
      </c>
      <c r="BD97" s="5">
        <f t="shared" si="97"/>
        <v>0</v>
      </c>
      <c r="BE97" s="5">
        <f t="shared" si="97"/>
        <v>0</v>
      </c>
      <c r="BF97" s="5">
        <f t="shared" si="97"/>
        <v>0</v>
      </c>
      <c r="BG97" s="5">
        <f t="shared" si="97"/>
        <v>0</v>
      </c>
      <c r="BH97" s="5">
        <f t="shared" si="97"/>
        <v>0</v>
      </c>
      <c r="BI97" s="5">
        <f t="shared" si="97"/>
        <v>0</v>
      </c>
      <c r="BJ97" s="5">
        <f t="shared" si="97"/>
        <v>0</v>
      </c>
      <c r="BK97" s="5">
        <f t="shared" si="97"/>
        <v>0</v>
      </c>
      <c r="BL97" s="5">
        <f t="shared" si="97"/>
        <v>0</v>
      </c>
      <c r="BM97" s="5">
        <f t="shared" si="97"/>
        <v>0</v>
      </c>
      <c r="BN97" s="5">
        <f t="shared" si="97"/>
        <v>0</v>
      </c>
      <c r="BO97" s="5">
        <f t="shared" si="97"/>
        <v>0</v>
      </c>
    </row>
    <row r="98" spans="1:69" x14ac:dyDescent="0.25">
      <c r="A98" s="96"/>
      <c r="B98" s="18" t="str">
        <f>B25</f>
        <v>Чай с сахаром</v>
      </c>
      <c r="C98" s="98"/>
      <c r="D98" s="5">
        <f t="shared" ref="D98:AI98" si="98">D25</f>
        <v>0</v>
      </c>
      <c r="E98" s="5">
        <f t="shared" si="98"/>
        <v>0</v>
      </c>
      <c r="F98" s="5">
        <f t="shared" si="98"/>
        <v>0.01</v>
      </c>
      <c r="G98" s="5">
        <f t="shared" si="98"/>
        <v>4.0000000000000002E-4</v>
      </c>
      <c r="H98" s="5">
        <f t="shared" si="98"/>
        <v>0</v>
      </c>
      <c r="I98" s="5">
        <f t="shared" si="98"/>
        <v>0</v>
      </c>
      <c r="J98" s="5">
        <f t="shared" si="98"/>
        <v>0</v>
      </c>
      <c r="K98" s="5">
        <f t="shared" si="98"/>
        <v>0</v>
      </c>
      <c r="L98" s="5">
        <f t="shared" si="98"/>
        <v>0</v>
      </c>
      <c r="M98" s="5">
        <f t="shared" si="98"/>
        <v>0</v>
      </c>
      <c r="N98" s="5">
        <f t="shared" si="98"/>
        <v>0</v>
      </c>
      <c r="O98" s="5">
        <f t="shared" si="98"/>
        <v>0</v>
      </c>
      <c r="P98" s="5">
        <f t="shared" si="98"/>
        <v>0</v>
      </c>
      <c r="Q98" s="5">
        <f t="shared" si="98"/>
        <v>0</v>
      </c>
      <c r="R98" s="5">
        <f t="shared" si="98"/>
        <v>0</v>
      </c>
      <c r="S98" s="5">
        <f t="shared" si="98"/>
        <v>0</v>
      </c>
      <c r="T98" s="5">
        <f t="shared" si="98"/>
        <v>0</v>
      </c>
      <c r="U98" s="5">
        <f t="shared" si="98"/>
        <v>0</v>
      </c>
      <c r="V98" s="5">
        <f t="shared" si="98"/>
        <v>0</v>
      </c>
      <c r="W98" s="5">
        <f t="shared" si="98"/>
        <v>0</v>
      </c>
      <c r="X98" s="5">
        <f t="shared" si="98"/>
        <v>0</v>
      </c>
      <c r="Y98" s="5">
        <f t="shared" si="98"/>
        <v>0</v>
      </c>
      <c r="Z98" s="5">
        <f t="shared" si="98"/>
        <v>0</v>
      </c>
      <c r="AA98" s="5">
        <f t="shared" si="98"/>
        <v>0</v>
      </c>
      <c r="AB98" s="5">
        <f t="shared" si="98"/>
        <v>0</v>
      </c>
      <c r="AC98" s="5">
        <f t="shared" si="98"/>
        <v>0</v>
      </c>
      <c r="AD98" s="5">
        <f t="shared" si="98"/>
        <v>0</v>
      </c>
      <c r="AE98" s="5">
        <f t="shared" si="98"/>
        <v>0</v>
      </c>
      <c r="AF98" s="5">
        <f t="shared" si="98"/>
        <v>0</v>
      </c>
      <c r="AG98" s="5">
        <f t="shared" si="98"/>
        <v>0</v>
      </c>
      <c r="AH98" s="5">
        <f t="shared" si="98"/>
        <v>0</v>
      </c>
      <c r="AI98" s="5">
        <f t="shared" si="98"/>
        <v>0</v>
      </c>
      <c r="AJ98" s="5">
        <f t="shared" ref="AJ98:BO98" si="99">AJ25</f>
        <v>0</v>
      </c>
      <c r="AK98" s="5">
        <f t="shared" si="99"/>
        <v>0</v>
      </c>
      <c r="AL98" s="5">
        <f t="shared" si="99"/>
        <v>0</v>
      </c>
      <c r="AM98" s="5">
        <f t="shared" si="99"/>
        <v>0</v>
      </c>
      <c r="AN98" s="5">
        <f t="shared" si="99"/>
        <v>0</v>
      </c>
      <c r="AO98" s="5">
        <f t="shared" si="99"/>
        <v>0</v>
      </c>
      <c r="AP98" s="5">
        <f t="shared" si="99"/>
        <v>0</v>
      </c>
      <c r="AQ98" s="5">
        <f t="shared" si="99"/>
        <v>0</v>
      </c>
      <c r="AR98" s="5">
        <f t="shared" si="99"/>
        <v>0</v>
      </c>
      <c r="AS98" s="5">
        <f t="shared" si="99"/>
        <v>0</v>
      </c>
      <c r="AT98" s="5">
        <f t="shared" si="99"/>
        <v>0</v>
      </c>
      <c r="AU98" s="5">
        <f t="shared" si="99"/>
        <v>0</v>
      </c>
      <c r="AV98" s="5">
        <f t="shared" si="99"/>
        <v>0</v>
      </c>
      <c r="AW98" s="5">
        <f t="shared" si="99"/>
        <v>0</v>
      </c>
      <c r="AX98" s="5">
        <f t="shared" si="99"/>
        <v>0</v>
      </c>
      <c r="AY98" s="5">
        <f t="shared" si="99"/>
        <v>0</v>
      </c>
      <c r="AZ98" s="5">
        <f t="shared" si="99"/>
        <v>0</v>
      </c>
      <c r="BA98" s="5">
        <f t="shared" si="99"/>
        <v>0</v>
      </c>
      <c r="BB98" s="5">
        <f t="shared" si="99"/>
        <v>0</v>
      </c>
      <c r="BC98" s="5">
        <f t="shared" si="99"/>
        <v>0</v>
      </c>
      <c r="BD98" s="5">
        <f t="shared" si="99"/>
        <v>0</v>
      </c>
      <c r="BE98" s="5">
        <f t="shared" si="99"/>
        <v>0</v>
      </c>
      <c r="BF98" s="5">
        <f t="shared" si="99"/>
        <v>0</v>
      </c>
      <c r="BG98" s="5">
        <f t="shared" si="99"/>
        <v>0</v>
      </c>
      <c r="BH98" s="5">
        <f t="shared" si="99"/>
        <v>0</v>
      </c>
      <c r="BI98" s="5">
        <f t="shared" si="99"/>
        <v>0</v>
      </c>
      <c r="BJ98" s="5">
        <f t="shared" si="99"/>
        <v>0</v>
      </c>
      <c r="BK98" s="5">
        <f t="shared" si="99"/>
        <v>0</v>
      </c>
      <c r="BL98" s="5">
        <f t="shared" si="99"/>
        <v>0</v>
      </c>
      <c r="BM98" s="5">
        <f t="shared" si="99"/>
        <v>0</v>
      </c>
      <c r="BN98" s="5">
        <f t="shared" si="99"/>
        <v>0</v>
      </c>
      <c r="BO98" s="5">
        <f t="shared" si="99"/>
        <v>0</v>
      </c>
    </row>
    <row r="99" spans="1:69" ht="15" customHeight="1" x14ac:dyDescent="0.25">
      <c r="A99" s="96"/>
      <c r="B99" s="18">
        <f>B26</f>
        <v>0</v>
      </c>
      <c r="C99" s="98"/>
      <c r="D99" s="5">
        <f t="shared" ref="D99:AI99" si="100">D26</f>
        <v>0</v>
      </c>
      <c r="E99" s="5">
        <f t="shared" si="100"/>
        <v>0</v>
      </c>
      <c r="F99" s="5">
        <f t="shared" si="100"/>
        <v>0</v>
      </c>
      <c r="G99" s="5">
        <f t="shared" si="100"/>
        <v>0</v>
      </c>
      <c r="H99" s="5">
        <f t="shared" si="100"/>
        <v>0</v>
      </c>
      <c r="I99" s="5">
        <f t="shared" si="100"/>
        <v>0</v>
      </c>
      <c r="J99" s="5">
        <f t="shared" si="100"/>
        <v>0</v>
      </c>
      <c r="K99" s="5">
        <f t="shared" si="100"/>
        <v>0</v>
      </c>
      <c r="L99" s="5">
        <f t="shared" si="100"/>
        <v>0</v>
      </c>
      <c r="M99" s="5">
        <f t="shared" si="100"/>
        <v>0</v>
      </c>
      <c r="N99" s="5">
        <f t="shared" si="100"/>
        <v>0</v>
      </c>
      <c r="O99" s="5">
        <f t="shared" si="100"/>
        <v>0</v>
      </c>
      <c r="P99" s="5">
        <f t="shared" si="100"/>
        <v>0</v>
      </c>
      <c r="Q99" s="5">
        <f t="shared" si="100"/>
        <v>0</v>
      </c>
      <c r="R99" s="5">
        <f t="shared" si="100"/>
        <v>0</v>
      </c>
      <c r="S99" s="5">
        <f t="shared" si="100"/>
        <v>0</v>
      </c>
      <c r="T99" s="5">
        <f t="shared" si="100"/>
        <v>0</v>
      </c>
      <c r="U99" s="5">
        <f t="shared" si="100"/>
        <v>0</v>
      </c>
      <c r="V99" s="5">
        <f t="shared" si="100"/>
        <v>0</v>
      </c>
      <c r="W99" s="5">
        <f t="shared" si="100"/>
        <v>0</v>
      </c>
      <c r="X99" s="5">
        <f t="shared" si="100"/>
        <v>0</v>
      </c>
      <c r="Y99" s="5">
        <f t="shared" si="100"/>
        <v>0</v>
      </c>
      <c r="Z99" s="5">
        <f t="shared" si="100"/>
        <v>0</v>
      </c>
      <c r="AA99" s="5">
        <f t="shared" si="100"/>
        <v>0</v>
      </c>
      <c r="AB99" s="5">
        <f t="shared" si="100"/>
        <v>0</v>
      </c>
      <c r="AC99" s="5">
        <f t="shared" si="100"/>
        <v>0</v>
      </c>
      <c r="AD99" s="5">
        <f t="shared" si="100"/>
        <v>0</v>
      </c>
      <c r="AE99" s="5">
        <f t="shared" si="100"/>
        <v>0</v>
      </c>
      <c r="AF99" s="5">
        <f t="shared" si="100"/>
        <v>0</v>
      </c>
      <c r="AG99" s="5">
        <f t="shared" si="100"/>
        <v>0</v>
      </c>
      <c r="AH99" s="5">
        <f t="shared" si="100"/>
        <v>0</v>
      </c>
      <c r="AI99" s="5">
        <f t="shared" si="100"/>
        <v>0</v>
      </c>
      <c r="AJ99" s="5">
        <f t="shared" ref="AJ99:BO99" si="101">AJ26</f>
        <v>0</v>
      </c>
      <c r="AK99" s="5">
        <f t="shared" si="101"/>
        <v>0</v>
      </c>
      <c r="AL99" s="5">
        <f t="shared" si="101"/>
        <v>0</v>
      </c>
      <c r="AM99" s="5">
        <f t="shared" si="101"/>
        <v>0</v>
      </c>
      <c r="AN99" s="5">
        <f t="shared" si="101"/>
        <v>0</v>
      </c>
      <c r="AO99" s="5">
        <f t="shared" si="101"/>
        <v>0</v>
      </c>
      <c r="AP99" s="5">
        <f t="shared" si="101"/>
        <v>0</v>
      </c>
      <c r="AQ99" s="5">
        <f t="shared" si="101"/>
        <v>0</v>
      </c>
      <c r="AR99" s="5">
        <f t="shared" si="101"/>
        <v>0</v>
      </c>
      <c r="AS99" s="5">
        <f t="shared" si="101"/>
        <v>0</v>
      </c>
      <c r="AT99" s="5">
        <f t="shared" si="101"/>
        <v>0</v>
      </c>
      <c r="AU99" s="5">
        <f t="shared" si="101"/>
        <v>0</v>
      </c>
      <c r="AV99" s="5">
        <f t="shared" si="101"/>
        <v>0</v>
      </c>
      <c r="AW99" s="5">
        <f t="shared" si="101"/>
        <v>0</v>
      </c>
      <c r="AX99" s="5">
        <f t="shared" si="101"/>
        <v>0</v>
      </c>
      <c r="AY99" s="5">
        <f t="shared" si="101"/>
        <v>0</v>
      </c>
      <c r="AZ99" s="5">
        <f t="shared" si="101"/>
        <v>0</v>
      </c>
      <c r="BA99" s="5">
        <f t="shared" si="101"/>
        <v>0</v>
      </c>
      <c r="BB99" s="5">
        <f t="shared" si="101"/>
        <v>0</v>
      </c>
      <c r="BC99" s="5">
        <f t="shared" si="101"/>
        <v>0</v>
      </c>
      <c r="BD99" s="5">
        <f t="shared" si="101"/>
        <v>0</v>
      </c>
      <c r="BE99" s="5">
        <f t="shared" si="101"/>
        <v>0</v>
      </c>
      <c r="BF99" s="5">
        <f t="shared" si="101"/>
        <v>0</v>
      </c>
      <c r="BG99" s="5">
        <f t="shared" si="101"/>
        <v>0</v>
      </c>
      <c r="BH99" s="5">
        <f t="shared" si="101"/>
        <v>0</v>
      </c>
      <c r="BI99" s="5">
        <f t="shared" si="101"/>
        <v>0</v>
      </c>
      <c r="BJ99" s="5">
        <f t="shared" si="101"/>
        <v>0</v>
      </c>
      <c r="BK99" s="5">
        <f t="shared" si="101"/>
        <v>0</v>
      </c>
      <c r="BL99" s="5">
        <f t="shared" si="101"/>
        <v>0</v>
      </c>
      <c r="BM99" s="5">
        <f t="shared" si="101"/>
        <v>0</v>
      </c>
      <c r="BN99" s="5">
        <f t="shared" si="101"/>
        <v>0</v>
      </c>
      <c r="BO99" s="5">
        <f t="shared" si="101"/>
        <v>0</v>
      </c>
    </row>
    <row r="100" spans="1:69" ht="15" customHeight="1" x14ac:dyDescent="0.25">
      <c r="A100" s="96"/>
      <c r="B100" s="18">
        <f>B27</f>
        <v>0</v>
      </c>
      <c r="C100" s="99"/>
      <c r="D100" s="5">
        <f t="shared" ref="D100:AI100" si="102">D27</f>
        <v>0</v>
      </c>
      <c r="E100" s="5">
        <f t="shared" si="102"/>
        <v>0</v>
      </c>
      <c r="F100" s="5">
        <f t="shared" si="102"/>
        <v>0</v>
      </c>
      <c r="G100" s="5">
        <f t="shared" si="102"/>
        <v>0</v>
      </c>
      <c r="H100" s="5">
        <f t="shared" si="102"/>
        <v>0</v>
      </c>
      <c r="I100" s="5">
        <f t="shared" si="102"/>
        <v>0</v>
      </c>
      <c r="J100" s="5">
        <f t="shared" si="102"/>
        <v>0</v>
      </c>
      <c r="K100" s="5">
        <f t="shared" si="102"/>
        <v>0</v>
      </c>
      <c r="L100" s="5">
        <f t="shared" si="102"/>
        <v>0</v>
      </c>
      <c r="M100" s="5">
        <f t="shared" si="102"/>
        <v>0</v>
      </c>
      <c r="N100" s="5">
        <f t="shared" si="102"/>
        <v>0</v>
      </c>
      <c r="O100" s="5">
        <f t="shared" si="102"/>
        <v>0</v>
      </c>
      <c r="P100" s="5">
        <f t="shared" si="102"/>
        <v>0</v>
      </c>
      <c r="Q100" s="5">
        <f t="shared" si="102"/>
        <v>0</v>
      </c>
      <c r="R100" s="5">
        <f t="shared" si="102"/>
        <v>0</v>
      </c>
      <c r="S100" s="5">
        <f t="shared" si="102"/>
        <v>0</v>
      </c>
      <c r="T100" s="5">
        <f t="shared" si="102"/>
        <v>0</v>
      </c>
      <c r="U100" s="5">
        <f t="shared" si="102"/>
        <v>0</v>
      </c>
      <c r="V100" s="5">
        <f t="shared" si="102"/>
        <v>0</v>
      </c>
      <c r="W100" s="5">
        <f t="shared" si="102"/>
        <v>0</v>
      </c>
      <c r="X100" s="5">
        <f t="shared" si="102"/>
        <v>0</v>
      </c>
      <c r="Y100" s="5">
        <f t="shared" si="102"/>
        <v>0</v>
      </c>
      <c r="Z100" s="5">
        <f t="shared" si="102"/>
        <v>0</v>
      </c>
      <c r="AA100" s="5">
        <f t="shared" si="102"/>
        <v>0</v>
      </c>
      <c r="AB100" s="5">
        <f t="shared" si="102"/>
        <v>0</v>
      </c>
      <c r="AC100" s="5">
        <f t="shared" si="102"/>
        <v>0</v>
      </c>
      <c r="AD100" s="5">
        <f t="shared" si="102"/>
        <v>0</v>
      </c>
      <c r="AE100" s="5">
        <f t="shared" si="102"/>
        <v>0</v>
      </c>
      <c r="AF100" s="5">
        <f t="shared" si="102"/>
        <v>0</v>
      </c>
      <c r="AG100" s="5">
        <f t="shared" si="102"/>
        <v>0</v>
      </c>
      <c r="AH100" s="5">
        <f t="shared" si="102"/>
        <v>0</v>
      </c>
      <c r="AI100" s="5">
        <f t="shared" si="102"/>
        <v>0</v>
      </c>
      <c r="AJ100" s="5">
        <f t="shared" ref="AJ100:BO100" si="103">AJ27</f>
        <v>0</v>
      </c>
      <c r="AK100" s="5">
        <f t="shared" si="103"/>
        <v>0</v>
      </c>
      <c r="AL100" s="5">
        <f t="shared" si="103"/>
        <v>0</v>
      </c>
      <c r="AM100" s="5">
        <f t="shared" si="103"/>
        <v>0</v>
      </c>
      <c r="AN100" s="5">
        <f t="shared" si="103"/>
        <v>0</v>
      </c>
      <c r="AO100" s="5">
        <f t="shared" si="103"/>
        <v>0</v>
      </c>
      <c r="AP100" s="5">
        <f t="shared" si="103"/>
        <v>0</v>
      </c>
      <c r="AQ100" s="5">
        <f t="shared" si="103"/>
        <v>0</v>
      </c>
      <c r="AR100" s="5">
        <f t="shared" si="103"/>
        <v>0</v>
      </c>
      <c r="AS100" s="5">
        <f t="shared" si="103"/>
        <v>0</v>
      </c>
      <c r="AT100" s="5">
        <f t="shared" si="103"/>
        <v>0</v>
      </c>
      <c r="AU100" s="5">
        <f t="shared" si="103"/>
        <v>0</v>
      </c>
      <c r="AV100" s="5">
        <f t="shared" si="103"/>
        <v>0</v>
      </c>
      <c r="AW100" s="5">
        <f t="shared" si="103"/>
        <v>0</v>
      </c>
      <c r="AX100" s="5">
        <f t="shared" si="103"/>
        <v>0</v>
      </c>
      <c r="AY100" s="5">
        <f t="shared" si="103"/>
        <v>0</v>
      </c>
      <c r="AZ100" s="5">
        <f t="shared" si="103"/>
        <v>0</v>
      </c>
      <c r="BA100" s="5">
        <f t="shared" si="103"/>
        <v>0</v>
      </c>
      <c r="BB100" s="5">
        <f t="shared" si="103"/>
        <v>0</v>
      </c>
      <c r="BC100" s="5">
        <f t="shared" si="103"/>
        <v>0</v>
      </c>
      <c r="BD100" s="5">
        <f t="shared" si="103"/>
        <v>0</v>
      </c>
      <c r="BE100" s="5">
        <f t="shared" si="103"/>
        <v>0</v>
      </c>
      <c r="BF100" s="5">
        <f t="shared" si="103"/>
        <v>0</v>
      </c>
      <c r="BG100" s="5">
        <f t="shared" si="103"/>
        <v>0</v>
      </c>
      <c r="BH100" s="5">
        <f t="shared" si="103"/>
        <v>0</v>
      </c>
      <c r="BI100" s="5">
        <f t="shared" si="103"/>
        <v>0</v>
      </c>
      <c r="BJ100" s="5">
        <f t="shared" si="103"/>
        <v>0</v>
      </c>
      <c r="BK100" s="5">
        <f t="shared" si="103"/>
        <v>0</v>
      </c>
      <c r="BL100" s="5">
        <f t="shared" si="103"/>
        <v>0</v>
      </c>
      <c r="BM100" s="5">
        <f t="shared" si="103"/>
        <v>0</v>
      </c>
      <c r="BN100" s="5">
        <f t="shared" si="103"/>
        <v>0</v>
      </c>
      <c r="BO100" s="5">
        <f t="shared" si="103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4">SUM(E96:E100)</f>
        <v>0</v>
      </c>
      <c r="F101" s="22">
        <f t="shared" si="104"/>
        <v>0.01</v>
      </c>
      <c r="G101" s="22">
        <f t="shared" si="104"/>
        <v>4.0000000000000002E-4</v>
      </c>
      <c r="H101" s="22">
        <f t="shared" si="104"/>
        <v>0</v>
      </c>
      <c r="I101" s="22">
        <f t="shared" si="104"/>
        <v>0</v>
      </c>
      <c r="J101" s="22">
        <f t="shared" si="104"/>
        <v>0</v>
      </c>
      <c r="K101" s="22">
        <f t="shared" si="104"/>
        <v>0</v>
      </c>
      <c r="L101" s="22">
        <f t="shared" si="104"/>
        <v>0</v>
      </c>
      <c r="M101" s="22">
        <f t="shared" si="104"/>
        <v>0</v>
      </c>
      <c r="N101" s="22">
        <f t="shared" si="104"/>
        <v>0</v>
      </c>
      <c r="O101" s="22">
        <f t="shared" si="104"/>
        <v>0</v>
      </c>
      <c r="P101" s="22">
        <f t="shared" si="104"/>
        <v>0</v>
      </c>
      <c r="Q101" s="22">
        <f t="shared" si="104"/>
        <v>0</v>
      </c>
      <c r="R101" s="22">
        <f t="shared" si="104"/>
        <v>0</v>
      </c>
      <c r="S101" s="22">
        <f t="shared" si="104"/>
        <v>0</v>
      </c>
      <c r="T101" s="22">
        <f t="shared" si="104"/>
        <v>0</v>
      </c>
      <c r="U101" s="22">
        <f t="shared" si="104"/>
        <v>1.7999999999999999E-2</v>
      </c>
      <c r="V101" s="22">
        <f t="shared" si="104"/>
        <v>0</v>
      </c>
      <c r="W101" s="22">
        <f>SUM(W96:W100)</f>
        <v>0</v>
      </c>
      <c r="X101" s="22">
        <f t="shared" si="104"/>
        <v>0</v>
      </c>
      <c r="Y101" s="22">
        <f t="shared" si="104"/>
        <v>0</v>
      </c>
      <c r="Z101" s="22">
        <f t="shared" si="104"/>
        <v>0</v>
      </c>
      <c r="AA101" s="22">
        <f t="shared" si="104"/>
        <v>0</v>
      </c>
      <c r="AB101" s="22">
        <f t="shared" si="104"/>
        <v>0</v>
      </c>
      <c r="AC101" s="22">
        <f t="shared" si="104"/>
        <v>0</v>
      </c>
      <c r="AD101" s="22">
        <f t="shared" si="104"/>
        <v>0</v>
      </c>
      <c r="AE101" s="22">
        <f t="shared" si="104"/>
        <v>0</v>
      </c>
      <c r="AF101" s="22">
        <f t="shared" si="104"/>
        <v>0</v>
      </c>
      <c r="AG101" s="22">
        <f t="shared" si="104"/>
        <v>0</v>
      </c>
      <c r="AH101" s="22">
        <f t="shared" si="104"/>
        <v>0</v>
      </c>
      <c r="AI101" s="22">
        <f t="shared" si="104"/>
        <v>0</v>
      </c>
      <c r="AJ101" s="22">
        <f t="shared" si="104"/>
        <v>0</v>
      </c>
      <c r="AK101" s="22">
        <f t="shared" si="104"/>
        <v>0</v>
      </c>
      <c r="AL101" s="22">
        <f t="shared" si="104"/>
        <v>0</v>
      </c>
      <c r="AM101" s="22">
        <f t="shared" si="104"/>
        <v>0</v>
      </c>
      <c r="AN101" s="22">
        <f t="shared" si="104"/>
        <v>0</v>
      </c>
      <c r="AO101" s="22">
        <f t="shared" si="104"/>
        <v>0</v>
      </c>
      <c r="AP101" s="22">
        <f t="shared" si="104"/>
        <v>0</v>
      </c>
      <c r="AQ101" s="22">
        <f t="shared" si="104"/>
        <v>0</v>
      </c>
      <c r="AR101" s="22">
        <f t="shared" si="104"/>
        <v>0</v>
      </c>
      <c r="AS101" s="22">
        <f t="shared" si="104"/>
        <v>0</v>
      </c>
      <c r="AT101" s="22">
        <f t="shared" si="104"/>
        <v>0</v>
      </c>
      <c r="AU101" s="22">
        <f t="shared" si="104"/>
        <v>0</v>
      </c>
      <c r="AV101" s="22">
        <f t="shared" si="104"/>
        <v>6.3E-3</v>
      </c>
      <c r="AW101" s="22">
        <f t="shared" si="104"/>
        <v>0</v>
      </c>
      <c r="AX101" s="22">
        <f t="shared" si="104"/>
        <v>0</v>
      </c>
      <c r="AY101" s="22">
        <f t="shared" si="104"/>
        <v>0</v>
      </c>
      <c r="AZ101" s="22">
        <f t="shared" si="104"/>
        <v>0</v>
      </c>
      <c r="BA101" s="22">
        <f t="shared" si="104"/>
        <v>0</v>
      </c>
      <c r="BB101" s="22">
        <f t="shared" si="104"/>
        <v>0</v>
      </c>
      <c r="BC101" s="22">
        <f t="shared" si="104"/>
        <v>0</v>
      </c>
      <c r="BD101" s="22">
        <f t="shared" si="104"/>
        <v>0</v>
      </c>
      <c r="BE101" s="22">
        <f t="shared" si="104"/>
        <v>0</v>
      </c>
      <c r="BF101" s="22">
        <f t="shared" si="104"/>
        <v>0</v>
      </c>
      <c r="BG101" s="22">
        <f t="shared" si="104"/>
        <v>0.125</v>
      </c>
      <c r="BH101" s="22">
        <f t="shared" si="104"/>
        <v>1.4E-2</v>
      </c>
      <c r="BI101" s="22">
        <f t="shared" si="104"/>
        <v>1.25E-3</v>
      </c>
      <c r="BJ101" s="22">
        <f t="shared" si="104"/>
        <v>0</v>
      </c>
      <c r="BK101" s="22">
        <f t="shared" si="104"/>
        <v>0</v>
      </c>
      <c r="BL101" s="22">
        <f t="shared" si="104"/>
        <v>0</v>
      </c>
      <c r="BM101" s="22">
        <f t="shared" si="104"/>
        <v>2E-3</v>
      </c>
      <c r="BN101" s="22">
        <f t="shared" si="104"/>
        <v>1E-3</v>
      </c>
      <c r="BO101" s="22">
        <f t="shared" ref="BO101" si="105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6">PRODUCT(D101,$F$4)</f>
        <v>0.02</v>
      </c>
      <c r="E102" s="23">
        <f t="shared" si="106"/>
        <v>0</v>
      </c>
      <c r="F102" s="23">
        <f t="shared" si="106"/>
        <v>0.01</v>
      </c>
      <c r="G102" s="23">
        <f t="shared" si="106"/>
        <v>4.0000000000000002E-4</v>
      </c>
      <c r="H102" s="23">
        <f t="shared" si="106"/>
        <v>0</v>
      </c>
      <c r="I102" s="23">
        <f t="shared" si="106"/>
        <v>0</v>
      </c>
      <c r="J102" s="23">
        <f t="shared" si="106"/>
        <v>0</v>
      </c>
      <c r="K102" s="23">
        <f t="shared" si="106"/>
        <v>0</v>
      </c>
      <c r="L102" s="23">
        <f t="shared" si="106"/>
        <v>0</v>
      </c>
      <c r="M102" s="23">
        <f t="shared" si="106"/>
        <v>0</v>
      </c>
      <c r="N102" s="23">
        <f t="shared" si="106"/>
        <v>0</v>
      </c>
      <c r="O102" s="23">
        <f t="shared" si="106"/>
        <v>0</v>
      </c>
      <c r="P102" s="23">
        <f t="shared" si="106"/>
        <v>0</v>
      </c>
      <c r="Q102" s="23">
        <f t="shared" si="106"/>
        <v>0</v>
      </c>
      <c r="R102" s="23">
        <f t="shared" si="106"/>
        <v>0</v>
      </c>
      <c r="S102" s="23">
        <f t="shared" si="106"/>
        <v>0</v>
      </c>
      <c r="T102" s="23">
        <f t="shared" si="106"/>
        <v>0</v>
      </c>
      <c r="U102" s="23">
        <f t="shared" si="106"/>
        <v>1.7999999999999999E-2</v>
      </c>
      <c r="V102" s="23">
        <f t="shared" si="106"/>
        <v>0</v>
      </c>
      <c r="W102" s="23">
        <f>PRODUCT(W101,$F$4)</f>
        <v>0</v>
      </c>
      <c r="X102" s="23">
        <f t="shared" si="106"/>
        <v>0</v>
      </c>
      <c r="Y102" s="23">
        <f t="shared" si="106"/>
        <v>0</v>
      </c>
      <c r="Z102" s="23">
        <f t="shared" si="106"/>
        <v>0</v>
      </c>
      <c r="AA102" s="23">
        <f t="shared" si="106"/>
        <v>0</v>
      </c>
      <c r="AB102" s="23">
        <f t="shared" si="106"/>
        <v>0</v>
      </c>
      <c r="AC102" s="23">
        <f t="shared" si="106"/>
        <v>0</v>
      </c>
      <c r="AD102" s="23">
        <f t="shared" si="106"/>
        <v>0</v>
      </c>
      <c r="AE102" s="23">
        <f t="shared" si="106"/>
        <v>0</v>
      </c>
      <c r="AF102" s="23">
        <f t="shared" si="106"/>
        <v>0</v>
      </c>
      <c r="AG102" s="23">
        <f t="shared" si="106"/>
        <v>0</v>
      </c>
      <c r="AH102" s="23">
        <f t="shared" si="106"/>
        <v>0</v>
      </c>
      <c r="AI102" s="23">
        <f t="shared" si="106"/>
        <v>0</v>
      </c>
      <c r="AJ102" s="23">
        <f t="shared" si="106"/>
        <v>0</v>
      </c>
      <c r="AK102" s="23">
        <f t="shared" si="106"/>
        <v>0</v>
      </c>
      <c r="AL102" s="23">
        <f t="shared" si="106"/>
        <v>0</v>
      </c>
      <c r="AM102" s="23">
        <f t="shared" si="106"/>
        <v>0</v>
      </c>
      <c r="AN102" s="23">
        <f t="shared" si="106"/>
        <v>0</v>
      </c>
      <c r="AO102" s="23">
        <f t="shared" si="106"/>
        <v>0</v>
      </c>
      <c r="AP102" s="23">
        <f t="shared" si="106"/>
        <v>0</v>
      </c>
      <c r="AQ102" s="23">
        <f t="shared" si="106"/>
        <v>0</v>
      </c>
      <c r="AR102" s="23">
        <f t="shared" si="106"/>
        <v>0</v>
      </c>
      <c r="AS102" s="23">
        <f t="shared" si="106"/>
        <v>0</v>
      </c>
      <c r="AT102" s="23">
        <f t="shared" si="106"/>
        <v>0</v>
      </c>
      <c r="AU102" s="23">
        <f t="shared" si="106"/>
        <v>0</v>
      </c>
      <c r="AV102" s="23">
        <f t="shared" si="106"/>
        <v>6.3E-3</v>
      </c>
      <c r="AW102" s="23">
        <f t="shared" si="106"/>
        <v>0</v>
      </c>
      <c r="AX102" s="23">
        <f t="shared" si="106"/>
        <v>0</v>
      </c>
      <c r="AY102" s="23">
        <f t="shared" si="106"/>
        <v>0</v>
      </c>
      <c r="AZ102" s="23">
        <f t="shared" si="106"/>
        <v>0</v>
      </c>
      <c r="BA102" s="23">
        <f t="shared" si="106"/>
        <v>0</v>
      </c>
      <c r="BB102" s="23">
        <f t="shared" si="106"/>
        <v>0</v>
      </c>
      <c r="BC102" s="23">
        <f t="shared" si="106"/>
        <v>0</v>
      </c>
      <c r="BD102" s="23">
        <f t="shared" si="106"/>
        <v>0</v>
      </c>
      <c r="BE102" s="23">
        <f t="shared" si="106"/>
        <v>0</v>
      </c>
      <c r="BF102" s="23">
        <f t="shared" si="106"/>
        <v>0</v>
      </c>
      <c r="BG102" s="23">
        <f t="shared" si="106"/>
        <v>0.125</v>
      </c>
      <c r="BH102" s="23">
        <f t="shared" si="106"/>
        <v>1.4E-2</v>
      </c>
      <c r="BI102" s="23">
        <f t="shared" si="106"/>
        <v>1.25E-3</v>
      </c>
      <c r="BJ102" s="23">
        <f t="shared" si="106"/>
        <v>0</v>
      </c>
      <c r="BK102" s="23">
        <f t="shared" si="106"/>
        <v>0</v>
      </c>
      <c r="BL102" s="23">
        <f t="shared" si="106"/>
        <v>0</v>
      </c>
      <c r="BM102" s="23">
        <f t="shared" si="106"/>
        <v>2E-3</v>
      </c>
      <c r="BN102" s="23">
        <f t="shared" si="106"/>
        <v>1E-3</v>
      </c>
      <c r="BO102" s="23">
        <f t="shared" ref="BO102" si="107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8">D38</f>
        <v>67.27</v>
      </c>
      <c r="E104" s="29">
        <f t="shared" si="108"/>
        <v>70</v>
      </c>
      <c r="F104" s="29">
        <f t="shared" si="108"/>
        <v>90</v>
      </c>
      <c r="G104" s="29">
        <f t="shared" si="108"/>
        <v>500</v>
      </c>
      <c r="H104" s="29">
        <f t="shared" si="108"/>
        <v>925.9</v>
      </c>
      <c r="I104" s="29">
        <f t="shared" si="108"/>
        <v>510</v>
      </c>
      <c r="J104" s="29">
        <f t="shared" si="108"/>
        <v>71.38</v>
      </c>
      <c r="K104" s="29">
        <f t="shared" si="108"/>
        <v>662.44</v>
      </c>
      <c r="L104" s="29">
        <f t="shared" si="108"/>
        <v>200.83</v>
      </c>
      <c r="M104" s="29">
        <f t="shared" si="108"/>
        <v>550</v>
      </c>
      <c r="N104" s="29">
        <f t="shared" si="108"/>
        <v>99.49</v>
      </c>
      <c r="O104" s="29">
        <f t="shared" si="108"/>
        <v>320.32</v>
      </c>
      <c r="P104" s="29">
        <f t="shared" si="108"/>
        <v>368.4</v>
      </c>
      <c r="Q104" s="29">
        <f t="shared" si="108"/>
        <v>416.67</v>
      </c>
      <c r="R104" s="29">
        <f t="shared" si="108"/>
        <v>0</v>
      </c>
      <c r="S104" s="29">
        <f t="shared" si="108"/>
        <v>130</v>
      </c>
      <c r="T104" s="29">
        <f t="shared" si="108"/>
        <v>0</v>
      </c>
      <c r="U104" s="29">
        <f t="shared" si="108"/>
        <v>840</v>
      </c>
      <c r="V104" s="29">
        <f t="shared" si="108"/>
        <v>83.34</v>
      </c>
      <c r="W104" s="29">
        <f t="shared" si="108"/>
        <v>99</v>
      </c>
      <c r="X104" s="29">
        <f t="shared" si="108"/>
        <v>9</v>
      </c>
      <c r="Y104" s="29">
        <f t="shared" si="108"/>
        <v>0</v>
      </c>
      <c r="Z104" s="29">
        <f t="shared" si="108"/>
        <v>225</v>
      </c>
      <c r="AA104" s="29">
        <f t="shared" si="108"/>
        <v>360</v>
      </c>
      <c r="AB104" s="29">
        <f t="shared" si="108"/>
        <v>300</v>
      </c>
      <c r="AC104" s="29">
        <f t="shared" si="108"/>
        <v>350</v>
      </c>
      <c r="AD104" s="29">
        <f t="shared" si="108"/>
        <v>180</v>
      </c>
      <c r="AE104" s="29">
        <f t="shared" si="108"/>
        <v>300</v>
      </c>
      <c r="AF104" s="29">
        <f t="shared" si="108"/>
        <v>169</v>
      </c>
      <c r="AG104" s="29">
        <f t="shared" si="108"/>
        <v>227.27</v>
      </c>
      <c r="AH104" s="29">
        <f t="shared" si="108"/>
        <v>58.38</v>
      </c>
      <c r="AI104" s="29">
        <f t="shared" si="108"/>
        <v>65.75</v>
      </c>
      <c r="AJ104" s="29">
        <f t="shared" ref="AJ104:BO104" si="109">AJ38</f>
        <v>48</v>
      </c>
      <c r="AK104" s="29">
        <f t="shared" si="109"/>
        <v>200</v>
      </c>
      <c r="AL104" s="29">
        <f t="shared" si="109"/>
        <v>185</v>
      </c>
      <c r="AM104" s="29">
        <f t="shared" si="109"/>
        <v>0</v>
      </c>
      <c r="AN104" s="29">
        <f t="shared" si="109"/>
        <v>286</v>
      </c>
      <c r="AO104" s="29">
        <f t="shared" si="109"/>
        <v>0</v>
      </c>
      <c r="AP104" s="29">
        <f t="shared" si="109"/>
        <v>189.66</v>
      </c>
      <c r="AQ104" s="29">
        <f t="shared" si="109"/>
        <v>75</v>
      </c>
      <c r="AR104" s="29">
        <f t="shared" si="109"/>
        <v>70</v>
      </c>
      <c r="AS104" s="29">
        <f t="shared" si="109"/>
        <v>150</v>
      </c>
      <c r="AT104" s="29">
        <f t="shared" si="109"/>
        <v>85.71</v>
      </c>
      <c r="AU104" s="29">
        <f t="shared" si="109"/>
        <v>64.290000000000006</v>
      </c>
      <c r="AV104" s="29">
        <f t="shared" si="109"/>
        <v>62.5</v>
      </c>
      <c r="AW104" s="29">
        <f t="shared" si="109"/>
        <v>114.28</v>
      </c>
      <c r="AX104" s="29">
        <f t="shared" si="109"/>
        <v>80</v>
      </c>
      <c r="AY104" s="29">
        <f t="shared" si="109"/>
        <v>75</v>
      </c>
      <c r="AZ104" s="29">
        <f t="shared" si="109"/>
        <v>110</v>
      </c>
      <c r="BA104" s="29">
        <f t="shared" si="109"/>
        <v>225</v>
      </c>
      <c r="BB104" s="29">
        <f t="shared" si="109"/>
        <v>360</v>
      </c>
      <c r="BC104" s="29">
        <f t="shared" si="109"/>
        <v>550</v>
      </c>
      <c r="BD104" s="29">
        <f t="shared" si="109"/>
        <v>205</v>
      </c>
      <c r="BE104" s="29">
        <f t="shared" si="109"/>
        <v>330</v>
      </c>
      <c r="BF104" s="29">
        <f t="shared" si="109"/>
        <v>0</v>
      </c>
      <c r="BG104" s="29">
        <f t="shared" si="109"/>
        <v>40</v>
      </c>
      <c r="BH104" s="29">
        <f t="shared" si="109"/>
        <v>59</v>
      </c>
      <c r="BI104" s="29">
        <f t="shared" si="109"/>
        <v>30</v>
      </c>
      <c r="BJ104" s="29">
        <f t="shared" si="109"/>
        <v>30</v>
      </c>
      <c r="BK104" s="29">
        <f t="shared" si="109"/>
        <v>35</v>
      </c>
      <c r="BL104" s="29">
        <f t="shared" si="109"/>
        <v>312</v>
      </c>
      <c r="BM104" s="29">
        <f t="shared" si="109"/>
        <v>154.44999999999999</v>
      </c>
      <c r="BN104" s="29">
        <f t="shared" si="109"/>
        <v>14.89</v>
      </c>
      <c r="BO104" s="29">
        <f t="shared" si="109"/>
        <v>10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10">E104/1000</f>
        <v>7.0000000000000007E-2</v>
      </c>
      <c r="F105" s="22">
        <f t="shared" si="110"/>
        <v>0.09</v>
      </c>
      <c r="G105" s="22">
        <f t="shared" si="110"/>
        <v>0.5</v>
      </c>
      <c r="H105" s="22">
        <f t="shared" si="110"/>
        <v>0.92589999999999995</v>
      </c>
      <c r="I105" s="22">
        <f t="shared" si="110"/>
        <v>0.51</v>
      </c>
      <c r="J105" s="22">
        <f t="shared" si="110"/>
        <v>7.1379999999999999E-2</v>
      </c>
      <c r="K105" s="22">
        <f t="shared" si="110"/>
        <v>0.66244000000000003</v>
      </c>
      <c r="L105" s="22">
        <f t="shared" si="110"/>
        <v>0.20083000000000001</v>
      </c>
      <c r="M105" s="22">
        <f t="shared" si="110"/>
        <v>0.55000000000000004</v>
      </c>
      <c r="N105" s="22">
        <f t="shared" si="110"/>
        <v>9.9489999999999995E-2</v>
      </c>
      <c r="O105" s="22">
        <f t="shared" si="110"/>
        <v>0.32031999999999999</v>
      </c>
      <c r="P105" s="22">
        <f t="shared" si="110"/>
        <v>0.36839999999999995</v>
      </c>
      <c r="Q105" s="22">
        <f t="shared" si="110"/>
        <v>0.41667000000000004</v>
      </c>
      <c r="R105" s="22">
        <f t="shared" si="110"/>
        <v>0</v>
      </c>
      <c r="S105" s="22">
        <f t="shared" si="110"/>
        <v>0.13</v>
      </c>
      <c r="T105" s="22">
        <f t="shared" si="110"/>
        <v>0</v>
      </c>
      <c r="U105" s="22">
        <f t="shared" si="110"/>
        <v>0.84</v>
      </c>
      <c r="V105" s="22">
        <f t="shared" si="110"/>
        <v>8.3339999999999997E-2</v>
      </c>
      <c r="W105" s="22">
        <f>W104/1000</f>
        <v>9.9000000000000005E-2</v>
      </c>
      <c r="X105" s="22">
        <f t="shared" si="110"/>
        <v>8.9999999999999993E-3</v>
      </c>
      <c r="Y105" s="22">
        <f t="shared" si="110"/>
        <v>0</v>
      </c>
      <c r="Z105" s="22">
        <f t="shared" si="110"/>
        <v>0.22500000000000001</v>
      </c>
      <c r="AA105" s="22">
        <f t="shared" si="110"/>
        <v>0.36</v>
      </c>
      <c r="AB105" s="22">
        <f t="shared" si="110"/>
        <v>0.3</v>
      </c>
      <c r="AC105" s="22">
        <f t="shared" si="110"/>
        <v>0.35</v>
      </c>
      <c r="AD105" s="22">
        <f t="shared" si="110"/>
        <v>0.18</v>
      </c>
      <c r="AE105" s="22">
        <f t="shared" si="110"/>
        <v>0.3</v>
      </c>
      <c r="AF105" s="22">
        <f t="shared" si="110"/>
        <v>0.16900000000000001</v>
      </c>
      <c r="AG105" s="22">
        <f t="shared" si="110"/>
        <v>0.22727</v>
      </c>
      <c r="AH105" s="22">
        <f t="shared" si="110"/>
        <v>5.8380000000000001E-2</v>
      </c>
      <c r="AI105" s="22">
        <f t="shared" si="110"/>
        <v>6.5750000000000003E-2</v>
      </c>
      <c r="AJ105" s="22">
        <f t="shared" si="110"/>
        <v>4.8000000000000001E-2</v>
      </c>
      <c r="AK105" s="22">
        <f t="shared" si="110"/>
        <v>0.2</v>
      </c>
      <c r="AL105" s="22">
        <f t="shared" si="110"/>
        <v>0.185</v>
      </c>
      <c r="AM105" s="22">
        <f t="shared" si="110"/>
        <v>0</v>
      </c>
      <c r="AN105" s="22">
        <f t="shared" si="110"/>
        <v>0.28599999999999998</v>
      </c>
      <c r="AO105" s="22">
        <f t="shared" si="110"/>
        <v>0</v>
      </c>
      <c r="AP105" s="22">
        <f t="shared" si="110"/>
        <v>0.18966</v>
      </c>
      <c r="AQ105" s="22">
        <f t="shared" si="110"/>
        <v>7.4999999999999997E-2</v>
      </c>
      <c r="AR105" s="22">
        <f t="shared" si="110"/>
        <v>7.0000000000000007E-2</v>
      </c>
      <c r="AS105" s="22">
        <f t="shared" si="110"/>
        <v>0.15</v>
      </c>
      <c r="AT105" s="22">
        <f t="shared" si="110"/>
        <v>8.5709999999999995E-2</v>
      </c>
      <c r="AU105" s="22">
        <f t="shared" si="110"/>
        <v>6.429E-2</v>
      </c>
      <c r="AV105" s="22">
        <f t="shared" si="110"/>
        <v>6.25E-2</v>
      </c>
      <c r="AW105" s="22">
        <f t="shared" si="110"/>
        <v>0.11428000000000001</v>
      </c>
      <c r="AX105" s="22">
        <f t="shared" si="110"/>
        <v>0.08</v>
      </c>
      <c r="AY105" s="22">
        <f t="shared" si="110"/>
        <v>7.4999999999999997E-2</v>
      </c>
      <c r="AZ105" s="22">
        <f t="shared" si="110"/>
        <v>0.11</v>
      </c>
      <c r="BA105" s="22">
        <f t="shared" si="110"/>
        <v>0.22500000000000001</v>
      </c>
      <c r="BB105" s="22">
        <f t="shared" si="110"/>
        <v>0.36</v>
      </c>
      <c r="BC105" s="22">
        <f t="shared" si="110"/>
        <v>0.55000000000000004</v>
      </c>
      <c r="BD105" s="22">
        <f t="shared" si="110"/>
        <v>0.20499999999999999</v>
      </c>
      <c r="BE105" s="22">
        <f t="shared" si="110"/>
        <v>0.33</v>
      </c>
      <c r="BF105" s="22">
        <f t="shared" si="110"/>
        <v>0</v>
      </c>
      <c r="BG105" s="22">
        <f t="shared" si="110"/>
        <v>0.04</v>
      </c>
      <c r="BH105" s="22">
        <f t="shared" si="110"/>
        <v>5.8999999999999997E-2</v>
      </c>
      <c r="BI105" s="22">
        <f t="shared" si="110"/>
        <v>0.03</v>
      </c>
      <c r="BJ105" s="22">
        <f t="shared" si="110"/>
        <v>0.03</v>
      </c>
      <c r="BK105" s="22">
        <f t="shared" si="110"/>
        <v>3.5000000000000003E-2</v>
      </c>
      <c r="BL105" s="22">
        <f t="shared" si="110"/>
        <v>0.312</v>
      </c>
      <c r="BM105" s="22">
        <f t="shared" si="110"/>
        <v>0.15444999999999998</v>
      </c>
      <c r="BN105" s="22">
        <f t="shared" si="110"/>
        <v>1.489E-2</v>
      </c>
      <c r="BO105" s="22">
        <f t="shared" ref="BO105" si="111">BO104/1000</f>
        <v>0.01</v>
      </c>
    </row>
    <row r="106" spans="1:69" ht="17.25" x14ac:dyDescent="0.3">
      <c r="A106" s="30"/>
      <c r="B106" s="31" t="s">
        <v>32</v>
      </c>
      <c r="C106" s="108"/>
      <c r="D106" s="32">
        <f>D102*D104</f>
        <v>1.3453999999999999</v>
      </c>
      <c r="E106" s="32">
        <f t="shared" ref="E106:BN106" si="112">E102*E104</f>
        <v>0</v>
      </c>
      <c r="F106" s="32">
        <f t="shared" si="112"/>
        <v>0.9</v>
      </c>
      <c r="G106" s="32">
        <f t="shared" si="112"/>
        <v>0.2</v>
      </c>
      <c r="H106" s="32">
        <f t="shared" si="112"/>
        <v>0</v>
      </c>
      <c r="I106" s="32">
        <f t="shared" si="112"/>
        <v>0</v>
      </c>
      <c r="J106" s="32">
        <f t="shared" si="112"/>
        <v>0</v>
      </c>
      <c r="K106" s="32">
        <f t="shared" si="112"/>
        <v>0</v>
      </c>
      <c r="L106" s="32">
        <f t="shared" si="112"/>
        <v>0</v>
      </c>
      <c r="M106" s="32">
        <f t="shared" si="112"/>
        <v>0</v>
      </c>
      <c r="N106" s="32">
        <f t="shared" si="112"/>
        <v>0</v>
      </c>
      <c r="O106" s="32">
        <f t="shared" si="112"/>
        <v>0</v>
      </c>
      <c r="P106" s="32">
        <f t="shared" si="112"/>
        <v>0</v>
      </c>
      <c r="Q106" s="32">
        <f t="shared" si="112"/>
        <v>0</v>
      </c>
      <c r="R106" s="32">
        <f t="shared" si="112"/>
        <v>0</v>
      </c>
      <c r="S106" s="32">
        <f t="shared" si="112"/>
        <v>0</v>
      </c>
      <c r="T106" s="32">
        <f t="shared" si="112"/>
        <v>0</v>
      </c>
      <c r="U106" s="32">
        <f t="shared" si="112"/>
        <v>15.12</v>
      </c>
      <c r="V106" s="32">
        <f t="shared" si="112"/>
        <v>0</v>
      </c>
      <c r="W106" s="32">
        <f>W102*W104</f>
        <v>0</v>
      </c>
      <c r="X106" s="32">
        <f t="shared" si="112"/>
        <v>0</v>
      </c>
      <c r="Y106" s="32">
        <f t="shared" si="112"/>
        <v>0</v>
      </c>
      <c r="Z106" s="32">
        <f t="shared" si="112"/>
        <v>0</v>
      </c>
      <c r="AA106" s="32">
        <f t="shared" si="112"/>
        <v>0</v>
      </c>
      <c r="AB106" s="32">
        <f t="shared" si="112"/>
        <v>0</v>
      </c>
      <c r="AC106" s="32">
        <f t="shared" si="112"/>
        <v>0</v>
      </c>
      <c r="AD106" s="32">
        <f t="shared" si="112"/>
        <v>0</v>
      </c>
      <c r="AE106" s="32">
        <f t="shared" si="112"/>
        <v>0</v>
      </c>
      <c r="AF106" s="32">
        <f t="shared" si="112"/>
        <v>0</v>
      </c>
      <c r="AG106" s="32">
        <f t="shared" si="112"/>
        <v>0</v>
      </c>
      <c r="AH106" s="32">
        <f t="shared" si="112"/>
        <v>0</v>
      </c>
      <c r="AI106" s="32">
        <f t="shared" si="112"/>
        <v>0</v>
      </c>
      <c r="AJ106" s="32">
        <f t="shared" si="112"/>
        <v>0</v>
      </c>
      <c r="AK106" s="32">
        <f t="shared" si="112"/>
        <v>0</v>
      </c>
      <c r="AL106" s="32">
        <f t="shared" si="112"/>
        <v>0</v>
      </c>
      <c r="AM106" s="32">
        <f t="shared" si="112"/>
        <v>0</v>
      </c>
      <c r="AN106" s="32">
        <f t="shared" si="112"/>
        <v>0</v>
      </c>
      <c r="AO106" s="32">
        <f t="shared" si="112"/>
        <v>0</v>
      </c>
      <c r="AP106" s="32">
        <f t="shared" si="112"/>
        <v>0</v>
      </c>
      <c r="AQ106" s="32">
        <f t="shared" si="112"/>
        <v>0</v>
      </c>
      <c r="AR106" s="32">
        <f t="shared" si="112"/>
        <v>0</v>
      </c>
      <c r="AS106" s="32">
        <f t="shared" si="112"/>
        <v>0</v>
      </c>
      <c r="AT106" s="32">
        <f t="shared" si="112"/>
        <v>0</v>
      </c>
      <c r="AU106" s="32">
        <f t="shared" si="112"/>
        <v>0</v>
      </c>
      <c r="AV106" s="32">
        <f t="shared" si="112"/>
        <v>0.39374999999999999</v>
      </c>
      <c r="AW106" s="32">
        <f t="shared" si="112"/>
        <v>0</v>
      </c>
      <c r="AX106" s="32">
        <f t="shared" si="112"/>
        <v>0</v>
      </c>
      <c r="AY106" s="32">
        <f t="shared" si="112"/>
        <v>0</v>
      </c>
      <c r="AZ106" s="32">
        <f t="shared" si="112"/>
        <v>0</v>
      </c>
      <c r="BA106" s="32">
        <f t="shared" si="112"/>
        <v>0</v>
      </c>
      <c r="BB106" s="32">
        <f t="shared" si="112"/>
        <v>0</v>
      </c>
      <c r="BC106" s="32">
        <f t="shared" si="112"/>
        <v>0</v>
      </c>
      <c r="BD106" s="32">
        <f t="shared" si="112"/>
        <v>0</v>
      </c>
      <c r="BE106" s="32">
        <f t="shared" si="112"/>
        <v>0</v>
      </c>
      <c r="BF106" s="32">
        <f t="shared" si="112"/>
        <v>0</v>
      </c>
      <c r="BG106" s="32">
        <f t="shared" si="112"/>
        <v>5</v>
      </c>
      <c r="BH106" s="32">
        <f t="shared" si="112"/>
        <v>0.82600000000000007</v>
      </c>
      <c r="BI106" s="32">
        <f t="shared" si="112"/>
        <v>3.7499999999999999E-2</v>
      </c>
      <c r="BJ106" s="32">
        <f t="shared" si="112"/>
        <v>0</v>
      </c>
      <c r="BK106" s="32">
        <f t="shared" si="112"/>
        <v>0</v>
      </c>
      <c r="BL106" s="32">
        <f t="shared" si="112"/>
        <v>0</v>
      </c>
      <c r="BM106" s="32">
        <f t="shared" si="112"/>
        <v>0.30890000000000001</v>
      </c>
      <c r="BN106" s="32">
        <f t="shared" si="112"/>
        <v>1.489E-2</v>
      </c>
      <c r="BO106" s="32">
        <f t="shared" ref="BO106" si="113">BO102*BO104</f>
        <v>0</v>
      </c>
      <c r="BP106" s="33">
        <f>SUM(D106:BN106)</f>
        <v>24.146440000000005</v>
      </c>
      <c r="BQ106" s="34">
        <f>BP106/$C$19</f>
        <v>24.146440000000005</v>
      </c>
    </row>
    <row r="107" spans="1:69" ht="17.25" x14ac:dyDescent="0.3">
      <c r="A107" s="30"/>
      <c r="B107" s="31" t="s">
        <v>33</v>
      </c>
      <c r="C107" s="108"/>
      <c r="D107" s="32">
        <f>D102*D104</f>
        <v>1.3453999999999999</v>
      </c>
      <c r="E107" s="32">
        <f t="shared" ref="E107:BN107" si="114">E102*E104</f>
        <v>0</v>
      </c>
      <c r="F107" s="32">
        <f t="shared" si="114"/>
        <v>0.9</v>
      </c>
      <c r="G107" s="32">
        <f t="shared" si="114"/>
        <v>0.2</v>
      </c>
      <c r="H107" s="32">
        <f t="shared" si="114"/>
        <v>0</v>
      </c>
      <c r="I107" s="32">
        <f t="shared" si="114"/>
        <v>0</v>
      </c>
      <c r="J107" s="32">
        <f t="shared" si="114"/>
        <v>0</v>
      </c>
      <c r="K107" s="32">
        <f t="shared" si="114"/>
        <v>0</v>
      </c>
      <c r="L107" s="32">
        <f t="shared" si="114"/>
        <v>0</v>
      </c>
      <c r="M107" s="32">
        <f t="shared" si="114"/>
        <v>0</v>
      </c>
      <c r="N107" s="32">
        <f t="shared" si="114"/>
        <v>0</v>
      </c>
      <c r="O107" s="32">
        <f t="shared" si="114"/>
        <v>0</v>
      </c>
      <c r="P107" s="32">
        <f t="shared" si="114"/>
        <v>0</v>
      </c>
      <c r="Q107" s="32">
        <f t="shared" si="114"/>
        <v>0</v>
      </c>
      <c r="R107" s="32">
        <f t="shared" si="114"/>
        <v>0</v>
      </c>
      <c r="S107" s="32">
        <f t="shared" si="114"/>
        <v>0</v>
      </c>
      <c r="T107" s="32">
        <f t="shared" si="114"/>
        <v>0</v>
      </c>
      <c r="U107" s="32">
        <f t="shared" si="114"/>
        <v>15.12</v>
      </c>
      <c r="V107" s="32">
        <f t="shared" si="114"/>
        <v>0</v>
      </c>
      <c r="W107" s="32">
        <f>W102*W104</f>
        <v>0</v>
      </c>
      <c r="X107" s="32">
        <f t="shared" si="114"/>
        <v>0</v>
      </c>
      <c r="Y107" s="32">
        <f t="shared" si="114"/>
        <v>0</v>
      </c>
      <c r="Z107" s="32">
        <f t="shared" si="114"/>
        <v>0</v>
      </c>
      <c r="AA107" s="32">
        <f t="shared" si="114"/>
        <v>0</v>
      </c>
      <c r="AB107" s="32">
        <f t="shared" si="114"/>
        <v>0</v>
      </c>
      <c r="AC107" s="32">
        <f t="shared" si="114"/>
        <v>0</v>
      </c>
      <c r="AD107" s="32">
        <f t="shared" si="114"/>
        <v>0</v>
      </c>
      <c r="AE107" s="32">
        <f t="shared" si="114"/>
        <v>0</v>
      </c>
      <c r="AF107" s="32">
        <f t="shared" si="114"/>
        <v>0</v>
      </c>
      <c r="AG107" s="32">
        <f t="shared" si="114"/>
        <v>0</v>
      </c>
      <c r="AH107" s="32">
        <f t="shared" si="114"/>
        <v>0</v>
      </c>
      <c r="AI107" s="32">
        <f t="shared" si="114"/>
        <v>0</v>
      </c>
      <c r="AJ107" s="32">
        <f t="shared" si="114"/>
        <v>0</v>
      </c>
      <c r="AK107" s="32">
        <f t="shared" si="114"/>
        <v>0</v>
      </c>
      <c r="AL107" s="32">
        <f t="shared" si="114"/>
        <v>0</v>
      </c>
      <c r="AM107" s="32">
        <f t="shared" si="114"/>
        <v>0</v>
      </c>
      <c r="AN107" s="32">
        <f t="shared" si="114"/>
        <v>0</v>
      </c>
      <c r="AO107" s="32">
        <f t="shared" si="114"/>
        <v>0</v>
      </c>
      <c r="AP107" s="32">
        <f t="shared" si="114"/>
        <v>0</v>
      </c>
      <c r="AQ107" s="32">
        <f t="shared" si="114"/>
        <v>0</v>
      </c>
      <c r="AR107" s="32">
        <f t="shared" si="114"/>
        <v>0</v>
      </c>
      <c r="AS107" s="32">
        <f t="shared" si="114"/>
        <v>0</v>
      </c>
      <c r="AT107" s="32">
        <f t="shared" si="114"/>
        <v>0</v>
      </c>
      <c r="AU107" s="32">
        <f t="shared" si="114"/>
        <v>0</v>
      </c>
      <c r="AV107" s="32">
        <f t="shared" si="114"/>
        <v>0.39374999999999999</v>
      </c>
      <c r="AW107" s="32">
        <f t="shared" si="114"/>
        <v>0</v>
      </c>
      <c r="AX107" s="32">
        <f t="shared" si="114"/>
        <v>0</v>
      </c>
      <c r="AY107" s="32">
        <f t="shared" si="114"/>
        <v>0</v>
      </c>
      <c r="AZ107" s="32">
        <f t="shared" si="114"/>
        <v>0</v>
      </c>
      <c r="BA107" s="32">
        <f t="shared" si="114"/>
        <v>0</v>
      </c>
      <c r="BB107" s="32">
        <f t="shared" si="114"/>
        <v>0</v>
      </c>
      <c r="BC107" s="32">
        <f t="shared" si="114"/>
        <v>0</v>
      </c>
      <c r="BD107" s="32">
        <f t="shared" si="114"/>
        <v>0</v>
      </c>
      <c r="BE107" s="32">
        <f t="shared" si="114"/>
        <v>0</v>
      </c>
      <c r="BF107" s="32">
        <f t="shared" si="114"/>
        <v>0</v>
      </c>
      <c r="BG107" s="32">
        <f t="shared" si="114"/>
        <v>5</v>
      </c>
      <c r="BH107" s="32">
        <f t="shared" si="114"/>
        <v>0.82600000000000007</v>
      </c>
      <c r="BI107" s="32">
        <f t="shared" si="114"/>
        <v>3.7499999999999999E-2</v>
      </c>
      <c r="BJ107" s="32">
        <f t="shared" si="114"/>
        <v>0</v>
      </c>
      <c r="BK107" s="32">
        <f t="shared" si="114"/>
        <v>0</v>
      </c>
      <c r="BL107" s="32">
        <f t="shared" si="114"/>
        <v>0</v>
      </c>
      <c r="BM107" s="32">
        <f t="shared" si="114"/>
        <v>0.30890000000000001</v>
      </c>
      <c r="BN107" s="32">
        <f t="shared" si="114"/>
        <v>1.489E-2</v>
      </c>
      <c r="BO107" s="32">
        <f t="shared" ref="BO107" si="115">BO102*BO104</f>
        <v>0</v>
      </c>
      <c r="BP107" s="33">
        <f>SUM(D107:BN107)</f>
        <v>24.146440000000005</v>
      </c>
      <c r="BQ107" s="34">
        <f>BP107/$C19</f>
        <v>24.146440000000005</v>
      </c>
    </row>
  </sheetData>
  <mergeCells count="359"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5" t="s">
        <v>61</v>
      </c>
      <c r="B1" s="115"/>
      <c r="C1" s="116"/>
      <c r="D1" s="117" t="s">
        <v>61</v>
      </c>
      <c r="E1" s="115"/>
      <c r="F1" s="115"/>
      <c r="G1" s="116"/>
      <c r="H1" s="117" t="s">
        <v>61</v>
      </c>
      <c r="I1" s="115"/>
      <c r="J1" s="116"/>
      <c r="K1" s="53"/>
      <c r="L1" s="118" t="s">
        <v>9</v>
      </c>
      <c r="M1" s="118"/>
      <c r="N1" s="118" t="s">
        <v>12</v>
      </c>
      <c r="O1" s="118"/>
      <c r="P1" s="110" t="s">
        <v>20</v>
      </c>
      <c r="Q1" s="110"/>
      <c r="R1" s="110" t="s">
        <v>23</v>
      </c>
      <c r="S1" s="110"/>
      <c r="T1" s="111" t="s">
        <v>40</v>
      </c>
      <c r="U1" s="111"/>
      <c r="V1" s="25"/>
    </row>
    <row r="2" spans="1:22" ht="30.75" customHeight="1" x14ac:dyDescent="0.3">
      <c r="A2" s="112" t="s">
        <v>41</v>
      </c>
      <c r="B2" s="112"/>
      <c r="C2" s="112"/>
      <c r="D2" s="113" t="s">
        <v>42</v>
      </c>
      <c r="E2" s="112"/>
      <c r="F2" s="112"/>
      <c r="G2" s="114"/>
      <c r="H2" s="112" t="s">
        <v>43</v>
      </c>
      <c r="I2" s="112"/>
      <c r="J2" s="114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44206</v>
      </c>
      <c r="C3" s="59" t="s">
        <v>44</v>
      </c>
      <c r="D3" s="58"/>
      <c r="E3" s="70">
        <f>' 3-7 лет (день 2)'!K4</f>
        <v>44206</v>
      </c>
      <c r="F3" s="59" t="s">
        <v>44</v>
      </c>
      <c r="G3" s="59" t="s">
        <v>45</v>
      </c>
      <c r="H3" s="58"/>
      <c r="I3" s="70">
        <f>E3</f>
        <v>44206</v>
      </c>
      <c r="J3" s="59" t="s">
        <v>45</v>
      </c>
      <c r="K3" s="25"/>
      <c r="L3" s="60">
        <f>F4</f>
        <v>20.645675000000001</v>
      </c>
      <c r="M3" s="60">
        <f>G4</f>
        <v>26.387585000000001</v>
      </c>
      <c r="N3" s="60">
        <f>F9</f>
        <v>46.863092692307696</v>
      </c>
      <c r="O3" s="60">
        <f>G9</f>
        <v>65.264764999999997</v>
      </c>
      <c r="P3" s="60">
        <f>F17</f>
        <v>6.0748800000000003</v>
      </c>
      <c r="Q3" s="60">
        <f>G17</f>
        <v>7.1610940000000012</v>
      </c>
      <c r="R3" s="5">
        <f>F22</f>
        <v>18.966240000000003</v>
      </c>
      <c r="S3" s="5">
        <f>G22</f>
        <v>24.146440000000005</v>
      </c>
      <c r="T3" s="61">
        <f>L3+N3+P3+R3</f>
        <v>92.549887692307692</v>
      </c>
      <c r="U3" s="61">
        <f>M3+O3+Q3+S3</f>
        <v>122.95988400000002</v>
      </c>
    </row>
    <row r="4" spans="1:22" ht="15" customHeight="1" x14ac:dyDescent="0.25">
      <c r="A4" s="96" t="s">
        <v>9</v>
      </c>
      <c r="B4" s="5" t="str">
        <f>E4</f>
        <v>Каша молочная "Дружба"</v>
      </c>
      <c r="C4" s="119">
        <f>F4</f>
        <v>20.645675000000001</v>
      </c>
      <c r="D4" s="96" t="s">
        <v>9</v>
      </c>
      <c r="E4" s="5" t="str">
        <f>' 3-7 лет (день 2)'!B7</f>
        <v>Каша молочная "Дружба"</v>
      </c>
      <c r="F4" s="119">
        <f>' 1,5-2 года (день 2)'!BQ59</f>
        <v>20.645675000000001</v>
      </c>
      <c r="G4" s="119">
        <f>' 3-7 лет (день 2)'!BQ59</f>
        <v>26.387585000000001</v>
      </c>
      <c r="H4" s="96" t="s">
        <v>9</v>
      </c>
      <c r="I4" s="5" t="str">
        <f>E4</f>
        <v>Каша молочная "Дружба"</v>
      </c>
      <c r="J4" s="119">
        <f>G4</f>
        <v>26.387585000000001</v>
      </c>
    </row>
    <row r="5" spans="1:22" ht="15" customHeight="1" x14ac:dyDescent="0.25">
      <c r="A5" s="96"/>
      <c r="B5" s="8" t="str">
        <f>E5</f>
        <v>Бутерброд с джемом</v>
      </c>
      <c r="C5" s="120"/>
      <c r="D5" s="96"/>
      <c r="E5" s="5" t="str">
        <f>' 3-7 лет (день 2)'!B8</f>
        <v>Бутерброд с джемом</v>
      </c>
      <c r="F5" s="120"/>
      <c r="G5" s="120"/>
      <c r="H5" s="96"/>
      <c r="I5" s="5" t="str">
        <f>E5</f>
        <v>Бутерброд с джемом</v>
      </c>
      <c r="J5" s="120"/>
    </row>
    <row r="6" spans="1:22" ht="15" customHeight="1" x14ac:dyDescent="0.25">
      <c r="A6" s="96"/>
      <c r="B6" s="8" t="str">
        <f>E6</f>
        <v>Кофейный напиток с молоком</v>
      </c>
      <c r="C6" s="120"/>
      <c r="D6" s="96"/>
      <c r="E6" s="5" t="str">
        <f>' 3-7 лет (день 2)'!B9</f>
        <v>Кофейный напиток с молоком</v>
      </c>
      <c r="F6" s="120"/>
      <c r="G6" s="120"/>
      <c r="H6" s="96"/>
      <c r="I6" s="5" t="str">
        <f>E6</f>
        <v>Кофейный напиток с молоком</v>
      </c>
      <c r="J6" s="120"/>
    </row>
    <row r="7" spans="1:22" ht="15" customHeight="1" x14ac:dyDescent="0.25">
      <c r="A7" s="96"/>
      <c r="B7" s="5"/>
      <c r="C7" s="120"/>
      <c r="D7" s="96"/>
      <c r="E7" s="5"/>
      <c r="F7" s="120"/>
      <c r="G7" s="120"/>
      <c r="H7" s="96"/>
      <c r="I7" s="5"/>
      <c r="J7" s="120"/>
    </row>
    <row r="8" spans="1:22" ht="15" customHeight="1" x14ac:dyDescent="0.25">
      <c r="A8" s="96"/>
      <c r="B8" s="5"/>
      <c r="C8" s="121"/>
      <c r="D8" s="96"/>
      <c r="E8" s="5"/>
      <c r="F8" s="121"/>
      <c r="G8" s="121"/>
      <c r="H8" s="96"/>
      <c r="I8" s="5"/>
      <c r="J8" s="121"/>
    </row>
    <row r="9" spans="1:22" ht="15" customHeight="1" x14ac:dyDescent="0.25">
      <c r="A9" s="96" t="s">
        <v>12</v>
      </c>
      <c r="B9" s="5" t="e">
        <f>E9</f>
        <v>#REF!</v>
      </c>
      <c r="C9" s="122">
        <f>F9</f>
        <v>46.863092692307696</v>
      </c>
      <c r="D9" s="96" t="s">
        <v>12</v>
      </c>
      <c r="E9" s="5" t="e">
        <f>' 3-7 лет (день 2)'!#REF!</f>
        <v>#REF!</v>
      </c>
      <c r="F9" s="122">
        <f>' 1,5-2 года (день 2)'!BQ76</f>
        <v>46.863092692307696</v>
      </c>
      <c r="G9" s="122">
        <f>' 3-7 лет (день 2)'!BQ76</f>
        <v>65.264764999999997</v>
      </c>
      <c r="H9" s="96" t="s">
        <v>12</v>
      </c>
      <c r="I9" s="5" t="e">
        <f t="shared" ref="I9:I18" si="0">E9</f>
        <v>#REF!</v>
      </c>
      <c r="J9" s="122">
        <f>G9</f>
        <v>65.264764999999997</v>
      </c>
    </row>
    <row r="10" spans="1:22" ht="15" customHeight="1" x14ac:dyDescent="0.25">
      <c r="A10" s="96"/>
      <c r="B10" s="5" t="str">
        <f t="shared" ref="B10:B18" si="1">E10</f>
        <v>Суп с лапшой</v>
      </c>
      <c r="C10" s="123"/>
      <c r="D10" s="96"/>
      <c r="E10" s="5" t="str">
        <f>' 3-7 лет (день 2)'!B12</f>
        <v>Суп с лапшой</v>
      </c>
      <c r="F10" s="123"/>
      <c r="G10" s="123"/>
      <c r="H10" s="96"/>
      <c r="I10" s="5" t="str">
        <f t="shared" si="0"/>
        <v>Суп с лапшой</v>
      </c>
      <c r="J10" s="123"/>
      <c r="L10">
        <v>18.854023822727271</v>
      </c>
      <c r="M10">
        <v>13.974628181818181</v>
      </c>
    </row>
    <row r="11" spans="1:22" ht="15" customHeight="1" x14ac:dyDescent="0.25">
      <c r="A11" s="96"/>
      <c r="B11" s="5" t="str">
        <f t="shared" si="1"/>
        <v>Котлета мясная</v>
      </c>
      <c r="C11" s="123"/>
      <c r="D11" s="96"/>
      <c r="E11" s="5" t="str">
        <f>' 3-7 лет (день 2)'!B13</f>
        <v>Котлета мясная</v>
      </c>
      <c r="F11" s="123"/>
      <c r="G11" s="123"/>
      <c r="H11" s="96"/>
      <c r="I11" s="5" t="str">
        <f t="shared" si="0"/>
        <v>Котлета мясная</v>
      </c>
      <c r="J11" s="123"/>
      <c r="L11">
        <v>48.009738413076576</v>
      </c>
      <c r="M11">
        <v>39.372064415584425</v>
      </c>
    </row>
    <row r="12" spans="1:22" ht="15" customHeight="1" x14ac:dyDescent="0.25">
      <c r="A12" s="96"/>
      <c r="B12" s="5" t="str">
        <f t="shared" si="1"/>
        <v>Капуста тушеная</v>
      </c>
      <c r="C12" s="123"/>
      <c r="D12" s="96"/>
      <c r="E12" s="5" t="str">
        <f>' 3-7 лет (день 2)'!B14</f>
        <v>Капуста тушеная</v>
      </c>
      <c r="F12" s="123"/>
      <c r="G12" s="123"/>
      <c r="H12" s="96"/>
      <c r="I12" s="5" t="str">
        <f t="shared" si="0"/>
        <v>Капуста тушеная</v>
      </c>
      <c r="J12" s="123"/>
      <c r="L12">
        <v>6.7314578731034489</v>
      </c>
      <c r="M12">
        <v>5.7716699999999994</v>
      </c>
    </row>
    <row r="13" spans="1:22" ht="15" customHeight="1" x14ac:dyDescent="0.25">
      <c r="A13" s="96"/>
      <c r="B13" s="5" t="str">
        <f t="shared" si="1"/>
        <v>Хлеб пшеничный</v>
      </c>
      <c r="C13" s="123"/>
      <c r="D13" s="96"/>
      <c r="E13" s="5" t="str">
        <f>' 3-7 лет (день 2)'!B15</f>
        <v>Хлеб пшеничный</v>
      </c>
      <c r="F13" s="123"/>
      <c r="G13" s="123"/>
      <c r="H13" s="96"/>
      <c r="I13" s="5" t="str">
        <f t="shared" si="0"/>
        <v>Хлеб пшеничный</v>
      </c>
      <c r="J13" s="123"/>
      <c r="L13">
        <v>9.1906141818181819</v>
      </c>
      <c r="M13">
        <v>7.609218181818183</v>
      </c>
    </row>
    <row r="14" spans="1:22" ht="15" customHeight="1" x14ac:dyDescent="0.25">
      <c r="A14" s="96"/>
      <c r="B14" s="5" t="str">
        <f t="shared" si="1"/>
        <v>Хлеб ржано-пшеничный</v>
      </c>
      <c r="C14" s="123"/>
      <c r="D14" s="96"/>
      <c r="E14" s="5" t="str">
        <f>' 3-7 лет (день 2)'!B16</f>
        <v>Хлеб ржано-пшеничный</v>
      </c>
      <c r="F14" s="123"/>
      <c r="G14" s="123"/>
      <c r="H14" s="96"/>
      <c r="I14" s="5" t="str">
        <f t="shared" si="0"/>
        <v>Хлеб ржано-пшеничный</v>
      </c>
      <c r="J14" s="123"/>
    </row>
    <row r="15" spans="1:22" ht="15" customHeight="1" x14ac:dyDescent="0.25">
      <c r="A15" s="96"/>
      <c r="B15" s="9" t="str">
        <f t="shared" si="1"/>
        <v>Компот из кураги и изюма</v>
      </c>
      <c r="C15" s="123"/>
      <c r="D15" s="96"/>
      <c r="E15" s="5" t="str">
        <f>' 3-7 лет (день 2)'!B17</f>
        <v>Компот из кураги и изюма</v>
      </c>
      <c r="F15" s="123"/>
      <c r="G15" s="123"/>
      <c r="H15" s="96"/>
      <c r="I15" s="9" t="str">
        <f t="shared" si="0"/>
        <v>Компот из кураги и изюма</v>
      </c>
      <c r="J15" s="123"/>
    </row>
    <row r="16" spans="1:22" ht="15" customHeight="1" x14ac:dyDescent="0.25">
      <c r="A16" s="96"/>
      <c r="B16" s="9">
        <f t="shared" si="1"/>
        <v>0</v>
      </c>
      <c r="C16" s="124"/>
      <c r="D16" s="96"/>
      <c r="E16" s="9"/>
      <c r="F16" s="124"/>
      <c r="G16" s="124"/>
      <c r="H16" s="96"/>
      <c r="I16" s="9">
        <f t="shared" si="0"/>
        <v>0</v>
      </c>
      <c r="J16" s="124"/>
    </row>
    <row r="17" spans="1:15" ht="15" customHeight="1" x14ac:dyDescent="0.25">
      <c r="A17" s="96" t="s">
        <v>20</v>
      </c>
      <c r="B17" s="5" t="str">
        <f t="shared" si="1"/>
        <v>Чай с лимоном</v>
      </c>
      <c r="C17" s="119">
        <f>F17</f>
        <v>6.0748800000000003</v>
      </c>
      <c r="D17" s="96" t="s">
        <v>20</v>
      </c>
      <c r="E17" s="5" t="str">
        <f>' 3-7 лет (день 2)'!B19</f>
        <v>Чай с лимоном</v>
      </c>
      <c r="F17" s="119">
        <f>' 1,5-2 года (день 2)'!BQ92</f>
        <v>6.0748800000000003</v>
      </c>
      <c r="G17" s="119">
        <f>' 3-7 лет (день 2)'!BQ91</f>
        <v>7.1610940000000012</v>
      </c>
      <c r="H17" s="96" t="s">
        <v>20</v>
      </c>
      <c r="I17" s="5" t="str">
        <f t="shared" si="0"/>
        <v>Чай с лимоном</v>
      </c>
      <c r="J17" s="119">
        <f>G17</f>
        <v>7.1610940000000012</v>
      </c>
    </row>
    <row r="18" spans="1:15" ht="15" customHeight="1" x14ac:dyDescent="0.25">
      <c r="A18" s="96"/>
      <c r="B18" s="5" t="str">
        <f t="shared" si="1"/>
        <v>Сдоба обыкновенная</v>
      </c>
      <c r="C18" s="120"/>
      <c r="D18" s="96"/>
      <c r="E18" s="5" t="str">
        <f>' 3-7 лет (день 2)'!B20</f>
        <v>Сдоба обыкновенная</v>
      </c>
      <c r="F18" s="120"/>
      <c r="G18" s="120"/>
      <c r="H18" s="96"/>
      <c r="I18" s="5" t="str">
        <f t="shared" si="0"/>
        <v>Сдоба обыкновенная</v>
      </c>
      <c r="J18" s="120"/>
    </row>
    <row r="19" spans="1:15" ht="15" customHeight="1" x14ac:dyDescent="0.25">
      <c r="A19" s="96"/>
      <c r="B19" s="5"/>
      <c r="C19" s="120"/>
      <c r="D19" s="96"/>
      <c r="E19" s="5"/>
      <c r="F19" s="120"/>
      <c r="G19" s="120"/>
      <c r="H19" s="96"/>
      <c r="I19" s="5"/>
      <c r="J19" s="120"/>
    </row>
    <row r="20" spans="1:15" ht="15" customHeight="1" x14ac:dyDescent="0.25">
      <c r="A20" s="96"/>
      <c r="B20" s="5"/>
      <c r="C20" s="120"/>
      <c r="D20" s="96"/>
      <c r="E20" s="5"/>
      <c r="F20" s="120"/>
      <c r="G20" s="120"/>
      <c r="H20" s="96"/>
      <c r="I20" s="5"/>
      <c r="J20" s="120"/>
    </row>
    <row r="21" spans="1:15" ht="15" customHeight="1" x14ac:dyDescent="0.25">
      <c r="A21" s="96"/>
      <c r="B21" s="5"/>
      <c r="C21" s="121"/>
      <c r="D21" s="96"/>
      <c r="E21" s="18"/>
      <c r="F21" s="121"/>
      <c r="G21" s="121"/>
      <c r="H21" s="96"/>
      <c r="I21" s="5"/>
      <c r="J21" s="121"/>
    </row>
    <row r="22" spans="1:15" ht="15" customHeight="1" x14ac:dyDescent="0.25">
      <c r="A22" s="96" t="s">
        <v>23</v>
      </c>
      <c r="B22" s="18" t="str">
        <f>E22</f>
        <v>Суп - уха</v>
      </c>
      <c r="C22" s="119">
        <f>F22</f>
        <v>18.966240000000003</v>
      </c>
      <c r="D22" s="96" t="s">
        <v>23</v>
      </c>
      <c r="E22" s="18" t="str">
        <f>' 3-7 лет (день 2)'!B23</f>
        <v>Суп - уха</v>
      </c>
      <c r="F22" s="119">
        <f>' 1,5-2 года (день 2)'!BQ108</f>
        <v>18.966240000000003</v>
      </c>
      <c r="G22" s="119">
        <f>' 3-7 лет (день 2)'!BQ107</f>
        <v>24.146440000000005</v>
      </c>
      <c r="H22" s="96" t="s">
        <v>23</v>
      </c>
      <c r="I22" s="18" t="str">
        <f>E22</f>
        <v>Суп - уха</v>
      </c>
      <c r="J22" s="119">
        <f>G22</f>
        <v>24.146440000000005</v>
      </c>
    </row>
    <row r="23" spans="1:15" ht="15" customHeight="1" x14ac:dyDescent="0.25">
      <c r="A23" s="96"/>
      <c r="B23" s="18" t="str">
        <f>E23</f>
        <v>Хлеб пшеничный</v>
      </c>
      <c r="C23" s="120"/>
      <c r="D23" s="96"/>
      <c r="E23" s="18" t="str">
        <f>' 3-7 лет (день 2)'!B24</f>
        <v>Хлеб пшеничный</v>
      </c>
      <c r="F23" s="120"/>
      <c r="G23" s="120"/>
      <c r="H23" s="96"/>
      <c r="I23" s="18" t="str">
        <f>E23</f>
        <v>Хлеб пшеничный</v>
      </c>
      <c r="J23" s="120"/>
    </row>
    <row r="24" spans="1:15" ht="15" customHeight="1" x14ac:dyDescent="0.25">
      <c r="A24" s="96"/>
      <c r="B24" s="18" t="str">
        <f>E24</f>
        <v>Чай с сахаром</v>
      </c>
      <c r="C24" s="120"/>
      <c r="D24" s="96"/>
      <c r="E24" s="18" t="str">
        <f>' 3-7 лет (день 2)'!B25</f>
        <v>Чай с сахаром</v>
      </c>
      <c r="F24" s="120"/>
      <c r="G24" s="120"/>
      <c r="H24" s="96"/>
      <c r="I24" s="18" t="str">
        <f>E24</f>
        <v>Чай с сахаром</v>
      </c>
      <c r="J24" s="120"/>
    </row>
    <row r="25" spans="1:15" ht="15" customHeight="1" x14ac:dyDescent="0.25">
      <c r="A25" s="96"/>
      <c r="B25" s="9">
        <f>E25</f>
        <v>0</v>
      </c>
      <c r="C25" s="120"/>
      <c r="D25" s="96"/>
      <c r="E25" s="9"/>
      <c r="F25" s="120"/>
      <c r="G25" s="120"/>
      <c r="H25" s="96"/>
      <c r="I25" s="9">
        <f>E25</f>
        <v>0</v>
      </c>
      <c r="J25" s="120"/>
    </row>
    <row r="26" spans="1:15" ht="15" customHeight="1" x14ac:dyDescent="0.25">
      <c r="A26" s="96"/>
      <c r="B26" s="5"/>
      <c r="C26" s="121"/>
      <c r="D26" s="96"/>
      <c r="E26" s="5"/>
      <c r="F26" s="121"/>
      <c r="G26" s="121"/>
      <c r="H26" s="96"/>
      <c r="I26" s="5"/>
      <c r="J26" s="121"/>
    </row>
    <row r="27" spans="1:15" ht="17.25" x14ac:dyDescent="0.3">
      <c r="A27" s="125" t="s">
        <v>40</v>
      </c>
      <c r="B27" s="126"/>
      <c r="C27" s="62">
        <f>C4+C9+C17+C22</f>
        <v>92.549887692307692</v>
      </c>
      <c r="D27" s="125" t="s">
        <v>40</v>
      </c>
      <c r="E27" s="126"/>
      <c r="F27" s="62">
        <f>F4+F9+F17+F22</f>
        <v>92.549887692307692</v>
      </c>
      <c r="G27" s="62">
        <f>G4+G9+G17+G22</f>
        <v>122.95988400000002</v>
      </c>
      <c r="H27" s="125" t="s">
        <v>40</v>
      </c>
      <c r="I27" s="126"/>
      <c r="J27" s="62">
        <f>J4+J9+J17+J22</f>
        <v>122.95988400000002</v>
      </c>
    </row>
    <row r="29" spans="1:15" ht="59.25" customHeight="1" x14ac:dyDescent="0.25">
      <c r="A29" s="115" t="s">
        <v>61</v>
      </c>
      <c r="B29" s="115"/>
      <c r="C29" s="116"/>
      <c r="D29" s="117" t="s">
        <v>61</v>
      </c>
      <c r="E29" s="115"/>
      <c r="F29" s="115"/>
      <c r="G29" s="116"/>
      <c r="H29" s="117" t="s">
        <v>61</v>
      </c>
      <c r="I29" s="115"/>
      <c r="J29" s="116"/>
      <c r="K29" s="53"/>
      <c r="L29" s="53"/>
      <c r="M29" s="127"/>
      <c r="N29" s="127"/>
      <c r="O29" s="127"/>
    </row>
    <row r="30" spans="1:15" ht="30.75" customHeight="1" x14ac:dyDescent="0.25">
      <c r="A30" s="112" t="s">
        <v>46</v>
      </c>
      <c r="B30" s="112"/>
      <c r="C30" s="114"/>
      <c r="D30" s="113" t="s">
        <v>47</v>
      </c>
      <c r="E30" s="112"/>
      <c r="F30" s="112"/>
      <c r="G30" s="114"/>
      <c r="H30" s="113" t="s">
        <v>48</v>
      </c>
      <c r="I30" s="112"/>
      <c r="J30" s="114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44206</v>
      </c>
      <c r="C31" s="59" t="s">
        <v>45</v>
      </c>
      <c r="D31" s="58"/>
      <c r="E31" s="70">
        <f>E3</f>
        <v>44206</v>
      </c>
      <c r="F31" s="59" t="s">
        <v>44</v>
      </c>
      <c r="G31" s="59" t="s">
        <v>45</v>
      </c>
      <c r="H31" s="58"/>
      <c r="I31" s="72">
        <f>E3</f>
        <v>44206</v>
      </c>
      <c r="J31" s="64" t="s">
        <v>45</v>
      </c>
      <c r="K31" s="25"/>
      <c r="L31" s="25"/>
    </row>
    <row r="32" spans="1:15" ht="15" customHeight="1" x14ac:dyDescent="0.25">
      <c r="A32" s="96" t="s">
        <v>9</v>
      </c>
      <c r="B32" s="5" t="str">
        <f>E4</f>
        <v>Каша молочная "Дружба"</v>
      </c>
      <c r="C32" s="119">
        <f>G4</f>
        <v>26.387585000000001</v>
      </c>
      <c r="D32" s="96" t="s">
        <v>9</v>
      </c>
      <c r="E32" s="5" t="str">
        <f>E4</f>
        <v>Каша молочная "Дружба"</v>
      </c>
      <c r="F32" s="119">
        <f>F4</f>
        <v>20.645675000000001</v>
      </c>
      <c r="G32" s="119">
        <f>G4</f>
        <v>26.387585000000001</v>
      </c>
      <c r="H32" s="96" t="s">
        <v>9</v>
      </c>
      <c r="I32" s="5" t="str">
        <f>I4</f>
        <v>Каша молочная "Дружба"</v>
      </c>
      <c r="J32" s="119">
        <f>G32</f>
        <v>26.387585000000001</v>
      </c>
    </row>
    <row r="33" spans="1:10" ht="15" customHeight="1" x14ac:dyDescent="0.25">
      <c r="A33" s="96"/>
      <c r="B33" s="5" t="str">
        <f>E5</f>
        <v>Бутерброд с джемом</v>
      </c>
      <c r="C33" s="120"/>
      <c r="D33" s="96"/>
      <c r="E33" s="5" t="str">
        <f>E5</f>
        <v>Бутерброд с джемом</v>
      </c>
      <c r="F33" s="120"/>
      <c r="G33" s="120"/>
      <c r="H33" s="96"/>
      <c r="I33" s="5" t="str">
        <f>I5</f>
        <v>Бутерброд с джемом</v>
      </c>
      <c r="J33" s="120"/>
    </row>
    <row r="34" spans="1:10" ht="15" customHeight="1" x14ac:dyDescent="0.25">
      <c r="A34" s="96"/>
      <c r="B34" s="5" t="str">
        <f>E6</f>
        <v>Кофейный напиток с молоком</v>
      </c>
      <c r="C34" s="120"/>
      <c r="D34" s="96"/>
      <c r="E34" s="5" t="str">
        <f>E6</f>
        <v>Кофейный напиток с молоком</v>
      </c>
      <c r="F34" s="120"/>
      <c r="G34" s="120"/>
      <c r="H34" s="96"/>
      <c r="I34" s="5" t="str">
        <f>I6</f>
        <v>Кофейный напиток с молоком</v>
      </c>
      <c r="J34" s="120"/>
    </row>
    <row r="35" spans="1:10" ht="15" customHeight="1" x14ac:dyDescent="0.25">
      <c r="A35" s="96"/>
      <c r="B35" s="5"/>
      <c r="C35" s="120"/>
      <c r="D35" s="96"/>
      <c r="E35" s="5"/>
      <c r="F35" s="120"/>
      <c r="G35" s="120"/>
      <c r="H35" s="96"/>
      <c r="I35" s="5"/>
      <c r="J35" s="120"/>
    </row>
    <row r="36" spans="1:10" ht="15" customHeight="1" x14ac:dyDescent="0.25">
      <c r="A36" s="96"/>
      <c r="B36" s="5"/>
      <c r="C36" s="121"/>
      <c r="D36" s="96"/>
      <c r="E36" s="5"/>
      <c r="F36" s="121"/>
      <c r="G36" s="121"/>
      <c r="H36" s="96"/>
      <c r="I36" s="5"/>
      <c r="J36" s="121"/>
    </row>
    <row r="37" spans="1:10" ht="15" customHeight="1" x14ac:dyDescent="0.25">
      <c r="A37" s="96" t="s">
        <v>12</v>
      </c>
      <c r="B37" s="5" t="e">
        <f t="shared" ref="B37:B46" si="2">E9</f>
        <v>#REF!</v>
      </c>
      <c r="C37" s="122">
        <f>G9</f>
        <v>65.264764999999997</v>
      </c>
      <c r="D37" s="96" t="s">
        <v>12</v>
      </c>
      <c r="E37" s="5" t="e">
        <f>E9</f>
        <v>#REF!</v>
      </c>
      <c r="F37" s="122">
        <f>F9</f>
        <v>46.863092692307696</v>
      </c>
      <c r="G37" s="122">
        <f>G9</f>
        <v>65.264764999999997</v>
      </c>
      <c r="H37" s="96" t="s">
        <v>12</v>
      </c>
      <c r="I37" s="5" t="e">
        <f t="shared" ref="I37:I42" si="3">I9</f>
        <v>#REF!</v>
      </c>
      <c r="J37" s="122">
        <f>G37</f>
        <v>65.264764999999997</v>
      </c>
    </row>
    <row r="38" spans="1:10" ht="15" customHeight="1" x14ac:dyDescent="0.25">
      <c r="A38" s="96"/>
      <c r="B38" s="5" t="str">
        <f t="shared" si="2"/>
        <v>Суп с лапшой</v>
      </c>
      <c r="C38" s="123"/>
      <c r="D38" s="96"/>
      <c r="E38" s="5" t="str">
        <f t="shared" ref="E38:E46" si="4">E10</f>
        <v>Суп с лапшой</v>
      </c>
      <c r="F38" s="123"/>
      <c r="G38" s="123"/>
      <c r="H38" s="96"/>
      <c r="I38" s="5" t="str">
        <f t="shared" si="3"/>
        <v>Суп с лапшой</v>
      </c>
      <c r="J38" s="123"/>
    </row>
    <row r="39" spans="1:10" ht="15" customHeight="1" x14ac:dyDescent="0.25">
      <c r="A39" s="96"/>
      <c r="B39" s="5" t="str">
        <f t="shared" si="2"/>
        <v>Котлета мясная</v>
      </c>
      <c r="C39" s="123"/>
      <c r="D39" s="96"/>
      <c r="E39" s="5" t="str">
        <f t="shared" si="4"/>
        <v>Котлета мясная</v>
      </c>
      <c r="F39" s="123"/>
      <c r="G39" s="123"/>
      <c r="H39" s="96"/>
      <c r="I39" s="5" t="str">
        <f t="shared" si="3"/>
        <v>Котлета мясная</v>
      </c>
      <c r="J39" s="123"/>
    </row>
    <row r="40" spans="1:10" ht="15" customHeight="1" x14ac:dyDescent="0.25">
      <c r="A40" s="96"/>
      <c r="B40" s="5" t="str">
        <f t="shared" si="2"/>
        <v>Капуста тушеная</v>
      </c>
      <c r="C40" s="123"/>
      <c r="D40" s="96"/>
      <c r="E40" s="5" t="str">
        <f t="shared" si="4"/>
        <v>Капуста тушеная</v>
      </c>
      <c r="F40" s="123"/>
      <c r="G40" s="123"/>
      <c r="H40" s="96"/>
      <c r="I40" s="5" t="str">
        <f t="shared" si="3"/>
        <v>Капуста тушеная</v>
      </c>
      <c r="J40" s="123"/>
    </row>
    <row r="41" spans="1:10" ht="15" customHeight="1" x14ac:dyDescent="0.25">
      <c r="A41" s="96"/>
      <c r="B41" s="5" t="str">
        <f t="shared" si="2"/>
        <v>Хлеб пшеничный</v>
      </c>
      <c r="C41" s="123"/>
      <c r="D41" s="96"/>
      <c r="E41" s="5" t="str">
        <f t="shared" si="4"/>
        <v>Хлеб пшеничный</v>
      </c>
      <c r="F41" s="123"/>
      <c r="G41" s="123"/>
      <c r="H41" s="96"/>
      <c r="I41" s="5" t="str">
        <f t="shared" si="3"/>
        <v>Хлеб пшеничный</v>
      </c>
      <c r="J41" s="123"/>
    </row>
    <row r="42" spans="1:10" ht="15" customHeight="1" x14ac:dyDescent="0.25">
      <c r="A42" s="96"/>
      <c r="B42" s="5" t="str">
        <f t="shared" si="2"/>
        <v>Хлеб ржано-пшеничный</v>
      </c>
      <c r="C42" s="123"/>
      <c r="D42" s="96"/>
      <c r="E42" s="5" t="str">
        <f t="shared" si="4"/>
        <v>Хлеб ржано-пшеничный</v>
      </c>
      <c r="F42" s="123"/>
      <c r="G42" s="123"/>
      <c r="H42" s="96"/>
      <c r="I42" s="5" t="str">
        <f t="shared" si="3"/>
        <v>Хлеб ржано-пшеничный</v>
      </c>
      <c r="J42" s="123"/>
    </row>
    <row r="43" spans="1:10" ht="15" customHeight="1" x14ac:dyDescent="0.25">
      <c r="A43" s="96"/>
      <c r="B43" s="9" t="str">
        <f t="shared" si="2"/>
        <v>Компот из кураги и изюма</v>
      </c>
      <c r="C43" s="123"/>
      <c r="D43" s="96"/>
      <c r="E43" s="9" t="str">
        <f t="shared" si="4"/>
        <v>Компот из кураги и изюма</v>
      </c>
      <c r="F43" s="123"/>
      <c r="G43" s="123"/>
      <c r="H43" s="96"/>
      <c r="I43" s="9" t="str">
        <f>E15</f>
        <v>Компот из кураги и изюма</v>
      </c>
      <c r="J43" s="123"/>
    </row>
    <row r="44" spans="1:10" ht="15" customHeight="1" x14ac:dyDescent="0.25">
      <c r="A44" s="96"/>
      <c r="B44" s="9">
        <f t="shared" si="2"/>
        <v>0</v>
      </c>
      <c r="C44" s="124"/>
      <c r="D44" s="96"/>
      <c r="E44" s="9">
        <f t="shared" si="4"/>
        <v>0</v>
      </c>
      <c r="F44" s="124"/>
      <c r="G44" s="124"/>
      <c r="H44" s="96"/>
      <c r="I44" s="9">
        <f>I16</f>
        <v>0</v>
      </c>
      <c r="J44" s="124"/>
    </row>
    <row r="45" spans="1:10" ht="15" customHeight="1" x14ac:dyDescent="0.25">
      <c r="A45" s="96" t="s">
        <v>20</v>
      </c>
      <c r="B45" s="5" t="str">
        <f t="shared" si="2"/>
        <v>Чай с лимоном</v>
      </c>
      <c r="C45" s="119">
        <f>G17</f>
        <v>7.1610940000000012</v>
      </c>
      <c r="D45" s="96" t="s">
        <v>20</v>
      </c>
      <c r="E45" s="5" t="str">
        <f t="shared" si="4"/>
        <v>Чай с лимоном</v>
      </c>
      <c r="F45" s="119">
        <f>F17</f>
        <v>6.0748800000000003</v>
      </c>
      <c r="G45" s="119">
        <f>G17</f>
        <v>7.1610940000000012</v>
      </c>
      <c r="H45" s="96" t="s">
        <v>20</v>
      </c>
      <c r="I45" s="5" t="str">
        <f>I17</f>
        <v>Чай с лимоном</v>
      </c>
      <c r="J45" s="119">
        <f>G45</f>
        <v>7.1610940000000012</v>
      </c>
    </row>
    <row r="46" spans="1:10" ht="15" customHeight="1" x14ac:dyDescent="0.25">
      <c r="A46" s="96"/>
      <c r="B46" s="5" t="str">
        <f t="shared" si="2"/>
        <v>Сдоба обыкновенная</v>
      </c>
      <c r="C46" s="120"/>
      <c r="D46" s="96"/>
      <c r="E46" s="5" t="str">
        <f t="shared" si="4"/>
        <v>Сдоба обыкновенная</v>
      </c>
      <c r="F46" s="120"/>
      <c r="G46" s="120"/>
      <c r="H46" s="96"/>
      <c r="I46" s="5" t="str">
        <f>I18</f>
        <v>Сдоба обыкновенная</v>
      </c>
      <c r="J46" s="120"/>
    </row>
    <row r="47" spans="1:10" ht="15" customHeight="1" x14ac:dyDescent="0.25">
      <c r="A47" s="96"/>
      <c r="B47" s="5"/>
      <c r="C47" s="120"/>
      <c r="D47" s="96"/>
      <c r="E47" s="5"/>
      <c r="F47" s="120"/>
      <c r="G47" s="120"/>
      <c r="H47" s="96"/>
      <c r="I47" s="5"/>
      <c r="J47" s="120"/>
    </row>
    <row r="48" spans="1:10" ht="15" customHeight="1" x14ac:dyDescent="0.25">
      <c r="A48" s="96"/>
      <c r="B48" s="5"/>
      <c r="C48" s="120"/>
      <c r="D48" s="96"/>
      <c r="E48" s="5"/>
      <c r="F48" s="120"/>
      <c r="G48" s="120"/>
      <c r="H48" s="96"/>
      <c r="I48" s="5"/>
      <c r="J48" s="120"/>
    </row>
    <row r="49" spans="1:10" ht="15" customHeight="1" x14ac:dyDescent="0.25">
      <c r="A49" s="96"/>
      <c r="B49" s="5"/>
      <c r="C49" s="121"/>
      <c r="D49" s="96"/>
      <c r="E49" s="5"/>
      <c r="F49" s="121"/>
      <c r="G49" s="121"/>
      <c r="H49" s="96"/>
      <c r="I49" s="5"/>
      <c r="J49" s="121"/>
    </row>
    <row r="50" spans="1:10" ht="15" customHeight="1" x14ac:dyDescent="0.25">
      <c r="A50" s="96" t="s">
        <v>23</v>
      </c>
      <c r="B50" s="18" t="str">
        <f>E22</f>
        <v>Суп - уха</v>
      </c>
      <c r="C50" s="119">
        <f>G22</f>
        <v>24.146440000000005</v>
      </c>
      <c r="D50" s="96" t="s">
        <v>23</v>
      </c>
      <c r="E50" s="18" t="str">
        <f>E22</f>
        <v>Суп - уха</v>
      </c>
      <c r="F50" s="119">
        <f>F22</f>
        <v>18.966240000000003</v>
      </c>
      <c r="G50" s="119">
        <f>G22</f>
        <v>24.146440000000005</v>
      </c>
      <c r="H50" s="96" t="s">
        <v>23</v>
      </c>
      <c r="I50" s="18" t="str">
        <f>I22</f>
        <v>Суп - уха</v>
      </c>
      <c r="J50" s="119">
        <f>G50</f>
        <v>24.146440000000005</v>
      </c>
    </row>
    <row r="51" spans="1:10" ht="15" customHeight="1" x14ac:dyDescent="0.25">
      <c r="A51" s="96"/>
      <c r="B51" s="18" t="str">
        <f>E23</f>
        <v>Хлеб пшеничный</v>
      </c>
      <c r="C51" s="120"/>
      <c r="D51" s="96"/>
      <c r="E51" s="18" t="str">
        <f>E23</f>
        <v>Хлеб пшеничный</v>
      </c>
      <c r="F51" s="120"/>
      <c r="G51" s="120"/>
      <c r="H51" s="96"/>
      <c r="I51" s="18" t="str">
        <f>I23</f>
        <v>Хлеб пшеничный</v>
      </c>
      <c r="J51" s="120"/>
    </row>
    <row r="52" spans="1:10" ht="15" customHeight="1" x14ac:dyDescent="0.25">
      <c r="A52" s="96"/>
      <c r="B52" s="18" t="str">
        <f>E24</f>
        <v>Чай с сахаром</v>
      </c>
      <c r="C52" s="120"/>
      <c r="D52" s="96"/>
      <c r="E52" s="18" t="str">
        <f>E24</f>
        <v>Чай с сахаром</v>
      </c>
      <c r="F52" s="120"/>
      <c r="G52" s="120"/>
      <c r="H52" s="96"/>
      <c r="I52" s="18" t="str">
        <f>I24</f>
        <v>Чай с сахаром</v>
      </c>
      <c r="J52" s="120"/>
    </row>
    <row r="53" spans="1:10" ht="15" customHeight="1" x14ac:dyDescent="0.25">
      <c r="A53" s="96"/>
      <c r="B53" s="9">
        <f>E53</f>
        <v>0</v>
      </c>
      <c r="C53" s="120"/>
      <c r="D53" s="96"/>
      <c r="E53" s="9">
        <f>E25</f>
        <v>0</v>
      </c>
      <c r="F53" s="120"/>
      <c r="G53" s="120"/>
      <c r="H53" s="96"/>
      <c r="I53" s="9">
        <f>E25</f>
        <v>0</v>
      </c>
      <c r="J53" s="120"/>
    </row>
    <row r="54" spans="1:10" ht="15" customHeight="1" x14ac:dyDescent="0.25">
      <c r="A54" s="96"/>
      <c r="B54" s="5"/>
      <c r="C54" s="121"/>
      <c r="D54" s="96"/>
      <c r="E54" s="5"/>
      <c r="F54" s="121"/>
      <c r="G54" s="121"/>
      <c r="H54" s="96"/>
      <c r="I54" s="5"/>
      <c r="J54" s="121"/>
    </row>
    <row r="55" spans="1:10" ht="17.25" x14ac:dyDescent="0.3">
      <c r="A55" s="125" t="s">
        <v>40</v>
      </c>
      <c r="B55" s="126"/>
      <c r="C55" s="65">
        <f>C32+C37+C45+C50</f>
        <v>122.95988400000002</v>
      </c>
      <c r="D55" s="41"/>
      <c r="E55" s="66" t="s">
        <v>40</v>
      </c>
      <c r="F55" s="62">
        <f>F32+F37+F45+F50</f>
        <v>92.549887692307692</v>
      </c>
      <c r="G55" s="62">
        <f>G32+G37+G45+G50</f>
        <v>122.95988400000002</v>
      </c>
      <c r="H55" s="125" t="s">
        <v>40</v>
      </c>
      <c r="I55" s="126"/>
      <c r="J55" s="62">
        <f>J32+J37+J45+J50</f>
        <v>122.95988400000002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G5" sqref="G5:H5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66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67</v>
      </c>
      <c r="F5" s="133"/>
      <c r="G5" s="133">
        <v>44910</v>
      </c>
      <c r="H5" s="133"/>
      <c r="I5" s="75"/>
      <c r="J5" s="75"/>
      <c r="K5" s="75"/>
      <c r="L5" s="75"/>
      <c r="M5" s="75"/>
    </row>
    <row r="6" spans="1:13" ht="36" customHeight="1" x14ac:dyDescent="0.25">
      <c r="A6" s="76" t="s">
        <v>68</v>
      </c>
      <c r="B6" s="76" t="s">
        <v>69</v>
      </c>
      <c r="C6" s="76" t="s">
        <v>70</v>
      </c>
      <c r="D6" s="76" t="s">
        <v>71</v>
      </c>
      <c r="E6" s="76" t="s">
        <v>72</v>
      </c>
      <c r="F6" s="76" t="s">
        <v>73</v>
      </c>
      <c r="G6" s="76" t="s">
        <v>74</v>
      </c>
      <c r="H6" s="76" t="s">
        <v>75</v>
      </c>
      <c r="I6" s="76" t="s">
        <v>76</v>
      </c>
      <c r="J6" s="76" t="s">
        <v>77</v>
      </c>
      <c r="K6" s="76" t="s">
        <v>78</v>
      </c>
      <c r="L6" s="76" t="s">
        <v>79</v>
      </c>
      <c r="M6" s="76" t="s">
        <v>80</v>
      </c>
    </row>
    <row r="7" spans="1:13" ht="20.25" x14ac:dyDescent="0.25">
      <c r="A7" s="77" t="s">
        <v>81</v>
      </c>
      <c r="B7" s="128" t="s">
        <v>82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83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Чай с лимоном</v>
      </c>
      <c r="C20" s="80" t="s">
        <v>84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85</v>
      </c>
    </row>
    <row r="21" spans="1:13" x14ac:dyDescent="0.25">
      <c r="A21" s="79"/>
      <c r="B21" s="79" t="str">
        <f>' 3-7 лет (день 2)'!B20</f>
        <v>Сдоба обыкновенная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86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87</v>
      </c>
    </row>
    <row r="26" spans="1:13" ht="15.75" x14ac:dyDescent="0.25">
      <c r="A26" s="79"/>
      <c r="B26" s="84" t="s">
        <v>88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46163.94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1" t="s">
        <v>98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workbookViewId="0">
      <selection activeCell="G5" sqref="G5:H5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1" t="s">
        <v>63</v>
      </c>
      <c r="K1" s="131"/>
      <c r="L1" s="131"/>
      <c r="M1" s="131"/>
    </row>
    <row r="2" spans="1:13" x14ac:dyDescent="0.25">
      <c r="J2" s="131" t="s">
        <v>64</v>
      </c>
      <c r="K2" s="131"/>
      <c r="L2" s="131"/>
      <c r="M2" s="131"/>
    </row>
    <row r="3" spans="1:13" x14ac:dyDescent="0.25">
      <c r="J3" s="131" t="s">
        <v>65</v>
      </c>
      <c r="K3" s="131"/>
      <c r="L3" s="131"/>
      <c r="M3" s="131"/>
    </row>
    <row r="4" spans="1:13" ht="21" customHeight="1" x14ac:dyDescent="0.25">
      <c r="A4" s="74"/>
      <c r="B4" s="74"/>
      <c r="C4" s="74"/>
      <c r="D4" s="74"/>
      <c r="E4" s="74"/>
      <c r="J4" s="132" t="s">
        <v>66</v>
      </c>
      <c r="K4" s="132"/>
      <c r="L4" s="132"/>
      <c r="M4" s="132"/>
    </row>
    <row r="5" spans="1:13" ht="24" customHeight="1" x14ac:dyDescent="0.25">
      <c r="B5" s="75"/>
      <c r="C5" s="75"/>
      <c r="D5" s="75"/>
      <c r="E5" s="133" t="s">
        <v>67</v>
      </c>
      <c r="F5" s="133"/>
      <c r="G5" s="133">
        <v>44910</v>
      </c>
      <c r="H5" s="133"/>
      <c r="I5" s="75"/>
      <c r="J5" s="75"/>
      <c r="K5" s="75"/>
      <c r="L5" s="75"/>
      <c r="M5" s="75"/>
    </row>
    <row r="6" spans="1:13" ht="32.25" customHeight="1" x14ac:dyDescent="0.25">
      <c r="A6" s="76" t="s">
        <v>68</v>
      </c>
      <c r="B6" s="76" t="s">
        <v>69</v>
      </c>
      <c r="C6" s="76" t="s">
        <v>70</v>
      </c>
      <c r="D6" s="76" t="s">
        <v>71</v>
      </c>
      <c r="E6" s="76" t="s">
        <v>72</v>
      </c>
      <c r="F6" s="76" t="s">
        <v>73</v>
      </c>
      <c r="G6" s="76" t="s">
        <v>74</v>
      </c>
      <c r="H6" s="76" t="s">
        <v>75</v>
      </c>
      <c r="I6" s="76" t="s">
        <v>76</v>
      </c>
      <c r="J6" s="76" t="s">
        <v>77</v>
      </c>
      <c r="K6" s="76" t="s">
        <v>78</v>
      </c>
      <c r="L6" s="76" t="s">
        <v>79</v>
      </c>
      <c r="M6" s="76" t="s">
        <v>80</v>
      </c>
    </row>
    <row r="7" spans="1:13" ht="20.25" x14ac:dyDescent="0.25">
      <c r="A7" s="77" t="s">
        <v>81</v>
      </c>
      <c r="B7" s="128" t="s">
        <v>89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90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Чай с лимоном</v>
      </c>
      <c r="C21" s="80" t="s">
        <v>91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85</v>
      </c>
    </row>
    <row r="22" spans="1:13" x14ac:dyDescent="0.25">
      <c r="A22" s="79"/>
      <c r="B22" s="79" t="str">
        <f>' 3-7 лет (день 2)'!B20</f>
        <v>Сдоба обыкновенная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92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87</v>
      </c>
    </row>
    <row r="27" spans="1:13" ht="15.75" x14ac:dyDescent="0.25">
      <c r="A27" s="79"/>
      <c r="B27" s="84" t="s">
        <v>88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1" t="s">
        <v>98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4">
        <f>' 3-7 лет (день 2)'!K4</f>
        <v>44206</v>
      </c>
      <c r="B1" s="135"/>
      <c r="C1" s="135"/>
      <c r="D1" s="135"/>
      <c r="E1" s="135"/>
      <c r="F1" s="135"/>
      <c r="G1" s="135"/>
    </row>
    <row r="2" spans="1:7" ht="60" customHeight="1" x14ac:dyDescent="0.25">
      <c r="A2" s="136" t="s">
        <v>49</v>
      </c>
      <c r="B2" s="136" t="s">
        <v>50</v>
      </c>
      <c r="C2" s="136" t="s">
        <v>51</v>
      </c>
      <c r="D2" s="136" t="s">
        <v>52</v>
      </c>
      <c r="E2" s="136" t="s">
        <v>53</v>
      </c>
      <c r="F2" s="136" t="s">
        <v>54</v>
      </c>
      <c r="G2" s="138" t="s">
        <v>55</v>
      </c>
    </row>
    <row r="3" spans="1:7" x14ac:dyDescent="0.25">
      <c r="A3" s="137"/>
      <c r="B3" s="137"/>
      <c r="C3" s="137"/>
      <c r="D3" s="137"/>
      <c r="E3" s="137"/>
      <c r="F3" s="137"/>
      <c r="G3" s="139"/>
    </row>
    <row r="4" spans="1:7" ht="33" customHeight="1" x14ac:dyDescent="0.25">
      <c r="A4" s="137"/>
      <c r="B4" s="137"/>
      <c r="C4" s="137"/>
      <c r="D4" s="137"/>
      <c r="E4" s="137"/>
      <c r="F4" s="137"/>
      <c r="G4" s="139"/>
    </row>
    <row r="5" spans="1:7" ht="20.100000000000001" customHeight="1" x14ac:dyDescent="0.25">
      <c r="A5" s="143" t="s">
        <v>56</v>
      </c>
      <c r="B5" s="141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3"/>
      <c r="B6" s="141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3"/>
      <c r="B7" s="141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0"/>
      <c r="B8" s="141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0"/>
      <c r="B9" s="141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0"/>
      <c r="B10" s="141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0"/>
      <c r="B11" s="141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0"/>
      <c r="B12" s="141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0"/>
      <c r="B13" s="141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0" t="s">
        <v>59</v>
      </c>
      <c r="B14" s="141">
        <v>0.63888888888888895</v>
      </c>
      <c r="C14" s="5" t="str">
        <f>' 3-7 лет (день 2)'!B19</f>
        <v>Чай с лимоном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0"/>
      <c r="B15" s="142"/>
      <c r="C15" s="5" t="str">
        <f>' 3-7 лет (день 2)'!B20</f>
        <v>Сдоба обыкновенная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0" t="s">
        <v>60</v>
      </c>
      <c r="B16" s="141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0"/>
      <c r="B17" s="142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0"/>
      <c r="B18" s="142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0"/>
      <c r="B19" s="142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4"/>
      <c r="C2" s="38" t="s">
        <v>4</v>
      </c>
    </row>
    <row r="3" spans="2:3" x14ac:dyDescent="0.25">
      <c r="B3" s="105"/>
      <c r="C3" s="4" t="s">
        <v>8</v>
      </c>
    </row>
    <row r="4" spans="2:3" x14ac:dyDescent="0.25">
      <c r="B4" s="96" t="s">
        <v>9</v>
      </c>
      <c r="C4" s="5" t="s">
        <v>10</v>
      </c>
    </row>
    <row r="5" spans="2:3" x14ac:dyDescent="0.25">
      <c r="B5" s="96"/>
      <c r="C5" s="85" t="s">
        <v>38</v>
      </c>
    </row>
    <row r="6" spans="2:3" x14ac:dyDescent="0.25">
      <c r="B6" s="96"/>
      <c r="C6" s="9" t="s">
        <v>11</v>
      </c>
    </row>
    <row r="7" spans="2:3" x14ac:dyDescent="0.25">
      <c r="B7" s="96"/>
      <c r="C7" s="5"/>
    </row>
    <row r="8" spans="2:3" x14ac:dyDescent="0.25">
      <c r="B8" s="96"/>
      <c r="C8" s="5"/>
    </row>
    <row r="9" spans="2:3" x14ac:dyDescent="0.25">
      <c r="B9" s="96" t="s">
        <v>12</v>
      </c>
      <c r="C9" s="5" t="s">
        <v>13</v>
      </c>
    </row>
    <row r="10" spans="2:3" x14ac:dyDescent="0.25">
      <c r="B10" s="96"/>
      <c r="C10" s="85" t="s">
        <v>14</v>
      </c>
    </row>
    <row r="11" spans="2:3" x14ac:dyDescent="0.25">
      <c r="B11" s="96"/>
      <c r="C11" s="5" t="s">
        <v>15</v>
      </c>
    </row>
    <row r="12" spans="2:3" x14ac:dyDescent="0.25">
      <c r="B12" s="96"/>
      <c r="C12" s="5" t="s">
        <v>16</v>
      </c>
    </row>
    <row r="13" spans="2:3" x14ac:dyDescent="0.25">
      <c r="B13" s="96"/>
      <c r="C13" s="9" t="s">
        <v>17</v>
      </c>
    </row>
    <row r="14" spans="2:3" x14ac:dyDescent="0.25">
      <c r="B14" s="96"/>
      <c r="C14" s="9" t="s">
        <v>18</v>
      </c>
    </row>
    <row r="15" spans="2:3" x14ac:dyDescent="0.25">
      <c r="B15" s="96"/>
      <c r="C15" s="9" t="s">
        <v>19</v>
      </c>
    </row>
    <row r="16" spans="2:3" x14ac:dyDescent="0.25">
      <c r="B16" s="96"/>
      <c r="C16" s="9"/>
    </row>
    <row r="17" spans="2:3" x14ac:dyDescent="0.25">
      <c r="B17" s="96" t="s">
        <v>20</v>
      </c>
      <c r="C17" s="5" t="s">
        <v>21</v>
      </c>
    </row>
    <row r="18" spans="2:3" x14ac:dyDescent="0.25">
      <c r="B18" s="96"/>
      <c r="C18" s="5" t="s">
        <v>22</v>
      </c>
    </row>
    <row r="19" spans="2:3" x14ac:dyDescent="0.25">
      <c r="B19" s="96"/>
      <c r="C19" s="5"/>
    </row>
    <row r="20" spans="2:3" x14ac:dyDescent="0.25">
      <c r="B20" s="96"/>
      <c r="C20" s="5"/>
    </row>
    <row r="21" spans="2:3" x14ac:dyDescent="0.25">
      <c r="B21" s="96" t="s">
        <v>23</v>
      </c>
      <c r="C21" s="18" t="s">
        <v>24</v>
      </c>
    </row>
    <row r="22" spans="2:3" x14ac:dyDescent="0.25">
      <c r="B22" s="96"/>
      <c r="C22" t="s">
        <v>17</v>
      </c>
    </row>
    <row r="23" spans="2:3" x14ac:dyDescent="0.25">
      <c r="B23" s="96"/>
      <c r="C23" s="9" t="s">
        <v>25</v>
      </c>
    </row>
    <row r="24" spans="2:3" x14ac:dyDescent="0.25">
      <c r="B24" s="96"/>
      <c r="C24" s="19"/>
    </row>
    <row r="25" spans="2:3" x14ac:dyDescent="0.25">
      <c r="B25" s="96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2 до 3 лет</vt:lpstr>
      <vt:lpstr>День 2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2022-12-14T07:20:10Z</dcterms:modified>
</cp:coreProperties>
</file>