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85" i="5" l="1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G64" i="4"/>
  <c r="AG70" i="4" s="1"/>
  <c r="AG71" i="4" s="1"/>
  <c r="AF64" i="4"/>
  <c r="AE64" i="4"/>
  <c r="AE70" i="4" s="1"/>
  <c r="AE71" i="4" s="1"/>
  <c r="AD64" i="4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U64" i="4"/>
  <c r="U70" i="4" s="1"/>
  <c r="U71" i="4" s="1"/>
  <c r="T64" i="4"/>
  <c r="T70" i="4" s="1"/>
  <c r="T71" i="4" s="1"/>
  <c r="S64" i="4"/>
  <c r="S70" i="4" s="1"/>
  <c r="S71" i="4" s="1"/>
  <c r="R64" i="4"/>
  <c r="Q64" i="4"/>
  <c r="P64" i="4"/>
  <c r="O64" i="4"/>
  <c r="O70" i="4" s="1"/>
  <c r="O71" i="4" s="1"/>
  <c r="N64" i="4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E64" i="4"/>
  <c r="E70" i="4" s="1"/>
  <c r="E71" i="4" s="1"/>
  <c r="D64" i="4"/>
  <c r="B64" i="4"/>
  <c r="BN70" i="4"/>
  <c r="BN71" i="4" s="1"/>
  <c r="BM70" i="4"/>
  <c r="BM71" i="4" s="1"/>
  <c r="BJ70" i="4"/>
  <c r="BJ71" i="4" s="1"/>
  <c r="BH70" i="4"/>
  <c r="BH71" i="4" s="1"/>
  <c r="BF70" i="4"/>
  <c r="BF71" i="4" s="1"/>
  <c r="BE70" i="4"/>
  <c r="BE71" i="4" s="1"/>
  <c r="BD70" i="4"/>
  <c r="BD71" i="4" s="1"/>
  <c r="BB70" i="4"/>
  <c r="BB71" i="4" s="1"/>
  <c r="AZ70" i="4"/>
  <c r="AZ71" i="4" s="1"/>
  <c r="AX70" i="4"/>
  <c r="AX71" i="4" s="1"/>
  <c r="AV70" i="4"/>
  <c r="AV71" i="4" s="1"/>
  <c r="AT70" i="4"/>
  <c r="AT71" i="4" s="1"/>
  <c r="AR70" i="4"/>
  <c r="AR71" i="4" s="1"/>
  <c r="AP70" i="4"/>
  <c r="AP71" i="4" s="1"/>
  <c r="AN70" i="4"/>
  <c r="AN71" i="4" s="1"/>
  <c r="AL70" i="4"/>
  <c r="AL71" i="4" s="1"/>
  <c r="AJ70" i="4"/>
  <c r="AJ71" i="4" s="1"/>
  <c r="AH70" i="4"/>
  <c r="AH71" i="4" s="1"/>
  <c r="AF70" i="4"/>
  <c r="AF71" i="4" s="1"/>
  <c r="AD70" i="4"/>
  <c r="AD71" i="4" s="1"/>
  <c r="AB70" i="4"/>
  <c r="AB71" i="4" s="1"/>
  <c r="Z70" i="4"/>
  <c r="Z71" i="4" s="1"/>
  <c r="Y70" i="4"/>
  <c r="Y71" i="4" s="1"/>
  <c r="X70" i="4"/>
  <c r="X71" i="4" s="1"/>
  <c r="V70" i="4"/>
  <c r="V71" i="4" s="1"/>
  <c r="Q70" i="4"/>
  <c r="Q71" i="4" s="1"/>
  <c r="N70" i="4"/>
  <c r="N71" i="4" s="1"/>
  <c r="G70" i="4"/>
  <c r="G71" i="4" s="1"/>
  <c r="F70" i="4"/>
  <c r="F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BC101" i="5" l="1"/>
  <c r="BC102" i="5" s="1"/>
  <c r="AI101" i="5"/>
  <c r="AI102" i="5" s="1"/>
  <c r="BG101" i="5"/>
  <c r="BG102" i="5" s="1"/>
  <c r="F85" i="5"/>
  <c r="F86" i="5" s="1"/>
  <c r="F91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F58" i="5"/>
  <c r="AF59" i="5"/>
  <c r="AH59" i="5"/>
  <c r="AR59" i="5"/>
  <c r="AX59" i="5"/>
  <c r="BJ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G75" i="5"/>
  <c r="I76" i="5"/>
  <c r="K75" i="5"/>
  <c r="AA75" i="5"/>
  <c r="AG76" i="5"/>
  <c r="AW76" i="5"/>
  <c r="BE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AL107" i="5"/>
  <c r="BB107" i="5"/>
  <c r="I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K91" i="4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X107" i="4"/>
  <c r="G107" i="4"/>
  <c r="AU108" i="4"/>
  <c r="AN107" i="4" l="1"/>
  <c r="AV59" i="5"/>
  <c r="BM76" i="5"/>
  <c r="AC58" i="5"/>
  <c r="BN59" i="5"/>
  <c r="AT59" i="5"/>
  <c r="AQ106" i="5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T42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<sst xmlns="http://schemas.openxmlformats.org/spreadsheetml/2006/main" count="368" uniqueCount="100">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</sst>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topLeftCell="A10" zoomScale="80" zoomScaleNormal="80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44206</v>
      </c>
      <c r="M4" s="2"/>
    </row>
    <row r="5" spans="1:69" ht="15" customHeight="1" x14ac:dyDescent="0.25">
      <c r="A5" s="93"/>
      <c r="B5" s="3" t="s">
        <v>4</v>
      </c>
      <c r="C5" s="90" t="s">
        <v>5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0" t="s">
        <v>92</v>
      </c>
      <c r="BP5" s="95" t="s">
        <v>6</v>
      </c>
      <c r="BQ5" s="95" t="s">
        <v>7</v>
      </c>
    </row>
    <row r="6" spans="1:69" ht="36.75" customHeight="1" x14ac:dyDescent="0.25">
      <c r="A6" s="94"/>
      <c r="B6" s="4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5"/>
      <c r="BQ6" s="95"/>
    </row>
    <row r="7" spans="1:69" x14ac:dyDescent="0.25">
      <c r="A7" s="96" t="s">
        <v>9</v>
      </c>
      <c r="B7" s="5" t="str">
        <f>' 3-7 лет (день 2)'!B7</f>
        <v>Каша молочная "Дружба"</v>
      </c>
      <c r="C7" s="97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6"/>
      <c r="B8" s="5" t="str">
        <f>' 3-7 лет (день 2)'!B8</f>
        <v>Бутерброд с джемом</v>
      </c>
      <c r="C8" s="98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6"/>
      <c r="B9" s="5" t="str">
        <f>' 3-7 лет (день 2)'!B9</f>
        <v>Кофейный напиток с молоком</v>
      </c>
      <c r="C9" s="98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6"/>
      <c r="B10" s="9"/>
      <c r="C10" s="9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6"/>
      <c r="B11" s="9"/>
      <c r="C11" s="9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6" t="s">
        <v>12</v>
      </c>
      <c r="B12" s="9" t="str">
        <f>' 3-7 лет (день 2)'!B12</f>
        <v>Суп с лапшой</v>
      </c>
      <c r="C12" s="98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6"/>
      <c r="B13" s="9" t="str">
        <f>' 3-7 лет (день 2)'!B13</f>
        <v>Котлета мясная</v>
      </c>
      <c r="C13" s="98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6"/>
      <c r="B14" s="9" t="str">
        <f>' 3-7 лет (день 2)'!B14</f>
        <v>Капуста тушеная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6"/>
      <c r="B15" s="9" t="str">
        <f>' 3-7 лет (день 2)'!B15</f>
        <v>Хлеб пшеничный</v>
      </c>
      <c r="C15" s="98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tr">
        <f>' 3-7 лет (день 2)'!B16</f>
        <v>Хлеб ржано-пшеничный</v>
      </c>
      <c r="C16" s="98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6"/>
      <c r="B17" s="9" t="str">
        <f>' 3-7 лет (день 2)'!B17</f>
        <v>Компот из кураги и изюма</v>
      </c>
      <c r="C17" s="98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6" t="s">
        <v>20</v>
      </c>
      <c r="B19" s="5" t="str">
        <f>' 3-7 лет (день 2)'!B19</f>
        <v>Чай с лимоном</v>
      </c>
      <c r="C19" s="97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6"/>
      <c r="B20" s="5" t="str">
        <f>' 3-7 лет (день 2)'!B20</f>
        <v>Сдоба обыкновенная</v>
      </c>
      <c r="C20" s="98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6"/>
      <c r="B23" s="5"/>
      <c r="C23" s="9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6" t="s">
        <v>23</v>
      </c>
      <c r="B24" s="18" t="str">
        <f>' 3-7 лет (день 2)'!B23</f>
        <v>Суп - уха</v>
      </c>
      <c r="C24" s="97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6"/>
      <c r="B25" s="18" t="str">
        <f>' 3-7 лет (день 2)'!B24</f>
        <v>Хлеб пшеничный</v>
      </c>
      <c r="C25" s="98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6"/>
      <c r="B26" s="18" t="str">
        <f>' 3-7 лет (день 2)'!B25</f>
        <v>Чай с сахаром</v>
      </c>
      <c r="C26" s="98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6"/>
      <c r="B27" s="19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6"/>
      <c r="B28" s="5"/>
      <c r="C28" s="9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86.3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504</v>
      </c>
      <c r="N38" s="87">
        <v>99.49</v>
      </c>
      <c r="O38" s="87">
        <v>320.32</v>
      </c>
      <c r="P38" s="87">
        <v>368.4</v>
      </c>
      <c r="Q38" s="5">
        <v>380</v>
      </c>
      <c r="R38" s="5"/>
      <c r="S38" s="5">
        <v>130</v>
      </c>
      <c r="T38" s="5"/>
      <c r="U38" s="5">
        <v>628</v>
      </c>
      <c r="V38" s="5">
        <v>329.48</v>
      </c>
      <c r="W38" s="5">
        <v>219</v>
      </c>
      <c r="X38" s="5">
        <v>7.9</v>
      </c>
      <c r="Y38" s="5"/>
      <c r="Z38" s="5">
        <v>247</v>
      </c>
      <c r="AA38" s="5">
        <v>360</v>
      </c>
      <c r="AB38" s="5">
        <v>213</v>
      </c>
      <c r="AC38" s="5">
        <v>314.44</v>
      </c>
      <c r="AD38" s="5">
        <v>138</v>
      </c>
      <c r="AE38" s="5">
        <v>388</v>
      </c>
      <c r="AF38" s="5">
        <v>189</v>
      </c>
      <c r="AG38" s="5">
        <v>218.18</v>
      </c>
      <c r="AH38" s="5">
        <v>59.6</v>
      </c>
      <c r="AI38" s="5">
        <v>65.75</v>
      </c>
      <c r="AJ38" s="5">
        <v>37</v>
      </c>
      <c r="AK38" s="5">
        <v>190</v>
      </c>
      <c r="AL38" s="5">
        <v>185</v>
      </c>
      <c r="AM38" s="5"/>
      <c r="AN38" s="5">
        <v>240</v>
      </c>
      <c r="AO38" s="5"/>
      <c r="AP38" s="88">
        <v>213.79</v>
      </c>
      <c r="AQ38" s="5">
        <v>60</v>
      </c>
      <c r="AR38" s="5">
        <v>65.33</v>
      </c>
      <c r="AS38" s="5">
        <v>84</v>
      </c>
      <c r="AT38" s="5">
        <v>41.43</v>
      </c>
      <c r="AU38" s="5">
        <v>54.28</v>
      </c>
      <c r="AV38" s="5">
        <v>48.75</v>
      </c>
      <c r="AW38" s="5">
        <v>114.28</v>
      </c>
      <c r="AX38" s="5">
        <v>62.66</v>
      </c>
      <c r="AY38" s="5">
        <v>56.66</v>
      </c>
      <c r="AZ38" s="5">
        <v>128</v>
      </c>
      <c r="BA38" s="5">
        <v>227</v>
      </c>
      <c r="BB38" s="5">
        <v>357</v>
      </c>
      <c r="BC38" s="5">
        <v>491.11</v>
      </c>
      <c r="BD38" s="5">
        <v>205</v>
      </c>
      <c r="BE38" s="5">
        <v>330</v>
      </c>
      <c r="BF38" s="5"/>
      <c r="BG38" s="5">
        <v>23</v>
      </c>
      <c r="BH38" s="5">
        <v>21</v>
      </c>
      <c r="BI38" s="5">
        <v>30</v>
      </c>
      <c r="BJ38" s="5">
        <v>21</v>
      </c>
      <c r="BK38" s="5">
        <v>35</v>
      </c>
      <c r="BL38" s="5">
        <v>275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 t="shared" si="6"/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0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3.4951500000000002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1.9000000000000001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9.42</v>
      </c>
      <c r="V40" s="32">
        <f t="shared" si="8"/>
        <v>0</v>
      </c>
      <c r="W40" s="32">
        <f>W30*W38</f>
        <v>0</v>
      </c>
      <c r="X40" s="32">
        <f t="shared" si="8"/>
        <v>0.92369230769230781</v>
      </c>
      <c r="Y40" s="32">
        <f t="shared" si="8"/>
        <v>0</v>
      </c>
      <c r="Z40" s="32">
        <f t="shared" si="8"/>
        <v>1.976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0.94500000000000006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1.665</v>
      </c>
      <c r="AK40" s="32">
        <f t="shared" si="8"/>
        <v>0.19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0.24374999999999999</v>
      </c>
      <c r="AW40" s="32">
        <f t="shared" si="8"/>
        <v>0</v>
      </c>
      <c r="AX40" s="32">
        <f t="shared" si="8"/>
        <v>0.50127999999999995</v>
      </c>
      <c r="AY40" s="32">
        <f t="shared" si="8"/>
        <v>0</v>
      </c>
      <c r="AZ40" s="32">
        <f t="shared" si="8"/>
        <v>1.28</v>
      </c>
      <c r="BA40" s="32">
        <f t="shared" si="8"/>
        <v>4.54</v>
      </c>
      <c r="BB40" s="32">
        <f t="shared" si="8"/>
        <v>7.1400000000000006</v>
      </c>
      <c r="BC40" s="32">
        <f t="shared" si="8"/>
        <v>9.8222000000000005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3.4040000000000004</v>
      </c>
      <c r="BH40" s="32">
        <f t="shared" si="8"/>
        <v>0.67200000000000004</v>
      </c>
      <c r="BI40" s="32">
        <f t="shared" si="8"/>
        <v>1.05</v>
      </c>
      <c r="BJ40" s="32">
        <f t="shared" si="8"/>
        <v>2.9400000000000004</v>
      </c>
      <c r="BK40" s="32">
        <f t="shared" si="8"/>
        <v>0</v>
      </c>
      <c r="BL40" s="32">
        <f t="shared" si="8"/>
        <v>0.55000000000000004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82.387802307692283</v>
      </c>
      <c r="BQ40" s="34">
        <f>BP40/$C$7</f>
        <v>82.387802307692283</v>
      </c>
    </row>
    <row r="41" spans="1:69" ht="17.25" x14ac:dyDescent="0.3">
      <c r="A41" s="30"/>
      <c r="B41" s="31" t="s">
        <v>33</v>
      </c>
      <c r="C41" s="100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3.4951500000000002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1.9000000000000001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9.42</v>
      </c>
      <c r="V41" s="32">
        <f t="shared" si="10"/>
        <v>0</v>
      </c>
      <c r="W41" s="32">
        <f>W30*W38</f>
        <v>0</v>
      </c>
      <c r="X41" s="32">
        <f t="shared" si="10"/>
        <v>0.92369230769230781</v>
      </c>
      <c r="Y41" s="32">
        <f t="shared" si="10"/>
        <v>0</v>
      </c>
      <c r="Z41" s="32">
        <f t="shared" si="10"/>
        <v>1.976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0.94500000000000006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1.665</v>
      </c>
      <c r="AK41" s="32">
        <f t="shared" si="10"/>
        <v>0.19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0.24374999999999999</v>
      </c>
      <c r="AW41" s="32">
        <f t="shared" si="10"/>
        <v>0</v>
      </c>
      <c r="AX41" s="32">
        <f t="shared" si="10"/>
        <v>0.50127999999999995</v>
      </c>
      <c r="AY41" s="32">
        <f t="shared" si="10"/>
        <v>0</v>
      </c>
      <c r="AZ41" s="32">
        <f t="shared" si="10"/>
        <v>1.28</v>
      </c>
      <c r="BA41" s="32">
        <f t="shared" si="10"/>
        <v>4.54</v>
      </c>
      <c r="BB41" s="32">
        <f t="shared" si="10"/>
        <v>7.1400000000000006</v>
      </c>
      <c r="BC41" s="32">
        <f t="shared" si="10"/>
        <v>9.8222000000000005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3.4040000000000004</v>
      </c>
      <c r="BH41" s="32">
        <f t="shared" si="10"/>
        <v>0.67200000000000004</v>
      </c>
      <c r="BI41" s="32">
        <f t="shared" si="10"/>
        <v>1.05</v>
      </c>
      <c r="BJ41" s="32">
        <f t="shared" si="10"/>
        <v>2.9400000000000004</v>
      </c>
      <c r="BK41" s="32">
        <f t="shared" si="10"/>
        <v>0</v>
      </c>
      <c r="BL41" s="32">
        <f t="shared" si="10"/>
        <v>0.55000000000000004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82.387802307692283</v>
      </c>
      <c r="BQ41" s="34">
        <f>BP41/$C$7</f>
        <v>82.387802307692283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3.4951499999999998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1.9000000000000001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9.42</v>
      </c>
      <c r="V42" s="36">
        <f t="shared" si="12"/>
        <v>0</v>
      </c>
      <c r="W42" s="36">
        <f t="shared" si="12"/>
        <v>0</v>
      </c>
      <c r="X42" s="36">
        <f t="shared" si="12"/>
        <v>0.92369230769230781</v>
      </c>
      <c r="Y42" s="36">
        <f t="shared" si="12"/>
        <v>0</v>
      </c>
      <c r="Z42" s="36">
        <f t="shared" si="12"/>
        <v>1.976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0.94500000000000006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1.665</v>
      </c>
      <c r="AK42" s="36">
        <f t="shared" si="13"/>
        <v>0.19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0.24374999999999999</v>
      </c>
      <c r="AW42" s="36">
        <f t="shared" si="13"/>
        <v>0</v>
      </c>
      <c r="AX42" s="36">
        <f t="shared" si="13"/>
        <v>0.50127999999999995</v>
      </c>
      <c r="AY42" s="36">
        <f t="shared" si="13"/>
        <v>0</v>
      </c>
      <c r="AZ42" s="36">
        <f t="shared" si="13"/>
        <v>1.28</v>
      </c>
      <c r="BA42" s="36">
        <f t="shared" si="13"/>
        <v>4.54</v>
      </c>
      <c r="BB42" s="36">
        <f t="shared" si="13"/>
        <v>7.1400000000000006</v>
      </c>
      <c r="BC42" s="36">
        <f t="shared" si="13"/>
        <v>9.8222000000000005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3.4039999999999999</v>
      </c>
      <c r="BH42" s="36">
        <f t="shared" si="13"/>
        <v>0.67199999999999993</v>
      </c>
      <c r="BI42" s="36">
        <f t="shared" si="13"/>
        <v>1.05</v>
      </c>
      <c r="BJ42" s="36">
        <f t="shared" si="13"/>
        <v>2.9400000000000004</v>
      </c>
      <c r="BK42" s="36">
        <f t="shared" si="13"/>
        <v>0</v>
      </c>
      <c r="BL42" s="36">
        <f t="shared" si="13"/>
        <v>0.55000000000000004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82.387802307692311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3"/>
      <c r="B46" s="3" t="s">
        <v>4</v>
      </c>
      <c r="C46" s="90" t="s">
        <v>5</v>
      </c>
      <c r="D46" s="92" t="str">
        <f t="shared" ref="D46:AI46" si="14">D5</f>
        <v>Хлеб пшеничный</v>
      </c>
      <c r="E46" s="92" t="str">
        <f t="shared" si="14"/>
        <v>Хлеб ржано-пшеничный</v>
      </c>
      <c r="F46" s="92" t="str">
        <f t="shared" si="14"/>
        <v>Сахар</v>
      </c>
      <c r="G46" s="92" t="str">
        <f t="shared" si="14"/>
        <v>Чай</v>
      </c>
      <c r="H46" s="92" t="str">
        <f t="shared" si="14"/>
        <v>Какао</v>
      </c>
      <c r="I46" s="92" t="str">
        <f t="shared" si="14"/>
        <v>Кофейный напиток</v>
      </c>
      <c r="J46" s="92" t="str">
        <f t="shared" si="14"/>
        <v>Молоко 2,5%</v>
      </c>
      <c r="K46" s="92" t="str">
        <f t="shared" si="14"/>
        <v>Масло сливочное</v>
      </c>
      <c r="L46" s="92" t="str">
        <f t="shared" si="14"/>
        <v>Сметана 15%</v>
      </c>
      <c r="M46" s="92" t="str">
        <f t="shared" si="14"/>
        <v>Молоко сухое</v>
      </c>
      <c r="N46" s="92" t="str">
        <f t="shared" si="14"/>
        <v>Снежок 2,5 %</v>
      </c>
      <c r="O46" s="92" t="str">
        <f t="shared" si="14"/>
        <v>Творог 5%</v>
      </c>
      <c r="P46" s="92" t="str">
        <f t="shared" si="14"/>
        <v>Молоко сгущенное</v>
      </c>
      <c r="Q46" s="92" t="str">
        <f t="shared" si="14"/>
        <v xml:space="preserve">Джем Сава </v>
      </c>
      <c r="R46" s="92" t="str">
        <f t="shared" si="14"/>
        <v>Сыр</v>
      </c>
      <c r="S46" s="92" t="str">
        <f t="shared" si="14"/>
        <v>Зеленый горошек</v>
      </c>
      <c r="T46" s="92" t="str">
        <f t="shared" si="14"/>
        <v>Кукуруза консервирован.</v>
      </c>
      <c r="U46" s="92" t="str">
        <f t="shared" si="14"/>
        <v>Консервы рыбные</v>
      </c>
      <c r="V46" s="92" t="str">
        <f t="shared" si="14"/>
        <v>Огурцы консервирован.</v>
      </c>
      <c r="W46" s="92" t="str">
        <f t="shared" si="14"/>
        <v>Огурцы свежие</v>
      </c>
      <c r="X46" s="92" t="str">
        <f t="shared" si="14"/>
        <v>Яйцо</v>
      </c>
      <c r="Y46" s="92" t="str">
        <f t="shared" si="14"/>
        <v>Икра кабачковая</v>
      </c>
      <c r="Z46" s="92" t="str">
        <f t="shared" si="14"/>
        <v>Изюм</v>
      </c>
      <c r="AA46" s="92" t="str">
        <f t="shared" si="14"/>
        <v>Курага</v>
      </c>
      <c r="AB46" s="92" t="str">
        <f t="shared" si="14"/>
        <v>Чернослив</v>
      </c>
      <c r="AC46" s="92" t="str">
        <f t="shared" si="14"/>
        <v>Шиповник</v>
      </c>
      <c r="AD46" s="92" t="str">
        <f t="shared" si="14"/>
        <v>Сухофрукты</v>
      </c>
      <c r="AE46" s="92" t="str">
        <f t="shared" si="14"/>
        <v>Ягода свежемороженная</v>
      </c>
      <c r="AF46" s="92" t="str">
        <f t="shared" si="14"/>
        <v>Лимон</v>
      </c>
      <c r="AG46" s="92" t="str">
        <f t="shared" si="14"/>
        <v>Кисель</v>
      </c>
      <c r="AH46" s="92" t="str">
        <f t="shared" si="14"/>
        <v xml:space="preserve">Сок </v>
      </c>
      <c r="AI46" s="92" t="str">
        <f t="shared" si="14"/>
        <v>Макаронные изделия</v>
      </c>
      <c r="AJ46" s="92" t="str">
        <f t="shared" ref="AJ46:BO46" si="15">AJ5</f>
        <v>Мука</v>
      </c>
      <c r="AK46" s="92" t="str">
        <f t="shared" si="15"/>
        <v>Дрожжи</v>
      </c>
      <c r="AL46" s="92" t="str">
        <f t="shared" si="15"/>
        <v>Печенье</v>
      </c>
      <c r="AM46" s="92" t="str">
        <f t="shared" si="15"/>
        <v>Пряники</v>
      </c>
      <c r="AN46" s="92" t="str">
        <f t="shared" si="15"/>
        <v>Вафли</v>
      </c>
      <c r="AO46" s="92" t="str">
        <f t="shared" si="15"/>
        <v>Конфеты</v>
      </c>
      <c r="AP46" s="92" t="str">
        <f t="shared" si="15"/>
        <v>Повидло Сава</v>
      </c>
      <c r="AQ46" s="92" t="str">
        <f t="shared" si="15"/>
        <v>Крупа геркулес</v>
      </c>
      <c r="AR46" s="92" t="str">
        <f t="shared" si="15"/>
        <v>Крупа горох</v>
      </c>
      <c r="AS46" s="92" t="str">
        <f t="shared" si="15"/>
        <v>Крупа гречневая</v>
      </c>
      <c r="AT46" s="92" t="str">
        <f t="shared" si="15"/>
        <v>Крупа кукурузная</v>
      </c>
      <c r="AU46" s="92" t="str">
        <f t="shared" si="15"/>
        <v>Крупа манная</v>
      </c>
      <c r="AV46" s="92" t="str">
        <f t="shared" si="15"/>
        <v>Крупа перловая</v>
      </c>
      <c r="AW46" s="92" t="str">
        <f t="shared" si="15"/>
        <v>Крупа пшеничная</v>
      </c>
      <c r="AX46" s="92" t="str">
        <f t="shared" si="15"/>
        <v>Крупа пшено</v>
      </c>
      <c r="AY46" s="92" t="str">
        <f t="shared" si="15"/>
        <v>Крупа ячневая</v>
      </c>
      <c r="AZ46" s="92" t="str">
        <f t="shared" si="15"/>
        <v>Рис</v>
      </c>
      <c r="BA46" s="92" t="str">
        <f t="shared" si="15"/>
        <v>Цыпленок бройлер</v>
      </c>
      <c r="BB46" s="92" t="str">
        <f t="shared" si="15"/>
        <v>Филе куриное</v>
      </c>
      <c r="BC46" s="92" t="str">
        <f t="shared" si="15"/>
        <v>Фарш говяжий</v>
      </c>
      <c r="BD46" s="92" t="str">
        <f t="shared" si="15"/>
        <v>Печень куриная</v>
      </c>
      <c r="BE46" s="92" t="str">
        <f t="shared" si="15"/>
        <v>Филе минтая</v>
      </c>
      <c r="BF46" s="92" t="str">
        <f t="shared" si="15"/>
        <v>Филе сельди слабосол.</v>
      </c>
      <c r="BG46" s="92" t="str">
        <f t="shared" si="15"/>
        <v>Картофель</v>
      </c>
      <c r="BH46" s="92" t="str">
        <f t="shared" si="15"/>
        <v>Морковь</v>
      </c>
      <c r="BI46" s="92" t="str">
        <f t="shared" si="15"/>
        <v>Лук</v>
      </c>
      <c r="BJ46" s="92" t="str">
        <f t="shared" si="15"/>
        <v>Капуста</v>
      </c>
      <c r="BK46" s="92" t="str">
        <f t="shared" si="15"/>
        <v>Свекла</v>
      </c>
      <c r="BL46" s="92" t="str">
        <f t="shared" si="15"/>
        <v>Томатная паста</v>
      </c>
      <c r="BM46" s="92" t="str">
        <f t="shared" si="15"/>
        <v>Масло растительное</v>
      </c>
      <c r="BN46" s="92" t="str">
        <f t="shared" si="15"/>
        <v>Соль</v>
      </c>
      <c r="BO46" s="92" t="str">
        <f t="shared" si="15"/>
        <v>Аскорбиновая кислота</v>
      </c>
      <c r="BP46" s="95" t="s">
        <v>6</v>
      </c>
      <c r="BQ46" s="95" t="s">
        <v>7</v>
      </c>
    </row>
    <row r="47" spans="1:69" ht="36.75" customHeight="1" x14ac:dyDescent="0.25">
      <c r="A47" s="94"/>
      <c r="B47" s="4" t="s">
        <v>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5"/>
      <c r="BQ47" s="95"/>
    </row>
    <row r="48" spans="1:69" x14ac:dyDescent="0.25">
      <c r="A48" s="96" t="s">
        <v>9</v>
      </c>
      <c r="B48" s="5" t="str">
        <f>B7</f>
        <v>Каша молочная "Дружба"</v>
      </c>
      <c r="C48" s="97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6"/>
      <c r="B49" s="5" t="str">
        <f>B8</f>
        <v>Бутерброд с джемом</v>
      </c>
      <c r="C49" s="98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8.6300000000000002E-2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0.38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0.628</v>
      </c>
      <c r="V57" s="22">
        <f t="shared" si="31"/>
        <v>0.32948</v>
      </c>
      <c r="W57" s="22">
        <f>W56/1000</f>
        <v>0.219</v>
      </c>
      <c r="X57" s="22">
        <f t="shared" si="31"/>
        <v>7.9000000000000008E-3</v>
      </c>
      <c r="Y57" s="22">
        <f t="shared" si="31"/>
        <v>0</v>
      </c>
      <c r="Z57" s="22">
        <f t="shared" si="31"/>
        <v>0.247</v>
      </c>
      <c r="AA57" s="22">
        <f t="shared" si="31"/>
        <v>0.36</v>
      </c>
      <c r="AB57" s="22">
        <f t="shared" si="31"/>
        <v>0.21299999999999999</v>
      </c>
      <c r="AC57" s="22">
        <f t="shared" si="31"/>
        <v>0.31444</v>
      </c>
      <c r="AD57" s="22">
        <f t="shared" si="31"/>
        <v>0.13800000000000001</v>
      </c>
      <c r="AE57" s="22">
        <f t="shared" si="31"/>
        <v>0.38800000000000001</v>
      </c>
      <c r="AF57" s="22">
        <f t="shared" si="31"/>
        <v>0.189</v>
      </c>
      <c r="AG57" s="22">
        <f t="shared" si="31"/>
        <v>0.21818000000000001</v>
      </c>
      <c r="AH57" s="22">
        <f t="shared" si="31"/>
        <v>5.96E-2</v>
      </c>
      <c r="AI57" s="22">
        <f t="shared" si="31"/>
        <v>6.5750000000000003E-2</v>
      </c>
      <c r="AJ57" s="22">
        <f t="shared" si="31"/>
        <v>3.6999999999999998E-2</v>
      </c>
      <c r="AK57" s="22">
        <f t="shared" si="31"/>
        <v>0.19</v>
      </c>
      <c r="AL57" s="22">
        <f t="shared" si="31"/>
        <v>0.185</v>
      </c>
      <c r="AM57" s="22">
        <f t="shared" si="31"/>
        <v>0</v>
      </c>
      <c r="AN57" s="22">
        <f t="shared" si="31"/>
        <v>0.24</v>
      </c>
      <c r="AO57" s="22">
        <f t="shared" si="31"/>
        <v>0</v>
      </c>
      <c r="AP57" s="22">
        <f t="shared" si="31"/>
        <v>0.21378999999999998</v>
      </c>
      <c r="AQ57" s="22">
        <f t="shared" si="31"/>
        <v>0.06</v>
      </c>
      <c r="AR57" s="22">
        <f t="shared" si="31"/>
        <v>6.5329999999999999E-2</v>
      </c>
      <c r="AS57" s="22">
        <f t="shared" si="31"/>
        <v>8.4000000000000005E-2</v>
      </c>
      <c r="AT57" s="22">
        <f t="shared" si="31"/>
        <v>4.1430000000000002E-2</v>
      </c>
      <c r="AU57" s="22">
        <f t="shared" si="31"/>
        <v>5.4280000000000002E-2</v>
      </c>
      <c r="AV57" s="22">
        <f t="shared" si="31"/>
        <v>4.8750000000000002E-2</v>
      </c>
      <c r="AW57" s="22">
        <f t="shared" si="31"/>
        <v>0.11428000000000001</v>
      </c>
      <c r="AX57" s="22">
        <f t="shared" si="31"/>
        <v>6.2659999999999993E-2</v>
      </c>
      <c r="AY57" s="22">
        <f t="shared" si="31"/>
        <v>5.6659999999999995E-2</v>
      </c>
      <c r="AZ57" s="22">
        <f t="shared" si="31"/>
        <v>0.128</v>
      </c>
      <c r="BA57" s="22">
        <f t="shared" si="31"/>
        <v>0.22700000000000001</v>
      </c>
      <c r="BB57" s="22">
        <f t="shared" si="31"/>
        <v>0.35699999999999998</v>
      </c>
      <c r="BC57" s="22">
        <f t="shared" si="31"/>
        <v>0.49110999999999999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2.3E-2</v>
      </c>
      <c r="BH57" s="22">
        <f t="shared" si="31"/>
        <v>2.1000000000000001E-2</v>
      </c>
      <c r="BI57" s="22">
        <f t="shared" si="31"/>
        <v>0.03</v>
      </c>
      <c r="BJ57" s="22">
        <f t="shared" si="31"/>
        <v>2.1000000000000001E-2</v>
      </c>
      <c r="BK57" s="22">
        <f t="shared" si="31"/>
        <v>3.5000000000000003E-2</v>
      </c>
      <c r="BL57" s="22">
        <f t="shared" si="31"/>
        <v>0.27500000000000002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0"/>
      <c r="D58" s="32">
        <f>D54*D56</f>
        <v>1.3453999999999999</v>
      </c>
      <c r="E58" s="32">
        <f t="shared" ref="E58:BN58" si="32">E54*E56</f>
        <v>0</v>
      </c>
      <c r="F58" s="32">
        <f t="shared" si="32"/>
        <v>0.94929999999999992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1.9000000000000001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0.50127999999999995</v>
      </c>
      <c r="AY58" s="32">
        <f t="shared" si="32"/>
        <v>0</v>
      </c>
      <c r="AZ58" s="32">
        <f t="shared" si="32"/>
        <v>1.28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20.462905000000003</v>
      </c>
      <c r="BQ58" s="34">
        <f>BP58/$C$7</f>
        <v>20.462905000000003</v>
      </c>
    </row>
    <row r="59" spans="1:69" ht="17.25" x14ac:dyDescent="0.3">
      <c r="A59" s="30"/>
      <c r="B59" s="31" t="s">
        <v>33</v>
      </c>
      <c r="C59" s="100"/>
      <c r="D59" s="32">
        <f>D54*D56</f>
        <v>1.3453999999999999</v>
      </c>
      <c r="E59" s="32">
        <f t="shared" ref="E59:BN59" si="33">E54*E56</f>
        <v>0</v>
      </c>
      <c r="F59" s="32">
        <f t="shared" si="33"/>
        <v>0.94929999999999992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1.9000000000000001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0.50127999999999995</v>
      </c>
      <c r="AY59" s="32">
        <f t="shared" si="33"/>
        <v>0</v>
      </c>
      <c r="AZ59" s="32">
        <f t="shared" si="33"/>
        <v>1.28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20.462905000000003</v>
      </c>
      <c r="BQ59" s="34">
        <f>BP59/$C$7</f>
        <v>20.462905000000003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3"/>
      <c r="B62" s="3" t="s">
        <v>4</v>
      </c>
      <c r="C62" s="90" t="s">
        <v>5</v>
      </c>
      <c r="D62" s="92" t="str">
        <f t="shared" ref="D62:BC62" si="34">D46</f>
        <v>Хлеб пшеничный</v>
      </c>
      <c r="E62" s="92" t="str">
        <f t="shared" si="34"/>
        <v>Хлеб ржано-пшеничный</v>
      </c>
      <c r="F62" s="92" t="str">
        <f t="shared" si="34"/>
        <v>Сахар</v>
      </c>
      <c r="G62" s="92" t="str">
        <f t="shared" si="34"/>
        <v>Чай</v>
      </c>
      <c r="H62" s="92" t="str">
        <f t="shared" si="34"/>
        <v>Какао</v>
      </c>
      <c r="I62" s="92" t="str">
        <f t="shared" si="34"/>
        <v>Кофейный напиток</v>
      </c>
      <c r="J62" s="92" t="str">
        <f t="shared" si="34"/>
        <v>Молоко 2,5%</v>
      </c>
      <c r="K62" s="92" t="str">
        <f t="shared" si="34"/>
        <v>Масло сливочное</v>
      </c>
      <c r="L62" s="92" t="str">
        <f t="shared" si="34"/>
        <v>Сметана 15%</v>
      </c>
      <c r="M62" s="92" t="str">
        <f t="shared" si="34"/>
        <v>Молоко сухое</v>
      </c>
      <c r="N62" s="92" t="str">
        <f t="shared" si="34"/>
        <v>Снежок 2,5 %</v>
      </c>
      <c r="O62" s="92" t="str">
        <f t="shared" si="34"/>
        <v>Творог 5%</v>
      </c>
      <c r="P62" s="92" t="str">
        <f t="shared" si="34"/>
        <v>Молоко сгущенное</v>
      </c>
      <c r="Q62" s="92" t="str">
        <f t="shared" si="34"/>
        <v xml:space="preserve">Джем Сава </v>
      </c>
      <c r="R62" s="92" t="str">
        <f t="shared" si="34"/>
        <v>Сыр</v>
      </c>
      <c r="S62" s="92" t="str">
        <f t="shared" si="34"/>
        <v>Зеленый горошек</v>
      </c>
      <c r="T62" s="92" t="str">
        <f t="shared" si="34"/>
        <v>Кукуруза консервирован.</v>
      </c>
      <c r="U62" s="92" t="str">
        <f t="shared" si="34"/>
        <v>Консервы рыбные</v>
      </c>
      <c r="V62" s="92" t="str">
        <f t="shared" si="34"/>
        <v>Огурцы консервирован.</v>
      </c>
      <c r="W62" s="92" t="str">
        <f>W46</f>
        <v>Огурцы свежие</v>
      </c>
      <c r="X62" s="92" t="str">
        <f t="shared" si="34"/>
        <v>Яйцо</v>
      </c>
      <c r="Y62" s="92" t="str">
        <f t="shared" si="34"/>
        <v>Икра кабачковая</v>
      </c>
      <c r="Z62" s="92" t="str">
        <f t="shared" si="34"/>
        <v>Изюм</v>
      </c>
      <c r="AA62" s="92" t="str">
        <f t="shared" si="34"/>
        <v>Курага</v>
      </c>
      <c r="AB62" s="92" t="str">
        <f t="shared" si="34"/>
        <v>Чернослив</v>
      </c>
      <c r="AC62" s="92" t="str">
        <f t="shared" si="34"/>
        <v>Шиповник</v>
      </c>
      <c r="AD62" s="92" t="str">
        <f t="shared" si="34"/>
        <v>Сухофрукты</v>
      </c>
      <c r="AE62" s="92" t="str">
        <f t="shared" si="34"/>
        <v>Ягода свежемороженная</v>
      </c>
      <c r="AF62" s="92" t="str">
        <f t="shared" si="34"/>
        <v>Лимон</v>
      </c>
      <c r="AG62" s="92" t="str">
        <f t="shared" si="34"/>
        <v>Кисель</v>
      </c>
      <c r="AH62" s="92" t="str">
        <f t="shared" si="34"/>
        <v xml:space="preserve">Сок </v>
      </c>
      <c r="AI62" s="92" t="str">
        <f t="shared" si="34"/>
        <v>Макаронные изделия</v>
      </c>
      <c r="AJ62" s="92" t="str">
        <f t="shared" si="34"/>
        <v>Мука</v>
      </c>
      <c r="AK62" s="92" t="str">
        <f t="shared" si="34"/>
        <v>Дрожжи</v>
      </c>
      <c r="AL62" s="92" t="str">
        <f t="shared" si="34"/>
        <v>Печенье</v>
      </c>
      <c r="AM62" s="92" t="str">
        <f t="shared" si="34"/>
        <v>Пряники</v>
      </c>
      <c r="AN62" s="92" t="str">
        <f t="shared" si="34"/>
        <v>Вафли</v>
      </c>
      <c r="AO62" s="92" t="str">
        <f t="shared" si="34"/>
        <v>Конфеты</v>
      </c>
      <c r="AP62" s="92" t="str">
        <f t="shared" si="34"/>
        <v>Повидло Сава</v>
      </c>
      <c r="AQ62" s="92" t="str">
        <f t="shared" si="34"/>
        <v>Крупа геркулес</v>
      </c>
      <c r="AR62" s="92" t="str">
        <f t="shared" si="34"/>
        <v>Крупа горох</v>
      </c>
      <c r="AS62" s="92" t="str">
        <f t="shared" si="34"/>
        <v>Крупа гречневая</v>
      </c>
      <c r="AT62" s="92" t="str">
        <f t="shared" si="34"/>
        <v>Крупа кукурузная</v>
      </c>
      <c r="AU62" s="92" t="str">
        <f t="shared" si="34"/>
        <v>Крупа манная</v>
      </c>
      <c r="AV62" s="92" t="str">
        <f t="shared" si="34"/>
        <v>Крупа перловая</v>
      </c>
      <c r="AW62" s="92" t="str">
        <f t="shared" si="34"/>
        <v>Крупа пшеничная</v>
      </c>
      <c r="AX62" s="92" t="str">
        <f t="shared" si="34"/>
        <v>Крупа пшено</v>
      </c>
      <c r="AY62" s="92" t="str">
        <f t="shared" si="34"/>
        <v>Крупа ячневая</v>
      </c>
      <c r="AZ62" s="92" t="str">
        <f t="shared" si="34"/>
        <v>Рис</v>
      </c>
      <c r="BA62" s="92" t="str">
        <f t="shared" si="34"/>
        <v>Цыпленок бройлер</v>
      </c>
      <c r="BB62" s="92" t="str">
        <f t="shared" si="34"/>
        <v>Филе куриное</v>
      </c>
      <c r="BC62" s="92" t="str">
        <f t="shared" si="34"/>
        <v>Фарш говяжий</v>
      </c>
      <c r="BD62" s="92" t="str">
        <f>BD46</f>
        <v>Печень куриная</v>
      </c>
      <c r="BE62" s="92" t="str">
        <f>BE46</f>
        <v>Филе минтая</v>
      </c>
      <c r="BF62" s="92" t="str">
        <f>BF46</f>
        <v>Филе сельди слабосол.</v>
      </c>
      <c r="BG62" s="92" t="str">
        <f>BG46</f>
        <v>Картофель</v>
      </c>
      <c r="BH62" s="92" t="str">
        <f t="shared" ref="BH62:BN62" si="35">BH46</f>
        <v>Морковь</v>
      </c>
      <c r="BI62" s="92" t="str">
        <f t="shared" si="35"/>
        <v>Лук</v>
      </c>
      <c r="BJ62" s="92" t="str">
        <f t="shared" si="35"/>
        <v>Капуста</v>
      </c>
      <c r="BK62" s="92" t="str">
        <f t="shared" si="35"/>
        <v>Свекла</v>
      </c>
      <c r="BL62" s="92" t="str">
        <f t="shared" si="35"/>
        <v>Томатная паста</v>
      </c>
      <c r="BM62" s="92" t="str">
        <f t="shared" si="35"/>
        <v>Масло растительное</v>
      </c>
      <c r="BN62" s="92" t="str">
        <f t="shared" si="35"/>
        <v>Соль</v>
      </c>
      <c r="BO62" s="92" t="str">
        <f t="shared" ref="BO62" si="36">BO46</f>
        <v>Аскорбиновая кислота</v>
      </c>
      <c r="BP62" s="101" t="s">
        <v>6</v>
      </c>
      <c r="BQ62" s="95" t="s">
        <v>7</v>
      </c>
    </row>
    <row r="63" spans="1:69" ht="36.75" customHeight="1" x14ac:dyDescent="0.25">
      <c r="A63" s="94"/>
      <c r="B63" s="4" t="s">
        <v>8</v>
      </c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101"/>
      <c r="BQ63" s="95"/>
    </row>
    <row r="64" spans="1:69" ht="15" customHeight="1" x14ac:dyDescent="0.25">
      <c r="A64" s="102"/>
      <c r="B64" s="5" t="str">
        <f t="shared" ref="B64:B69" si="37">B12</f>
        <v>Суп с лапшой</v>
      </c>
      <c r="C64" s="98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8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8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8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8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9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86.3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504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380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628</v>
      </c>
      <c r="V73" s="29">
        <f t="shared" si="56"/>
        <v>329.48</v>
      </c>
      <c r="W73" s="29">
        <f t="shared" si="56"/>
        <v>219</v>
      </c>
      <c r="X73" s="29">
        <f t="shared" si="56"/>
        <v>7.9</v>
      </c>
      <c r="Y73" s="29">
        <f t="shared" si="56"/>
        <v>0</v>
      </c>
      <c r="Z73" s="29">
        <f t="shared" si="56"/>
        <v>247</v>
      </c>
      <c r="AA73" s="29">
        <f t="shared" si="56"/>
        <v>360</v>
      </c>
      <c r="AB73" s="29">
        <f t="shared" si="56"/>
        <v>213</v>
      </c>
      <c r="AC73" s="29">
        <f t="shared" si="56"/>
        <v>314.44</v>
      </c>
      <c r="AD73" s="29">
        <f t="shared" si="56"/>
        <v>138</v>
      </c>
      <c r="AE73" s="29">
        <f t="shared" si="56"/>
        <v>388</v>
      </c>
      <c r="AF73" s="29">
        <f t="shared" si="56"/>
        <v>189</v>
      </c>
      <c r="AG73" s="29">
        <f t="shared" si="56"/>
        <v>218.18</v>
      </c>
      <c r="AH73" s="29">
        <f t="shared" si="56"/>
        <v>59.6</v>
      </c>
      <c r="AI73" s="29">
        <f t="shared" si="56"/>
        <v>65.75</v>
      </c>
      <c r="AJ73" s="29">
        <f t="shared" ref="AJ73:BO73" si="57">AJ38</f>
        <v>37</v>
      </c>
      <c r="AK73" s="29">
        <f t="shared" si="57"/>
        <v>190</v>
      </c>
      <c r="AL73" s="29">
        <f t="shared" si="57"/>
        <v>185</v>
      </c>
      <c r="AM73" s="29">
        <f t="shared" si="57"/>
        <v>0</v>
      </c>
      <c r="AN73" s="29">
        <f t="shared" si="57"/>
        <v>240</v>
      </c>
      <c r="AO73" s="29">
        <f t="shared" si="57"/>
        <v>0</v>
      </c>
      <c r="AP73" s="29">
        <f t="shared" si="57"/>
        <v>213.79</v>
      </c>
      <c r="AQ73" s="29">
        <f t="shared" si="57"/>
        <v>60</v>
      </c>
      <c r="AR73" s="29">
        <f t="shared" si="57"/>
        <v>65.33</v>
      </c>
      <c r="AS73" s="29">
        <f t="shared" si="57"/>
        <v>84</v>
      </c>
      <c r="AT73" s="29">
        <f t="shared" si="57"/>
        <v>41.43</v>
      </c>
      <c r="AU73" s="29">
        <f t="shared" si="57"/>
        <v>54.28</v>
      </c>
      <c r="AV73" s="29">
        <f t="shared" si="57"/>
        <v>48.75</v>
      </c>
      <c r="AW73" s="29">
        <f t="shared" si="57"/>
        <v>114.28</v>
      </c>
      <c r="AX73" s="29">
        <f t="shared" si="57"/>
        <v>62.66</v>
      </c>
      <c r="AY73" s="29">
        <f t="shared" si="57"/>
        <v>56.66</v>
      </c>
      <c r="AZ73" s="29">
        <f t="shared" si="57"/>
        <v>128</v>
      </c>
      <c r="BA73" s="29">
        <f t="shared" si="57"/>
        <v>227</v>
      </c>
      <c r="BB73" s="29">
        <f t="shared" si="57"/>
        <v>357</v>
      </c>
      <c r="BC73" s="29">
        <f t="shared" si="57"/>
        <v>491.11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23</v>
      </c>
      <c r="BH73" s="29">
        <f t="shared" si="57"/>
        <v>21</v>
      </c>
      <c r="BI73" s="29">
        <f t="shared" si="57"/>
        <v>30</v>
      </c>
      <c r="BJ73" s="29">
        <f t="shared" si="57"/>
        <v>21</v>
      </c>
      <c r="BK73" s="29">
        <f t="shared" si="57"/>
        <v>35</v>
      </c>
      <c r="BL73" s="29">
        <f t="shared" si="57"/>
        <v>275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8.6300000000000002E-2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0.38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0.628</v>
      </c>
      <c r="V74" s="22">
        <f t="shared" si="58"/>
        <v>0.32948</v>
      </c>
      <c r="W74" s="22">
        <f>W73/1000</f>
        <v>0.219</v>
      </c>
      <c r="X74" s="22">
        <f t="shared" si="58"/>
        <v>7.9000000000000008E-3</v>
      </c>
      <c r="Y74" s="22">
        <f t="shared" si="58"/>
        <v>0</v>
      </c>
      <c r="Z74" s="22">
        <f t="shared" si="58"/>
        <v>0.247</v>
      </c>
      <c r="AA74" s="22">
        <f t="shared" si="58"/>
        <v>0.36</v>
      </c>
      <c r="AB74" s="22">
        <f t="shared" si="58"/>
        <v>0.21299999999999999</v>
      </c>
      <c r="AC74" s="22">
        <f t="shared" si="58"/>
        <v>0.31444</v>
      </c>
      <c r="AD74" s="22">
        <f t="shared" si="58"/>
        <v>0.13800000000000001</v>
      </c>
      <c r="AE74" s="22">
        <f t="shared" si="58"/>
        <v>0.38800000000000001</v>
      </c>
      <c r="AF74" s="22">
        <f t="shared" si="58"/>
        <v>0.189</v>
      </c>
      <c r="AG74" s="22">
        <f t="shared" si="58"/>
        <v>0.21818000000000001</v>
      </c>
      <c r="AH74" s="22">
        <f t="shared" si="58"/>
        <v>5.96E-2</v>
      </c>
      <c r="AI74" s="22">
        <f t="shared" si="58"/>
        <v>6.5750000000000003E-2</v>
      </c>
      <c r="AJ74" s="22">
        <f t="shared" si="58"/>
        <v>3.6999999999999998E-2</v>
      </c>
      <c r="AK74" s="22">
        <f t="shared" si="58"/>
        <v>0.19</v>
      </c>
      <c r="AL74" s="22">
        <f t="shared" si="58"/>
        <v>0.185</v>
      </c>
      <c r="AM74" s="22">
        <f t="shared" si="58"/>
        <v>0</v>
      </c>
      <c r="AN74" s="22">
        <f t="shared" si="58"/>
        <v>0.24</v>
      </c>
      <c r="AO74" s="22">
        <f t="shared" si="58"/>
        <v>0</v>
      </c>
      <c r="AP74" s="22">
        <f t="shared" si="58"/>
        <v>0.21378999999999998</v>
      </c>
      <c r="AQ74" s="22">
        <f t="shared" si="58"/>
        <v>0.06</v>
      </c>
      <c r="AR74" s="22">
        <f t="shared" si="58"/>
        <v>6.5329999999999999E-2</v>
      </c>
      <c r="AS74" s="22">
        <f t="shared" si="58"/>
        <v>8.4000000000000005E-2</v>
      </c>
      <c r="AT74" s="22">
        <f t="shared" si="58"/>
        <v>4.1430000000000002E-2</v>
      </c>
      <c r="AU74" s="22">
        <f t="shared" si="58"/>
        <v>5.4280000000000002E-2</v>
      </c>
      <c r="AV74" s="22">
        <f t="shared" si="58"/>
        <v>4.8750000000000002E-2</v>
      </c>
      <c r="AW74" s="22">
        <f t="shared" si="58"/>
        <v>0.11428000000000001</v>
      </c>
      <c r="AX74" s="22">
        <f t="shared" si="58"/>
        <v>6.2659999999999993E-2</v>
      </c>
      <c r="AY74" s="22">
        <f t="shared" si="58"/>
        <v>5.6659999999999995E-2</v>
      </c>
      <c r="AZ74" s="22">
        <f t="shared" si="58"/>
        <v>0.128</v>
      </c>
      <c r="BA74" s="22">
        <f t="shared" si="58"/>
        <v>0.22700000000000001</v>
      </c>
      <c r="BB74" s="22">
        <f t="shared" si="58"/>
        <v>0.35699999999999998</v>
      </c>
      <c r="BC74" s="22">
        <f t="shared" si="58"/>
        <v>0.49110999999999999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2.3E-2</v>
      </c>
      <c r="BH74" s="22">
        <f t="shared" si="58"/>
        <v>2.1000000000000001E-2</v>
      </c>
      <c r="BI74" s="22">
        <f t="shared" si="58"/>
        <v>0.03</v>
      </c>
      <c r="BJ74" s="22">
        <f t="shared" si="58"/>
        <v>2.1000000000000001E-2</v>
      </c>
      <c r="BK74" s="22">
        <f t="shared" si="58"/>
        <v>3.5000000000000003E-2</v>
      </c>
      <c r="BL74" s="22">
        <f t="shared" si="58"/>
        <v>0.27500000000000002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100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0.86299999999999999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0.60769230769230775</v>
      </c>
      <c r="Y75" s="32">
        <f t="shared" si="60"/>
        <v>0</v>
      </c>
      <c r="Z75" s="32">
        <f t="shared" si="60"/>
        <v>1.976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4.54</v>
      </c>
      <c r="BB75" s="32">
        <f t="shared" si="60"/>
        <v>7.1400000000000006</v>
      </c>
      <c r="BC75" s="32">
        <f t="shared" si="60"/>
        <v>9.8222000000000005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1.84</v>
      </c>
      <c r="BH75" s="32">
        <f t="shared" si="60"/>
        <v>0.44099999999999995</v>
      </c>
      <c r="BI75" s="32">
        <f t="shared" si="60"/>
        <v>0.75</v>
      </c>
      <c r="BJ75" s="32">
        <f t="shared" si="60"/>
        <v>2.9400000000000004</v>
      </c>
      <c r="BK75" s="32">
        <f t="shared" si="60"/>
        <v>0</v>
      </c>
      <c r="BL75" s="32">
        <f t="shared" si="60"/>
        <v>0.55000000000000004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42.227677307692304</v>
      </c>
      <c r="BQ75" s="34">
        <f>BP75/$C$7</f>
        <v>42.227677307692304</v>
      </c>
    </row>
    <row r="76" spans="1:69" ht="17.25" x14ac:dyDescent="0.3">
      <c r="A76" s="30"/>
      <c r="B76" s="31" t="s">
        <v>33</v>
      </c>
      <c r="C76" s="100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0.86299999999999999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0.60769230769230775</v>
      </c>
      <c r="Y76" s="32">
        <f t="shared" si="62"/>
        <v>0</v>
      </c>
      <c r="Z76" s="32">
        <f t="shared" si="62"/>
        <v>1.976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4.54</v>
      </c>
      <c r="BB76" s="32">
        <f t="shared" si="62"/>
        <v>7.1400000000000006</v>
      </c>
      <c r="BC76" s="32">
        <f t="shared" si="62"/>
        <v>9.8222000000000005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1.84</v>
      </c>
      <c r="BH76" s="32">
        <f t="shared" si="62"/>
        <v>0.44099999999999995</v>
      </c>
      <c r="BI76" s="32">
        <f t="shared" si="62"/>
        <v>0.75</v>
      </c>
      <c r="BJ76" s="32">
        <f t="shared" si="62"/>
        <v>2.9400000000000004</v>
      </c>
      <c r="BK76" s="32">
        <f t="shared" si="62"/>
        <v>0</v>
      </c>
      <c r="BL76" s="32">
        <f t="shared" si="62"/>
        <v>0.55000000000000004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42.227677307692304</v>
      </c>
      <c r="BQ76" s="34">
        <f>BP76/$C$7</f>
        <v>42.227677307692304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2" t="str">
        <f t="shared" ref="D79:AI79" si="64">D62</f>
        <v>Хлеб пшеничный</v>
      </c>
      <c r="E79" s="92" t="str">
        <f t="shared" si="64"/>
        <v>Хлеб ржано-пшеничный</v>
      </c>
      <c r="F79" s="92" t="str">
        <f t="shared" si="64"/>
        <v>Сахар</v>
      </c>
      <c r="G79" s="92" t="str">
        <f t="shared" si="64"/>
        <v>Чай</v>
      </c>
      <c r="H79" s="92" t="str">
        <f t="shared" si="64"/>
        <v>Какао</v>
      </c>
      <c r="I79" s="92" t="str">
        <f t="shared" si="64"/>
        <v>Кофейный напиток</v>
      </c>
      <c r="J79" s="92" t="str">
        <f t="shared" si="64"/>
        <v>Молоко 2,5%</v>
      </c>
      <c r="K79" s="92" t="str">
        <f t="shared" si="64"/>
        <v>Масло сливочное</v>
      </c>
      <c r="L79" s="92" t="str">
        <f t="shared" si="64"/>
        <v>Сметана 15%</v>
      </c>
      <c r="M79" s="92" t="str">
        <f t="shared" si="64"/>
        <v>Молоко сухое</v>
      </c>
      <c r="N79" s="92" t="str">
        <f t="shared" si="64"/>
        <v>Снежок 2,5 %</v>
      </c>
      <c r="O79" s="92" t="str">
        <f t="shared" si="64"/>
        <v>Творог 5%</v>
      </c>
      <c r="P79" s="92" t="str">
        <f t="shared" si="64"/>
        <v>Молоко сгущенное</v>
      </c>
      <c r="Q79" s="92" t="str">
        <f t="shared" si="64"/>
        <v xml:space="preserve">Джем Сава </v>
      </c>
      <c r="R79" s="92" t="str">
        <f t="shared" si="64"/>
        <v>Сыр</v>
      </c>
      <c r="S79" s="92" t="str">
        <f t="shared" si="64"/>
        <v>Зеленый горошек</v>
      </c>
      <c r="T79" s="92" t="str">
        <f t="shared" si="64"/>
        <v>Кукуруза консервирован.</v>
      </c>
      <c r="U79" s="92" t="str">
        <f t="shared" si="64"/>
        <v>Консервы рыбные</v>
      </c>
      <c r="V79" s="92" t="str">
        <f t="shared" si="64"/>
        <v>Огурцы консервирован.</v>
      </c>
      <c r="W79" s="92" t="str">
        <f t="shared" si="64"/>
        <v>Огурцы свежие</v>
      </c>
      <c r="X79" s="92" t="str">
        <f t="shared" si="64"/>
        <v>Яйцо</v>
      </c>
      <c r="Y79" s="92" t="str">
        <f t="shared" si="64"/>
        <v>Икра кабачковая</v>
      </c>
      <c r="Z79" s="92" t="str">
        <f t="shared" si="64"/>
        <v>Изюм</v>
      </c>
      <c r="AA79" s="92" t="str">
        <f t="shared" si="64"/>
        <v>Курага</v>
      </c>
      <c r="AB79" s="92" t="str">
        <f t="shared" si="64"/>
        <v>Чернослив</v>
      </c>
      <c r="AC79" s="92" t="str">
        <f t="shared" si="64"/>
        <v>Шиповник</v>
      </c>
      <c r="AD79" s="92" t="str">
        <f t="shared" si="64"/>
        <v>Сухофрукты</v>
      </c>
      <c r="AE79" s="92" t="str">
        <f t="shared" si="64"/>
        <v>Ягода свежемороженная</v>
      </c>
      <c r="AF79" s="92" t="str">
        <f t="shared" si="64"/>
        <v>Лимон</v>
      </c>
      <c r="AG79" s="92" t="str">
        <f t="shared" si="64"/>
        <v>Кисель</v>
      </c>
      <c r="AH79" s="92" t="str">
        <f t="shared" si="64"/>
        <v xml:space="preserve">Сок </v>
      </c>
      <c r="AI79" s="92" t="str">
        <f t="shared" si="64"/>
        <v>Макаронные изделия</v>
      </c>
      <c r="AJ79" s="92" t="str">
        <f t="shared" ref="AJ79:BO79" si="65">AJ62</f>
        <v>Мука</v>
      </c>
      <c r="AK79" s="92" t="str">
        <f t="shared" si="65"/>
        <v>Дрожжи</v>
      </c>
      <c r="AL79" s="92" t="str">
        <f t="shared" si="65"/>
        <v>Печенье</v>
      </c>
      <c r="AM79" s="92" t="str">
        <f t="shared" si="65"/>
        <v>Пряники</v>
      </c>
      <c r="AN79" s="92" t="str">
        <f t="shared" si="65"/>
        <v>Вафли</v>
      </c>
      <c r="AO79" s="92" t="str">
        <f t="shared" si="65"/>
        <v>Конфеты</v>
      </c>
      <c r="AP79" s="92" t="str">
        <f t="shared" si="65"/>
        <v>Повидло Сава</v>
      </c>
      <c r="AQ79" s="92" t="str">
        <f t="shared" si="65"/>
        <v>Крупа геркулес</v>
      </c>
      <c r="AR79" s="92" t="str">
        <f t="shared" si="65"/>
        <v>Крупа горох</v>
      </c>
      <c r="AS79" s="92" t="str">
        <f t="shared" si="65"/>
        <v>Крупа гречневая</v>
      </c>
      <c r="AT79" s="92" t="str">
        <f t="shared" si="65"/>
        <v>Крупа кукурузная</v>
      </c>
      <c r="AU79" s="92" t="str">
        <f t="shared" si="65"/>
        <v>Крупа манная</v>
      </c>
      <c r="AV79" s="92" t="str">
        <f t="shared" si="65"/>
        <v>Крупа перловая</v>
      </c>
      <c r="AW79" s="92" t="str">
        <f t="shared" si="65"/>
        <v>Крупа пшеничная</v>
      </c>
      <c r="AX79" s="92" t="str">
        <f t="shared" si="65"/>
        <v>Крупа пшено</v>
      </c>
      <c r="AY79" s="92" t="str">
        <f t="shared" si="65"/>
        <v>Крупа ячневая</v>
      </c>
      <c r="AZ79" s="92" t="str">
        <f t="shared" si="65"/>
        <v>Рис</v>
      </c>
      <c r="BA79" s="92" t="str">
        <f t="shared" si="65"/>
        <v>Цыпленок бройлер</v>
      </c>
      <c r="BB79" s="92" t="str">
        <f t="shared" si="65"/>
        <v>Филе куриное</v>
      </c>
      <c r="BC79" s="92" t="str">
        <f t="shared" si="65"/>
        <v>Фарш говяжий</v>
      </c>
      <c r="BD79" s="92" t="str">
        <f t="shared" si="65"/>
        <v>Печень куриная</v>
      </c>
      <c r="BE79" s="92" t="str">
        <f t="shared" si="65"/>
        <v>Филе минтая</v>
      </c>
      <c r="BF79" s="92" t="str">
        <f t="shared" si="65"/>
        <v>Филе сельди слабосол.</v>
      </c>
      <c r="BG79" s="92" t="str">
        <f t="shared" si="65"/>
        <v>Картофель</v>
      </c>
      <c r="BH79" s="92" t="str">
        <f t="shared" si="65"/>
        <v>Морковь</v>
      </c>
      <c r="BI79" s="92" t="str">
        <f t="shared" si="65"/>
        <v>Лук</v>
      </c>
      <c r="BJ79" s="92" t="str">
        <f t="shared" si="65"/>
        <v>Капуста</v>
      </c>
      <c r="BK79" s="92" t="str">
        <f t="shared" si="65"/>
        <v>Свекла</v>
      </c>
      <c r="BL79" s="92" t="str">
        <f t="shared" si="65"/>
        <v>Томатная паста</v>
      </c>
      <c r="BM79" s="92" t="str">
        <f t="shared" si="65"/>
        <v>Масло растительное</v>
      </c>
      <c r="BN79" s="92" t="str">
        <f t="shared" si="65"/>
        <v>Соль</v>
      </c>
      <c r="BO79" s="92" t="str">
        <f t="shared" si="65"/>
        <v>Аскорбиновая кислота</v>
      </c>
      <c r="BP79" s="101" t="s">
        <v>6</v>
      </c>
      <c r="BQ79" s="95" t="s">
        <v>7</v>
      </c>
    </row>
    <row r="80" spans="1:69" ht="36.75" customHeight="1" x14ac:dyDescent="0.25">
      <c r="A80" s="94"/>
      <c r="B80" s="4" t="s">
        <v>8</v>
      </c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101"/>
      <c r="BQ80" s="95"/>
    </row>
    <row r="81" spans="1:69" ht="13.5" customHeight="1" x14ac:dyDescent="0.25">
      <c r="A81" s="96" t="s">
        <v>20</v>
      </c>
      <c r="B81" s="5" t="str">
        <f>B19</f>
        <v>Чай с лимоном</v>
      </c>
      <c r="C81" s="97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6"/>
      <c r="B83" s="5">
        <f>B21</f>
        <v>0</v>
      </c>
      <c r="C83" s="98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6"/>
      <c r="B84" s="5">
        <f>B22</f>
        <v>0</v>
      </c>
      <c r="C84" s="98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6"/>
      <c r="B85" s="5">
        <f>B23</f>
        <v>0</v>
      </c>
      <c r="C85" s="99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86.3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504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380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628</v>
      </c>
      <c r="V89" s="29">
        <f t="shared" si="83"/>
        <v>329.48</v>
      </c>
      <c r="W89" s="29">
        <f t="shared" si="83"/>
        <v>219</v>
      </c>
      <c r="X89" s="29">
        <f t="shared" si="83"/>
        <v>7.9</v>
      </c>
      <c r="Y89" s="29">
        <f t="shared" si="83"/>
        <v>0</v>
      </c>
      <c r="Z89" s="29">
        <f t="shared" si="83"/>
        <v>247</v>
      </c>
      <c r="AA89" s="29">
        <f t="shared" si="83"/>
        <v>360</v>
      </c>
      <c r="AB89" s="29">
        <f t="shared" si="83"/>
        <v>213</v>
      </c>
      <c r="AC89" s="29">
        <f t="shared" si="83"/>
        <v>314.44</v>
      </c>
      <c r="AD89" s="29">
        <f t="shared" si="83"/>
        <v>138</v>
      </c>
      <c r="AE89" s="29">
        <f t="shared" si="83"/>
        <v>388</v>
      </c>
      <c r="AF89" s="29">
        <f t="shared" si="83"/>
        <v>189</v>
      </c>
      <c r="AG89" s="29">
        <f t="shared" si="83"/>
        <v>218.18</v>
      </c>
      <c r="AH89" s="29">
        <f t="shared" si="83"/>
        <v>59.6</v>
      </c>
      <c r="AI89" s="29">
        <f t="shared" si="83"/>
        <v>65.75</v>
      </c>
      <c r="AJ89" s="29">
        <f t="shared" ref="AJ89:BN89" si="84">AJ38</f>
        <v>37</v>
      </c>
      <c r="AK89" s="29">
        <f t="shared" si="84"/>
        <v>190</v>
      </c>
      <c r="AL89" s="29">
        <f t="shared" si="84"/>
        <v>185</v>
      </c>
      <c r="AM89" s="29">
        <f t="shared" si="84"/>
        <v>0</v>
      </c>
      <c r="AN89" s="29">
        <f t="shared" si="84"/>
        <v>240</v>
      </c>
      <c r="AO89" s="29">
        <f t="shared" si="84"/>
        <v>0</v>
      </c>
      <c r="AP89" s="29">
        <f t="shared" si="84"/>
        <v>213.79</v>
      </c>
      <c r="AQ89" s="29">
        <f t="shared" si="84"/>
        <v>60</v>
      </c>
      <c r="AR89" s="29">
        <f t="shared" si="84"/>
        <v>65.33</v>
      </c>
      <c r="AS89" s="29">
        <f t="shared" si="84"/>
        <v>84</v>
      </c>
      <c r="AT89" s="29">
        <f t="shared" si="84"/>
        <v>41.43</v>
      </c>
      <c r="AU89" s="29">
        <f t="shared" si="84"/>
        <v>54.28</v>
      </c>
      <c r="AV89" s="29">
        <f t="shared" si="84"/>
        <v>48.75</v>
      </c>
      <c r="AW89" s="29">
        <f t="shared" si="84"/>
        <v>114.28</v>
      </c>
      <c r="AX89" s="29">
        <f t="shared" si="84"/>
        <v>62.66</v>
      </c>
      <c r="AY89" s="29">
        <f t="shared" si="84"/>
        <v>56.66</v>
      </c>
      <c r="AZ89" s="29">
        <f t="shared" si="84"/>
        <v>128</v>
      </c>
      <c r="BA89" s="29">
        <f t="shared" si="84"/>
        <v>227</v>
      </c>
      <c r="BB89" s="29">
        <f t="shared" si="84"/>
        <v>357</v>
      </c>
      <c r="BC89" s="29">
        <f t="shared" si="84"/>
        <v>491.11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23</v>
      </c>
      <c r="BH89" s="29">
        <f t="shared" si="84"/>
        <v>21</v>
      </c>
      <c r="BI89" s="29">
        <f t="shared" si="84"/>
        <v>30</v>
      </c>
      <c r="BJ89" s="29">
        <f t="shared" si="84"/>
        <v>21</v>
      </c>
      <c r="BK89" s="29">
        <f t="shared" si="84"/>
        <v>35</v>
      </c>
      <c r="BL89" s="29">
        <f t="shared" si="84"/>
        <v>275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8.6300000000000002E-2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0.38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0.628</v>
      </c>
      <c r="V90" s="22">
        <f t="shared" si="85"/>
        <v>0.32948</v>
      </c>
      <c r="W90" s="22">
        <f>W89/1000</f>
        <v>0.219</v>
      </c>
      <c r="X90" s="22">
        <f t="shared" si="85"/>
        <v>7.9000000000000008E-3</v>
      </c>
      <c r="Y90" s="22">
        <f t="shared" si="85"/>
        <v>0</v>
      </c>
      <c r="Z90" s="22">
        <f t="shared" si="85"/>
        <v>0.247</v>
      </c>
      <c r="AA90" s="22">
        <f t="shared" si="85"/>
        <v>0.36</v>
      </c>
      <c r="AB90" s="22">
        <f t="shared" si="85"/>
        <v>0.21299999999999999</v>
      </c>
      <c r="AC90" s="22">
        <f t="shared" si="85"/>
        <v>0.31444</v>
      </c>
      <c r="AD90" s="22">
        <f t="shared" si="85"/>
        <v>0.13800000000000001</v>
      </c>
      <c r="AE90" s="22">
        <f t="shared" si="85"/>
        <v>0.38800000000000001</v>
      </c>
      <c r="AF90" s="22">
        <f t="shared" si="85"/>
        <v>0.189</v>
      </c>
      <c r="AG90" s="22">
        <f t="shared" si="85"/>
        <v>0.21818000000000001</v>
      </c>
      <c r="AH90" s="22">
        <f t="shared" si="85"/>
        <v>5.96E-2</v>
      </c>
      <c r="AI90" s="22">
        <f t="shared" si="85"/>
        <v>6.5750000000000003E-2</v>
      </c>
      <c r="AJ90" s="22">
        <f t="shared" si="85"/>
        <v>3.6999999999999998E-2</v>
      </c>
      <c r="AK90" s="22">
        <f t="shared" si="85"/>
        <v>0.19</v>
      </c>
      <c r="AL90" s="22">
        <f t="shared" si="85"/>
        <v>0.185</v>
      </c>
      <c r="AM90" s="22">
        <f t="shared" si="85"/>
        <v>0</v>
      </c>
      <c r="AN90" s="22">
        <f t="shared" si="85"/>
        <v>0.24</v>
      </c>
      <c r="AO90" s="22">
        <f t="shared" si="85"/>
        <v>0</v>
      </c>
      <c r="AP90" s="22">
        <f t="shared" si="85"/>
        <v>0.21378999999999998</v>
      </c>
      <c r="AQ90" s="22">
        <f t="shared" si="85"/>
        <v>0.06</v>
      </c>
      <c r="AR90" s="22">
        <f t="shared" si="85"/>
        <v>6.5329999999999999E-2</v>
      </c>
      <c r="AS90" s="22">
        <f t="shared" si="85"/>
        <v>8.4000000000000005E-2</v>
      </c>
      <c r="AT90" s="22">
        <f t="shared" si="85"/>
        <v>4.1430000000000002E-2</v>
      </c>
      <c r="AU90" s="22">
        <f t="shared" si="85"/>
        <v>5.4280000000000002E-2</v>
      </c>
      <c r="AV90" s="22">
        <f t="shared" si="85"/>
        <v>4.8750000000000002E-2</v>
      </c>
      <c r="AW90" s="22">
        <f t="shared" si="85"/>
        <v>0.11428000000000001</v>
      </c>
      <c r="AX90" s="22">
        <f t="shared" si="85"/>
        <v>6.2659999999999993E-2</v>
      </c>
      <c r="AY90" s="22">
        <f t="shared" si="85"/>
        <v>5.6659999999999995E-2</v>
      </c>
      <c r="AZ90" s="22">
        <f t="shared" si="85"/>
        <v>0.128</v>
      </c>
      <c r="BA90" s="22">
        <f t="shared" si="85"/>
        <v>0.22700000000000001</v>
      </c>
      <c r="BB90" s="22">
        <f t="shared" si="85"/>
        <v>0.35699999999999998</v>
      </c>
      <c r="BC90" s="22">
        <f t="shared" si="85"/>
        <v>0.49110999999999999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2.3E-2</v>
      </c>
      <c r="BH90" s="22">
        <f t="shared" si="85"/>
        <v>2.1000000000000001E-2</v>
      </c>
      <c r="BI90" s="22">
        <f t="shared" si="85"/>
        <v>0.03</v>
      </c>
      <c r="BJ90" s="22">
        <f t="shared" si="85"/>
        <v>2.1000000000000001E-2</v>
      </c>
      <c r="BK90" s="22">
        <f t="shared" si="85"/>
        <v>3.5000000000000003E-2</v>
      </c>
      <c r="BL90" s="22">
        <f t="shared" si="85"/>
        <v>0.27500000000000002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0"/>
      <c r="D91" s="32">
        <f>D87*D89</f>
        <v>0</v>
      </c>
      <c r="E91" s="32">
        <f t="shared" ref="E91:BN91" si="87">E87*E89</f>
        <v>0</v>
      </c>
      <c r="F91" s="32">
        <f t="shared" si="87"/>
        <v>0.99244999999999994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0.316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0.94500000000000006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1.665</v>
      </c>
      <c r="AK91" s="32">
        <f t="shared" si="87"/>
        <v>0.19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5.5833300000000001</v>
      </c>
      <c r="BQ91" s="34">
        <f>BP91/$C$7</f>
        <v>5.5833300000000001</v>
      </c>
    </row>
    <row r="92" spans="1:69" ht="17.25" x14ac:dyDescent="0.3">
      <c r="A92" s="30"/>
      <c r="B92" s="31" t="s">
        <v>33</v>
      </c>
      <c r="C92" s="100"/>
      <c r="D92" s="32">
        <f>D87*D89</f>
        <v>0</v>
      </c>
      <c r="E92" s="32">
        <f t="shared" ref="E92:BN92" si="89">E87*E89</f>
        <v>0</v>
      </c>
      <c r="F92" s="32">
        <f t="shared" si="89"/>
        <v>0.99244999999999994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0.316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0.94500000000000006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1.665</v>
      </c>
      <c r="AK92" s="32">
        <f t="shared" si="89"/>
        <v>0.19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5.5833300000000001</v>
      </c>
      <c r="BQ92" s="34">
        <f>BP92/$C$7</f>
        <v>5.5833300000000001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3"/>
      <c r="B95" s="3" t="s">
        <v>4</v>
      </c>
      <c r="C95" s="90" t="s">
        <v>5</v>
      </c>
      <c r="D95" s="92" t="str">
        <f t="shared" ref="D95:BN95" si="91">D79</f>
        <v>Хлеб пшеничный</v>
      </c>
      <c r="E95" s="92" t="str">
        <f t="shared" si="91"/>
        <v>Хлеб ржано-пшеничный</v>
      </c>
      <c r="F95" s="92" t="str">
        <f t="shared" si="91"/>
        <v>Сахар</v>
      </c>
      <c r="G95" s="92" t="str">
        <f t="shared" si="91"/>
        <v>Чай</v>
      </c>
      <c r="H95" s="92" t="str">
        <f t="shared" si="91"/>
        <v>Какао</v>
      </c>
      <c r="I95" s="92" t="str">
        <f t="shared" si="91"/>
        <v>Кофейный напиток</v>
      </c>
      <c r="J95" s="92" t="str">
        <f t="shared" si="91"/>
        <v>Молоко 2,5%</v>
      </c>
      <c r="K95" s="92" t="str">
        <f t="shared" si="91"/>
        <v>Масло сливочное</v>
      </c>
      <c r="L95" s="92" t="str">
        <f t="shared" si="91"/>
        <v>Сметана 15%</v>
      </c>
      <c r="M95" s="92" t="str">
        <f t="shared" si="91"/>
        <v>Молоко сухое</v>
      </c>
      <c r="N95" s="92" t="str">
        <f t="shared" si="91"/>
        <v>Снежок 2,5 %</v>
      </c>
      <c r="O95" s="92" t="str">
        <f t="shared" si="91"/>
        <v>Творог 5%</v>
      </c>
      <c r="P95" s="92" t="str">
        <f t="shared" si="91"/>
        <v>Молоко сгущенное</v>
      </c>
      <c r="Q95" s="92" t="str">
        <f t="shared" si="91"/>
        <v xml:space="preserve">Джем Сава </v>
      </c>
      <c r="R95" s="92" t="str">
        <f t="shared" si="91"/>
        <v>Сыр</v>
      </c>
      <c r="S95" s="92" t="str">
        <f t="shared" si="91"/>
        <v>Зеленый горошек</v>
      </c>
      <c r="T95" s="92" t="str">
        <f t="shared" si="91"/>
        <v>Кукуруза консервирован.</v>
      </c>
      <c r="U95" s="92" t="str">
        <f t="shared" si="91"/>
        <v>Консервы рыбные</v>
      </c>
      <c r="V95" s="92" t="str">
        <f t="shared" si="91"/>
        <v>Огурцы консервирован.</v>
      </c>
      <c r="W95" s="92" t="str">
        <f>W79</f>
        <v>Огурцы свежие</v>
      </c>
      <c r="X95" s="92" t="str">
        <f t="shared" si="91"/>
        <v>Яйцо</v>
      </c>
      <c r="Y95" s="92" t="str">
        <f t="shared" si="91"/>
        <v>Икра кабачковая</v>
      </c>
      <c r="Z95" s="92" t="str">
        <f t="shared" si="91"/>
        <v>Изюм</v>
      </c>
      <c r="AA95" s="92" t="str">
        <f t="shared" si="91"/>
        <v>Курага</v>
      </c>
      <c r="AB95" s="92" t="str">
        <f t="shared" si="91"/>
        <v>Чернослив</v>
      </c>
      <c r="AC95" s="92" t="str">
        <f t="shared" si="91"/>
        <v>Шиповник</v>
      </c>
      <c r="AD95" s="92" t="str">
        <f t="shared" si="91"/>
        <v>Сухофрукты</v>
      </c>
      <c r="AE95" s="92" t="str">
        <f t="shared" si="91"/>
        <v>Ягода свежемороженная</v>
      </c>
      <c r="AF95" s="92" t="str">
        <f t="shared" si="91"/>
        <v>Лимон</v>
      </c>
      <c r="AG95" s="92" t="str">
        <f t="shared" si="91"/>
        <v>Кисель</v>
      </c>
      <c r="AH95" s="92" t="str">
        <f t="shared" si="91"/>
        <v xml:space="preserve">Сок </v>
      </c>
      <c r="AI95" s="92" t="str">
        <f t="shared" si="91"/>
        <v>Макаронные изделия</v>
      </c>
      <c r="AJ95" s="92" t="str">
        <f t="shared" si="91"/>
        <v>Мука</v>
      </c>
      <c r="AK95" s="92" t="str">
        <f t="shared" si="91"/>
        <v>Дрожжи</v>
      </c>
      <c r="AL95" s="92" t="str">
        <f t="shared" si="91"/>
        <v>Печенье</v>
      </c>
      <c r="AM95" s="92" t="str">
        <f t="shared" si="91"/>
        <v>Пряники</v>
      </c>
      <c r="AN95" s="92" t="str">
        <f t="shared" si="91"/>
        <v>Вафли</v>
      </c>
      <c r="AO95" s="92" t="str">
        <f t="shared" si="91"/>
        <v>Конфеты</v>
      </c>
      <c r="AP95" s="92" t="str">
        <f t="shared" si="91"/>
        <v>Повидло Сава</v>
      </c>
      <c r="AQ95" s="92" t="str">
        <f t="shared" si="91"/>
        <v>Крупа геркулес</v>
      </c>
      <c r="AR95" s="92" t="str">
        <f t="shared" si="91"/>
        <v>Крупа горох</v>
      </c>
      <c r="AS95" s="92" t="str">
        <f t="shared" si="91"/>
        <v>Крупа гречневая</v>
      </c>
      <c r="AT95" s="92" t="str">
        <f t="shared" si="91"/>
        <v>Крупа кукурузная</v>
      </c>
      <c r="AU95" s="92" t="str">
        <f t="shared" si="91"/>
        <v>Крупа манная</v>
      </c>
      <c r="AV95" s="92" t="str">
        <f t="shared" si="91"/>
        <v>Крупа перловая</v>
      </c>
      <c r="AW95" s="92" t="str">
        <f t="shared" si="91"/>
        <v>Крупа пшеничная</v>
      </c>
      <c r="AX95" s="92" t="str">
        <f t="shared" si="91"/>
        <v>Крупа пшено</v>
      </c>
      <c r="AY95" s="92" t="str">
        <f t="shared" si="91"/>
        <v>Крупа ячневая</v>
      </c>
      <c r="AZ95" s="92" t="str">
        <f t="shared" si="91"/>
        <v>Рис</v>
      </c>
      <c r="BA95" s="92" t="str">
        <f t="shared" si="91"/>
        <v>Цыпленок бройлер</v>
      </c>
      <c r="BB95" s="92" t="str">
        <f t="shared" si="91"/>
        <v>Филе куриное</v>
      </c>
      <c r="BC95" s="92" t="str">
        <f t="shared" si="91"/>
        <v>Фарш говяжий</v>
      </c>
      <c r="BD95" s="92" t="str">
        <f t="shared" si="91"/>
        <v>Печень куриная</v>
      </c>
      <c r="BE95" s="92" t="str">
        <f t="shared" si="91"/>
        <v>Филе минтая</v>
      </c>
      <c r="BF95" s="92" t="str">
        <f t="shared" si="91"/>
        <v>Филе сельди слабосол.</v>
      </c>
      <c r="BG95" s="92" t="str">
        <f t="shared" si="91"/>
        <v>Картофель</v>
      </c>
      <c r="BH95" s="92" t="str">
        <f t="shared" si="91"/>
        <v>Морковь</v>
      </c>
      <c r="BI95" s="92" t="str">
        <f t="shared" si="91"/>
        <v>Лук</v>
      </c>
      <c r="BJ95" s="92" t="str">
        <f t="shared" si="91"/>
        <v>Капуста</v>
      </c>
      <c r="BK95" s="92" t="str">
        <f t="shared" si="91"/>
        <v>Свекла</v>
      </c>
      <c r="BL95" s="92" t="str">
        <f t="shared" si="91"/>
        <v>Томатная паста</v>
      </c>
      <c r="BM95" s="92" t="str">
        <f t="shared" si="91"/>
        <v>Масло растительное</v>
      </c>
      <c r="BN95" s="92" t="str">
        <f t="shared" si="91"/>
        <v>Соль</v>
      </c>
      <c r="BO95" s="92" t="str">
        <f t="shared" ref="BO95" si="92">BO79</f>
        <v>Аскорбиновая кислота</v>
      </c>
      <c r="BP95" s="101" t="s">
        <v>6</v>
      </c>
      <c r="BQ95" s="95" t="s">
        <v>7</v>
      </c>
    </row>
    <row r="96" spans="1:69" ht="36.75" customHeight="1" x14ac:dyDescent="0.25">
      <c r="A96" s="94"/>
      <c r="B96" s="4" t="s">
        <v>8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101"/>
      <c r="BQ96" s="95"/>
    </row>
    <row r="97" spans="1:69" x14ac:dyDescent="0.25">
      <c r="A97" s="96" t="s">
        <v>23</v>
      </c>
      <c r="B97" s="18" t="str">
        <f>B24</f>
        <v>Суп - уха</v>
      </c>
      <c r="C97" s="97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6"/>
      <c r="B98" s="18" t="str">
        <f>B25</f>
        <v>Хлеб пшеничный</v>
      </c>
      <c r="C98" s="98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6"/>
      <c r="B99" s="18" t="str">
        <f>B26</f>
        <v>Чай с сахаром</v>
      </c>
      <c r="C99" s="98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6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6"/>
      <c r="B101" s="18">
        <f>B28</f>
        <v>0</v>
      </c>
      <c r="C101" s="99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86.3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504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380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628</v>
      </c>
      <c r="V105" s="29">
        <f t="shared" si="107"/>
        <v>329.48</v>
      </c>
      <c r="W105" s="29">
        <f t="shared" si="107"/>
        <v>219</v>
      </c>
      <c r="X105" s="29">
        <f t="shared" si="107"/>
        <v>7.9</v>
      </c>
      <c r="Y105" s="29">
        <f t="shared" si="107"/>
        <v>0</v>
      </c>
      <c r="Z105" s="29">
        <f t="shared" si="107"/>
        <v>247</v>
      </c>
      <c r="AA105" s="29">
        <f t="shared" si="107"/>
        <v>360</v>
      </c>
      <c r="AB105" s="29">
        <f t="shared" si="107"/>
        <v>213</v>
      </c>
      <c r="AC105" s="29">
        <f t="shared" si="107"/>
        <v>314.44</v>
      </c>
      <c r="AD105" s="29">
        <f t="shared" si="107"/>
        <v>138</v>
      </c>
      <c r="AE105" s="29">
        <f t="shared" si="107"/>
        <v>388</v>
      </c>
      <c r="AF105" s="29">
        <f t="shared" si="107"/>
        <v>189</v>
      </c>
      <c r="AG105" s="29">
        <f t="shared" si="107"/>
        <v>218.18</v>
      </c>
      <c r="AH105" s="29">
        <f t="shared" si="107"/>
        <v>59.6</v>
      </c>
      <c r="AI105" s="29">
        <f t="shared" si="107"/>
        <v>65.75</v>
      </c>
      <c r="AJ105" s="29">
        <f t="shared" ref="AJ105:BO105" si="108">AJ38</f>
        <v>37</v>
      </c>
      <c r="AK105" s="29">
        <f t="shared" si="108"/>
        <v>190</v>
      </c>
      <c r="AL105" s="29">
        <f t="shared" si="108"/>
        <v>185</v>
      </c>
      <c r="AM105" s="29">
        <f t="shared" si="108"/>
        <v>0</v>
      </c>
      <c r="AN105" s="29">
        <f t="shared" si="108"/>
        <v>240</v>
      </c>
      <c r="AO105" s="29">
        <f t="shared" si="108"/>
        <v>0</v>
      </c>
      <c r="AP105" s="29">
        <f t="shared" si="108"/>
        <v>213.79</v>
      </c>
      <c r="AQ105" s="29">
        <f t="shared" si="108"/>
        <v>60</v>
      </c>
      <c r="AR105" s="29">
        <f t="shared" si="108"/>
        <v>65.33</v>
      </c>
      <c r="AS105" s="29">
        <f t="shared" si="108"/>
        <v>84</v>
      </c>
      <c r="AT105" s="29">
        <f t="shared" si="108"/>
        <v>41.43</v>
      </c>
      <c r="AU105" s="29">
        <f t="shared" si="108"/>
        <v>54.28</v>
      </c>
      <c r="AV105" s="29">
        <f t="shared" si="108"/>
        <v>48.75</v>
      </c>
      <c r="AW105" s="29">
        <f t="shared" si="108"/>
        <v>114.28</v>
      </c>
      <c r="AX105" s="29">
        <f t="shared" si="108"/>
        <v>62.66</v>
      </c>
      <c r="AY105" s="29">
        <f t="shared" si="108"/>
        <v>56.66</v>
      </c>
      <c r="AZ105" s="29">
        <f t="shared" si="108"/>
        <v>128</v>
      </c>
      <c r="BA105" s="29">
        <f t="shared" si="108"/>
        <v>227</v>
      </c>
      <c r="BB105" s="29">
        <f t="shared" si="108"/>
        <v>357</v>
      </c>
      <c r="BC105" s="29">
        <f t="shared" si="108"/>
        <v>491.11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23</v>
      </c>
      <c r="BH105" s="29">
        <f t="shared" si="108"/>
        <v>21</v>
      </c>
      <c r="BI105" s="29">
        <f t="shared" si="108"/>
        <v>30</v>
      </c>
      <c r="BJ105" s="29">
        <f t="shared" si="108"/>
        <v>21</v>
      </c>
      <c r="BK105" s="29">
        <f t="shared" si="108"/>
        <v>35</v>
      </c>
      <c r="BL105" s="29">
        <f t="shared" si="108"/>
        <v>275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8.6300000000000002E-2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0.38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0.628</v>
      </c>
      <c r="V106" s="22">
        <f t="shared" si="109"/>
        <v>0.32948</v>
      </c>
      <c r="W106" s="22">
        <f>W105/1000</f>
        <v>0.219</v>
      </c>
      <c r="X106" s="22">
        <f t="shared" si="109"/>
        <v>7.9000000000000008E-3</v>
      </c>
      <c r="Y106" s="22">
        <f t="shared" si="109"/>
        <v>0</v>
      </c>
      <c r="Z106" s="22">
        <f t="shared" si="109"/>
        <v>0.247</v>
      </c>
      <c r="AA106" s="22">
        <f t="shared" si="109"/>
        <v>0.36</v>
      </c>
      <c r="AB106" s="22">
        <f t="shared" si="109"/>
        <v>0.21299999999999999</v>
      </c>
      <c r="AC106" s="22">
        <f t="shared" si="109"/>
        <v>0.31444</v>
      </c>
      <c r="AD106" s="22">
        <f t="shared" si="109"/>
        <v>0.13800000000000001</v>
      </c>
      <c r="AE106" s="22">
        <f t="shared" si="109"/>
        <v>0.38800000000000001</v>
      </c>
      <c r="AF106" s="22">
        <f t="shared" si="109"/>
        <v>0.189</v>
      </c>
      <c r="AG106" s="22">
        <f t="shared" si="109"/>
        <v>0.21818000000000001</v>
      </c>
      <c r="AH106" s="22">
        <f t="shared" si="109"/>
        <v>5.96E-2</v>
      </c>
      <c r="AI106" s="22">
        <f t="shared" si="109"/>
        <v>6.5750000000000003E-2</v>
      </c>
      <c r="AJ106" s="22">
        <f t="shared" si="109"/>
        <v>3.6999999999999998E-2</v>
      </c>
      <c r="AK106" s="22">
        <f t="shared" si="109"/>
        <v>0.19</v>
      </c>
      <c r="AL106" s="22">
        <f t="shared" si="109"/>
        <v>0.185</v>
      </c>
      <c r="AM106" s="22">
        <f t="shared" si="109"/>
        <v>0</v>
      </c>
      <c r="AN106" s="22">
        <f t="shared" si="109"/>
        <v>0.24</v>
      </c>
      <c r="AO106" s="22">
        <f t="shared" si="109"/>
        <v>0</v>
      </c>
      <c r="AP106" s="22">
        <f t="shared" si="109"/>
        <v>0.21378999999999998</v>
      </c>
      <c r="AQ106" s="22">
        <f t="shared" si="109"/>
        <v>0.06</v>
      </c>
      <c r="AR106" s="22">
        <f t="shared" si="109"/>
        <v>6.5329999999999999E-2</v>
      </c>
      <c r="AS106" s="22">
        <f t="shared" si="109"/>
        <v>8.4000000000000005E-2</v>
      </c>
      <c r="AT106" s="22">
        <f t="shared" si="109"/>
        <v>4.1430000000000002E-2</v>
      </c>
      <c r="AU106" s="22">
        <f t="shared" si="109"/>
        <v>5.4280000000000002E-2</v>
      </c>
      <c r="AV106" s="22">
        <f t="shared" si="109"/>
        <v>4.8750000000000002E-2</v>
      </c>
      <c r="AW106" s="22">
        <f t="shared" si="109"/>
        <v>0.11428000000000001</v>
      </c>
      <c r="AX106" s="22">
        <f t="shared" si="109"/>
        <v>6.2659999999999993E-2</v>
      </c>
      <c r="AY106" s="22">
        <f t="shared" si="109"/>
        <v>5.6659999999999995E-2</v>
      </c>
      <c r="AZ106" s="22">
        <f t="shared" si="109"/>
        <v>0.128</v>
      </c>
      <c r="BA106" s="22">
        <f t="shared" si="109"/>
        <v>0.22700000000000001</v>
      </c>
      <c r="BB106" s="22">
        <f t="shared" si="109"/>
        <v>0.35699999999999998</v>
      </c>
      <c r="BC106" s="22">
        <f t="shared" si="109"/>
        <v>0.49110999999999999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2.3E-2</v>
      </c>
      <c r="BH106" s="22">
        <f t="shared" si="109"/>
        <v>2.1000000000000001E-2</v>
      </c>
      <c r="BI106" s="22">
        <f t="shared" si="109"/>
        <v>0.03</v>
      </c>
      <c r="BJ106" s="22">
        <f t="shared" si="109"/>
        <v>2.1000000000000001E-2</v>
      </c>
      <c r="BK106" s="22">
        <f t="shared" si="109"/>
        <v>3.5000000000000003E-2</v>
      </c>
      <c r="BL106" s="22">
        <f t="shared" si="109"/>
        <v>0.27500000000000002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100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0.69040000000000001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9.42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0.24374999999999999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1.5640000000000001</v>
      </c>
      <c r="BH107" s="32">
        <f t="shared" si="111"/>
        <v>0.23099999999999998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14.113890000000001</v>
      </c>
      <c r="BQ107" s="34">
        <f>BP107/$C$7</f>
        <v>14.113890000000001</v>
      </c>
    </row>
    <row r="108" spans="1:69" ht="17.25" x14ac:dyDescent="0.3">
      <c r="A108" s="30"/>
      <c r="B108" s="31" t="s">
        <v>33</v>
      </c>
      <c r="C108" s="100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0.69040000000000001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9.42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0.24374999999999999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1.5640000000000001</v>
      </c>
      <c r="BH108" s="32">
        <f t="shared" si="113"/>
        <v>0.23099999999999998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14.113890000000001</v>
      </c>
      <c r="BQ108" s="34">
        <f>BP108/$C$7</f>
        <v>14.113890000000001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0" zoomScale="75" zoomScaleNormal="75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44206</v>
      </c>
      <c r="Q4" s="2"/>
      <c r="Z4" s="2"/>
    </row>
    <row r="5" spans="1:69" s="39" customFormat="1" ht="15" customHeight="1" x14ac:dyDescent="0.25">
      <c r="A5" s="104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90" t="s">
        <v>92</v>
      </c>
      <c r="BP5" s="109" t="s">
        <v>6</v>
      </c>
      <c r="BQ5" s="109" t="s">
        <v>7</v>
      </c>
    </row>
    <row r="6" spans="1:69" s="39" customFormat="1" ht="36" customHeight="1" x14ac:dyDescent="0.25">
      <c r="A6" s="105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9"/>
      <c r="BQ6" s="109"/>
    </row>
    <row r="7" spans="1:69" ht="15" customHeight="1" x14ac:dyDescent="0.25">
      <c r="A7" s="96" t="s">
        <v>9</v>
      </c>
      <c r="B7" s="5" t="s">
        <v>10</v>
      </c>
      <c r="C7" s="97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6"/>
      <c r="B8" s="8" t="s">
        <v>38</v>
      </c>
      <c r="C8" s="98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6"/>
      <c r="B9" s="9" t="s">
        <v>11</v>
      </c>
      <c r="C9" s="98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6"/>
      <c r="B10" s="5"/>
      <c r="C10" s="9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6"/>
      <c r="B11" s="5"/>
      <c r="C11" s="9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6" t="s">
        <v>12</v>
      </c>
      <c r="B12" s="8" t="s">
        <v>14</v>
      </c>
      <c r="C12" s="98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6"/>
      <c r="B13" s="5" t="s">
        <v>15</v>
      </c>
      <c r="C13" s="98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6"/>
      <c r="B14" s="5" t="s">
        <v>16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6"/>
      <c r="B15" s="9" t="s">
        <v>17</v>
      </c>
      <c r="C15" s="98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">
        <v>18</v>
      </c>
      <c r="C16" s="98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6"/>
      <c r="B17" s="9" t="s">
        <v>19</v>
      </c>
      <c r="C17" s="98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6" t="s">
        <v>20</v>
      </c>
      <c r="B19" s="5" t="s">
        <v>21</v>
      </c>
      <c r="C19" s="97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6"/>
      <c r="B20" s="5" t="s">
        <v>22</v>
      </c>
      <c r="C20" s="98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6"/>
      <c r="B22" s="5"/>
      <c r="C22" s="9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6" t="s">
        <v>23</v>
      </c>
      <c r="B23" s="18" t="s">
        <v>24</v>
      </c>
      <c r="C23" s="97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6"/>
      <c r="B24" t="s">
        <v>17</v>
      </c>
      <c r="C24" s="98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6"/>
      <c r="B25" s="9" t="s">
        <v>25</v>
      </c>
      <c r="C25" s="98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6"/>
      <c r="B26" s="19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6"/>
      <c r="B27" s="5"/>
      <c r="C27" s="9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86.3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504</v>
      </c>
      <c r="N38" s="29">
        <v>99.49</v>
      </c>
      <c r="O38" s="29">
        <v>320.32</v>
      </c>
      <c r="P38" s="29">
        <v>368.4</v>
      </c>
      <c r="Q38" s="29">
        <v>380</v>
      </c>
      <c r="R38" s="29"/>
      <c r="S38" s="29">
        <v>130</v>
      </c>
      <c r="T38" s="29"/>
      <c r="U38" s="29">
        <v>628</v>
      </c>
      <c r="V38" s="29">
        <v>329.48</v>
      </c>
      <c r="W38" s="29">
        <v>219</v>
      </c>
      <c r="X38" s="29">
        <v>7.9</v>
      </c>
      <c r="Y38" s="29"/>
      <c r="Z38" s="29">
        <v>247</v>
      </c>
      <c r="AA38" s="29">
        <v>360</v>
      </c>
      <c r="AB38" s="29">
        <v>213</v>
      </c>
      <c r="AC38" s="29">
        <v>314.44</v>
      </c>
      <c r="AD38" s="29">
        <v>138</v>
      </c>
      <c r="AE38" s="29">
        <v>388</v>
      </c>
      <c r="AF38" s="29">
        <v>189</v>
      </c>
      <c r="AG38" s="29">
        <v>218.18</v>
      </c>
      <c r="AH38" s="29">
        <v>59.6</v>
      </c>
      <c r="AI38" s="29">
        <v>65.75</v>
      </c>
      <c r="AJ38" s="29">
        <v>37</v>
      </c>
      <c r="AK38" s="29">
        <v>190</v>
      </c>
      <c r="AL38" s="29">
        <v>185</v>
      </c>
      <c r="AM38" s="29"/>
      <c r="AN38" s="29">
        <v>240</v>
      </c>
      <c r="AO38" s="29"/>
      <c r="AP38" s="29">
        <v>213.79</v>
      </c>
      <c r="AQ38" s="29">
        <v>60</v>
      </c>
      <c r="AR38" s="29">
        <v>65.33</v>
      </c>
      <c r="AS38" s="29">
        <v>84</v>
      </c>
      <c r="AT38" s="29">
        <v>41.43</v>
      </c>
      <c r="AU38" s="29">
        <v>54.28</v>
      </c>
      <c r="AV38" s="29">
        <v>48.75</v>
      </c>
      <c r="AW38" s="29">
        <v>114.28</v>
      </c>
      <c r="AX38" s="29">
        <v>62.66</v>
      </c>
      <c r="AY38" s="29">
        <v>56.66</v>
      </c>
      <c r="AZ38" s="29">
        <v>128</v>
      </c>
      <c r="BA38" s="29">
        <v>227</v>
      </c>
      <c r="BB38" s="29">
        <v>357</v>
      </c>
      <c r="BC38" s="29">
        <v>491.11</v>
      </c>
      <c r="BD38" s="29">
        <v>205</v>
      </c>
      <c r="BE38" s="29">
        <v>330</v>
      </c>
      <c r="BF38" s="29"/>
      <c r="BG38" s="29">
        <v>23</v>
      </c>
      <c r="BH38" s="29">
        <v>21</v>
      </c>
      <c r="BI38" s="29">
        <v>30</v>
      </c>
      <c r="BJ38" s="29">
        <v>21</v>
      </c>
      <c r="BK38" s="29">
        <v>35</v>
      </c>
      <c r="BL38" s="29">
        <v>275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>V38/1000</f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8"/>
      <c r="D40" s="32">
        <f>D29*D38</f>
        <v>6.0543000000000005</v>
      </c>
      <c r="E40" s="32">
        <f t="shared" ref="E40:BN40" si="8">E29*E38</f>
        <v>3.5</v>
      </c>
      <c r="F40" s="32">
        <f t="shared" si="8"/>
        <v>4.0561000000000007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3.04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11.303999999999998</v>
      </c>
      <c r="V40" s="32">
        <f>V29*V38</f>
        <v>0</v>
      </c>
      <c r="W40" s="32">
        <f>W29*W38</f>
        <v>0</v>
      </c>
      <c r="X40" s="32">
        <f t="shared" si="8"/>
        <v>1.1191614000000001</v>
      </c>
      <c r="Y40" s="32">
        <f t="shared" si="8"/>
        <v>0</v>
      </c>
      <c r="Z40" s="32">
        <f t="shared" si="8"/>
        <v>2.4700000000000002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1.1340000000000001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1.7390000000000001</v>
      </c>
      <c r="AK40" s="32">
        <f t="shared" si="8"/>
        <v>0.38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0.30712499999999998</v>
      </c>
      <c r="AW40" s="32">
        <f t="shared" si="8"/>
        <v>0</v>
      </c>
      <c r="AX40" s="32">
        <f t="shared" si="8"/>
        <v>0.62659999999999993</v>
      </c>
      <c r="AY40" s="32">
        <f t="shared" si="8"/>
        <v>0</v>
      </c>
      <c r="AZ40" s="32">
        <f t="shared" si="8"/>
        <v>1.6639999999999999</v>
      </c>
      <c r="BA40" s="32">
        <f t="shared" si="8"/>
        <v>6.81</v>
      </c>
      <c r="BB40" s="32">
        <f t="shared" si="8"/>
        <v>10.709999999999999</v>
      </c>
      <c r="BC40" s="32">
        <f t="shared" si="8"/>
        <v>14.7333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5.9569999999999999</v>
      </c>
      <c r="BH40" s="32">
        <f t="shared" si="8"/>
        <v>0.98699999999999999</v>
      </c>
      <c r="BI40" s="32">
        <f t="shared" si="8"/>
        <v>0.87750000000000006</v>
      </c>
      <c r="BJ40" s="32">
        <f t="shared" si="8"/>
        <v>3.36</v>
      </c>
      <c r="BK40" s="32">
        <f t="shared" si="8"/>
        <v>0</v>
      </c>
      <c r="BL40" s="32">
        <f t="shared" si="8"/>
        <v>0.82500000000000007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108.7610664</v>
      </c>
      <c r="BQ40" s="34">
        <f>BP40/$C$7</f>
        <v>108.7610664</v>
      </c>
    </row>
    <row r="41" spans="1:69" ht="17.25" x14ac:dyDescent="0.3">
      <c r="A41" s="30"/>
      <c r="B41" s="31" t="s">
        <v>33</v>
      </c>
      <c r="C41" s="108"/>
      <c r="D41" s="32">
        <f>D29*D38</f>
        <v>6.0543000000000005</v>
      </c>
      <c r="E41" s="32">
        <f t="shared" ref="E41:BN41" si="10">E29*E38</f>
        <v>3.5</v>
      </c>
      <c r="F41" s="32">
        <f t="shared" si="10"/>
        <v>4.0561000000000007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3.04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11.303999999999998</v>
      </c>
      <c r="V41" s="32">
        <f>V29*V38</f>
        <v>0</v>
      </c>
      <c r="W41" s="32">
        <f>W29*W38</f>
        <v>0</v>
      </c>
      <c r="X41" s="32">
        <f t="shared" si="10"/>
        <v>1.1191614000000001</v>
      </c>
      <c r="Y41" s="32">
        <f t="shared" si="10"/>
        <v>0</v>
      </c>
      <c r="Z41" s="32">
        <f t="shared" si="10"/>
        <v>2.4700000000000002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1.1340000000000001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1.7390000000000001</v>
      </c>
      <c r="AK41" s="32">
        <f t="shared" si="10"/>
        <v>0.38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0.30712499999999998</v>
      </c>
      <c r="AW41" s="32">
        <f t="shared" si="10"/>
        <v>0</v>
      </c>
      <c r="AX41" s="32">
        <f t="shared" si="10"/>
        <v>0.62659999999999993</v>
      </c>
      <c r="AY41" s="32">
        <f t="shared" si="10"/>
        <v>0</v>
      </c>
      <c r="AZ41" s="32">
        <f t="shared" si="10"/>
        <v>1.6639999999999999</v>
      </c>
      <c r="BA41" s="32">
        <f t="shared" si="10"/>
        <v>6.81</v>
      </c>
      <c r="BB41" s="32">
        <f t="shared" si="10"/>
        <v>10.709999999999999</v>
      </c>
      <c r="BC41" s="32">
        <f t="shared" si="10"/>
        <v>14.7333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5.9569999999999999</v>
      </c>
      <c r="BH41" s="32">
        <f t="shared" si="10"/>
        <v>0.98699999999999999</v>
      </c>
      <c r="BI41" s="32">
        <f t="shared" si="10"/>
        <v>0.87750000000000006</v>
      </c>
      <c r="BJ41" s="32">
        <f t="shared" si="10"/>
        <v>3.36</v>
      </c>
      <c r="BK41" s="32">
        <f t="shared" si="10"/>
        <v>0</v>
      </c>
      <c r="BL41" s="32">
        <f t="shared" si="10"/>
        <v>0.82500000000000007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108.7610664</v>
      </c>
      <c r="BQ41" s="34">
        <f>BP41/$C$7</f>
        <v>108.7610664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4.0560999999999998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3.04</v>
      </c>
      <c r="R42" s="36"/>
      <c r="S42" s="36"/>
      <c r="T42" s="36">
        <f>T59+T76+T91+T107</f>
        <v>0</v>
      </c>
      <c r="U42" s="36">
        <f>U59+U76+U91+U107</f>
        <v>11.303999999999998</v>
      </c>
      <c r="V42" s="36">
        <f>V59+V76+V91+V107</f>
        <v>0</v>
      </c>
      <c r="W42" s="36">
        <f>W59+W76+W91+W107</f>
        <v>0</v>
      </c>
      <c r="X42" s="36">
        <f>X59+X76+X91+X107</f>
        <v>1.1191614000000001</v>
      </c>
      <c r="Y42" s="36"/>
      <c r="Z42" s="36">
        <f>Z59+Z76+Z91+Z107</f>
        <v>2.4700000000000002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1.1340000000000001</v>
      </c>
      <c r="AG42" s="36"/>
      <c r="AH42" s="36"/>
      <c r="AI42" s="36"/>
      <c r="AJ42" s="36">
        <f>AJ59+AJ76+AJ91+AJ107</f>
        <v>1.7390000000000001</v>
      </c>
      <c r="AK42" s="36">
        <f>AK59+AK76+AK91+AK107</f>
        <v>0.38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0.30712499999999998</v>
      </c>
      <c r="AW42" s="36"/>
      <c r="AX42" s="36">
        <f>AX59+AX76+AX91+AX107</f>
        <v>0.62659999999999993</v>
      </c>
      <c r="AY42" s="36"/>
      <c r="AZ42" s="36">
        <f>AZ59+AZ76+AZ91+AZ107</f>
        <v>1.6639999999999999</v>
      </c>
      <c r="BA42" s="36"/>
      <c r="BB42" s="36">
        <f>BB59+BB76+BB91+BB107</f>
        <v>10.709999999999999</v>
      </c>
      <c r="BC42" s="36">
        <f>BC59+BC76+BC91+BC107</f>
        <v>14.7333</v>
      </c>
      <c r="BD42" s="36"/>
      <c r="BE42" s="36"/>
      <c r="BF42" s="36"/>
      <c r="BG42" s="36">
        <f t="shared" ref="BG42:BO42" si="13">BG59+BG76+BG91+BG107</f>
        <v>5.9570000000000007</v>
      </c>
      <c r="BH42" s="36">
        <f t="shared" si="13"/>
        <v>0.9870000000000001</v>
      </c>
      <c r="BI42" s="36">
        <f t="shared" si="13"/>
        <v>0.87749999999999995</v>
      </c>
      <c r="BJ42" s="36">
        <f t="shared" si="13"/>
        <v>3.36</v>
      </c>
      <c r="BK42" s="36">
        <f t="shared" si="13"/>
        <v>0</v>
      </c>
      <c r="BL42" s="36">
        <f t="shared" si="13"/>
        <v>0.82500000000000007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108.7610664</v>
      </c>
    </row>
    <row r="45" spans="1:69" x14ac:dyDescent="0.25">
      <c r="J45" s="1"/>
    </row>
    <row r="46" spans="1:69" ht="15" customHeight="1" x14ac:dyDescent="0.25">
      <c r="A46" s="93"/>
      <c r="B46" s="3" t="s">
        <v>4</v>
      </c>
      <c r="C46" s="90" t="s">
        <v>5</v>
      </c>
      <c r="D46" s="90" t="str">
        <f t="shared" ref="D46:AI46" si="14">D5</f>
        <v>Хлеб пшеничный</v>
      </c>
      <c r="E46" s="90" t="str">
        <f t="shared" si="14"/>
        <v>Хлеб ржано-пшеничный</v>
      </c>
      <c r="F46" s="90" t="str">
        <f t="shared" si="14"/>
        <v>Сахар</v>
      </c>
      <c r="G46" s="90" t="str">
        <f t="shared" si="14"/>
        <v>Чай</v>
      </c>
      <c r="H46" s="90" t="str">
        <f t="shared" si="14"/>
        <v>Какао</v>
      </c>
      <c r="I46" s="90" t="str">
        <f t="shared" si="14"/>
        <v>Кофейный напиток</v>
      </c>
      <c r="J46" s="90" t="str">
        <f t="shared" si="14"/>
        <v>Молоко 2,5%</v>
      </c>
      <c r="K46" s="90" t="str">
        <f t="shared" si="14"/>
        <v>Масло сливочное</v>
      </c>
      <c r="L46" s="90" t="str">
        <f t="shared" si="14"/>
        <v>Сметана 15%</v>
      </c>
      <c r="M46" s="90" t="str">
        <f t="shared" si="14"/>
        <v>Молоко сухое</v>
      </c>
      <c r="N46" s="90" t="str">
        <f t="shared" si="14"/>
        <v>Снежок 2,5 %</v>
      </c>
      <c r="O46" s="90" t="str">
        <f t="shared" si="14"/>
        <v>Творог 5%</v>
      </c>
      <c r="P46" s="90" t="str">
        <f t="shared" si="14"/>
        <v>Молоко сгущенное</v>
      </c>
      <c r="Q46" s="90" t="str">
        <f t="shared" si="14"/>
        <v xml:space="preserve">Джем Сава </v>
      </c>
      <c r="R46" s="90" t="str">
        <f t="shared" si="14"/>
        <v>Сыр</v>
      </c>
      <c r="S46" s="90" t="str">
        <f t="shared" si="14"/>
        <v>Зеленый горошек</v>
      </c>
      <c r="T46" s="90" t="str">
        <f t="shared" si="14"/>
        <v>Кукуруза консервирован.</v>
      </c>
      <c r="U46" s="90" t="str">
        <f t="shared" si="14"/>
        <v>Консервы рыбные</v>
      </c>
      <c r="V46" s="90" t="str">
        <f t="shared" si="14"/>
        <v>Огурцы консервирован.</v>
      </c>
      <c r="W46" s="90" t="str">
        <f t="shared" si="14"/>
        <v>Огурцы свежие</v>
      </c>
      <c r="X46" s="90" t="str">
        <f t="shared" si="14"/>
        <v>Яйцо</v>
      </c>
      <c r="Y46" s="90" t="str">
        <f t="shared" si="14"/>
        <v>Икра кабачковая</v>
      </c>
      <c r="Z46" s="90" t="str">
        <f t="shared" si="14"/>
        <v>Изюм</v>
      </c>
      <c r="AA46" s="90" t="str">
        <f t="shared" si="14"/>
        <v>Курага</v>
      </c>
      <c r="AB46" s="90" t="str">
        <f t="shared" si="14"/>
        <v>Чернослив</v>
      </c>
      <c r="AC46" s="90" t="str">
        <f t="shared" si="14"/>
        <v>Шиповник</v>
      </c>
      <c r="AD46" s="90" t="str">
        <f t="shared" si="14"/>
        <v>Сухофрукты</v>
      </c>
      <c r="AE46" s="90" t="str">
        <f t="shared" si="14"/>
        <v>Ягода свежемороженная</v>
      </c>
      <c r="AF46" s="90" t="str">
        <f t="shared" si="14"/>
        <v>Лимон</v>
      </c>
      <c r="AG46" s="90" t="str">
        <f t="shared" si="14"/>
        <v>Кисель</v>
      </c>
      <c r="AH46" s="90" t="str">
        <f t="shared" si="14"/>
        <v xml:space="preserve">Сок </v>
      </c>
      <c r="AI46" s="90" t="str">
        <f t="shared" si="14"/>
        <v>Макаронные изделия</v>
      </c>
      <c r="AJ46" s="90" t="str">
        <f t="shared" ref="AJ46:BO46" si="15">AJ5</f>
        <v>Мука</v>
      </c>
      <c r="AK46" s="90" t="str">
        <f t="shared" si="15"/>
        <v>Дрожжи</v>
      </c>
      <c r="AL46" s="90" t="str">
        <f t="shared" si="15"/>
        <v>Печенье</v>
      </c>
      <c r="AM46" s="90" t="str">
        <f t="shared" si="15"/>
        <v>Пряники</v>
      </c>
      <c r="AN46" s="90" t="str">
        <f t="shared" si="15"/>
        <v>Вафли</v>
      </c>
      <c r="AO46" s="90" t="str">
        <f t="shared" si="15"/>
        <v>Конфеты</v>
      </c>
      <c r="AP46" s="90" t="str">
        <f t="shared" si="15"/>
        <v>Повидло Сава</v>
      </c>
      <c r="AQ46" s="90" t="str">
        <f t="shared" si="15"/>
        <v>Крупа геркулес</v>
      </c>
      <c r="AR46" s="90" t="str">
        <f t="shared" si="15"/>
        <v>Крупа горох</v>
      </c>
      <c r="AS46" s="90" t="str">
        <f t="shared" si="15"/>
        <v>Крупа гречневая</v>
      </c>
      <c r="AT46" s="90" t="str">
        <f t="shared" si="15"/>
        <v>Крупа кукурузная</v>
      </c>
      <c r="AU46" s="90" t="str">
        <f t="shared" si="15"/>
        <v>Крупа манная</v>
      </c>
      <c r="AV46" s="90" t="str">
        <f t="shared" si="15"/>
        <v>Крупа перловая</v>
      </c>
      <c r="AW46" s="90" t="str">
        <f t="shared" si="15"/>
        <v>Крупа пшеничная</v>
      </c>
      <c r="AX46" s="90" t="str">
        <f t="shared" si="15"/>
        <v>Крупа пшено</v>
      </c>
      <c r="AY46" s="90" t="str">
        <f t="shared" si="15"/>
        <v>Крупа ячневая</v>
      </c>
      <c r="AZ46" s="90" t="str">
        <f t="shared" si="15"/>
        <v>Рис</v>
      </c>
      <c r="BA46" s="90" t="str">
        <f t="shared" si="15"/>
        <v>Цыпленок бройлер</v>
      </c>
      <c r="BB46" s="90" t="str">
        <f t="shared" si="15"/>
        <v>Филе куриное</v>
      </c>
      <c r="BC46" s="90" t="str">
        <f t="shared" si="15"/>
        <v>Фарш говяжий</v>
      </c>
      <c r="BD46" s="90" t="str">
        <f t="shared" si="15"/>
        <v>Печень куриная</v>
      </c>
      <c r="BE46" s="90" t="str">
        <f t="shared" si="15"/>
        <v>Филе минтая</v>
      </c>
      <c r="BF46" s="90" t="str">
        <f t="shared" si="15"/>
        <v>Филе сельди слабосол.</v>
      </c>
      <c r="BG46" s="90" t="str">
        <f t="shared" si="15"/>
        <v>Картофель</v>
      </c>
      <c r="BH46" s="90" t="str">
        <f t="shared" si="15"/>
        <v>Морковь</v>
      </c>
      <c r="BI46" s="90" t="str">
        <f t="shared" si="15"/>
        <v>Лук</v>
      </c>
      <c r="BJ46" s="90" t="str">
        <f t="shared" si="15"/>
        <v>Капуста</v>
      </c>
      <c r="BK46" s="90" t="str">
        <f t="shared" si="15"/>
        <v>Свекла</v>
      </c>
      <c r="BL46" s="90" t="str">
        <f t="shared" si="15"/>
        <v>Томатная паста</v>
      </c>
      <c r="BM46" s="90" t="str">
        <f t="shared" si="15"/>
        <v>Масло растительное</v>
      </c>
      <c r="BN46" s="90" t="str">
        <f t="shared" si="15"/>
        <v>Соль</v>
      </c>
      <c r="BO46" s="90" t="str">
        <f t="shared" si="15"/>
        <v>Аскорбиновая кислота</v>
      </c>
      <c r="BP46" s="95" t="s">
        <v>6</v>
      </c>
      <c r="BQ46" s="95" t="s">
        <v>7</v>
      </c>
    </row>
    <row r="47" spans="1:69" ht="36" customHeight="1" x14ac:dyDescent="0.25">
      <c r="A47" s="94"/>
      <c r="B47" s="4" t="s">
        <v>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5"/>
      <c r="BQ47" s="95"/>
    </row>
    <row r="48" spans="1:69" ht="15" customHeight="1" x14ac:dyDescent="0.25">
      <c r="A48" s="96" t="s">
        <v>9</v>
      </c>
      <c r="B48" s="5" t="str">
        <f>B7</f>
        <v>Каша молочная "Дружба"</v>
      </c>
      <c r="C48" s="97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6"/>
      <c r="B49" s="5" t="str">
        <f>B8</f>
        <v>Бутерброд с джемом</v>
      </c>
      <c r="C49" s="98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8.6300000000000002E-2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0.38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0.628</v>
      </c>
      <c r="V57" s="22">
        <f t="shared" si="32"/>
        <v>0.32948</v>
      </c>
      <c r="W57" s="22">
        <f>W56/1000</f>
        <v>0.219</v>
      </c>
      <c r="X57" s="22">
        <f t="shared" si="32"/>
        <v>7.9000000000000008E-3</v>
      </c>
      <c r="Y57" s="22">
        <f t="shared" si="32"/>
        <v>0</v>
      </c>
      <c r="Z57" s="22">
        <f t="shared" si="32"/>
        <v>0.247</v>
      </c>
      <c r="AA57" s="22">
        <f t="shared" si="32"/>
        <v>0.36</v>
      </c>
      <c r="AB57" s="22">
        <f t="shared" si="32"/>
        <v>0.21299999999999999</v>
      </c>
      <c r="AC57" s="22">
        <f t="shared" si="32"/>
        <v>0.31444</v>
      </c>
      <c r="AD57" s="22">
        <f t="shared" si="32"/>
        <v>0.13800000000000001</v>
      </c>
      <c r="AE57" s="22">
        <f t="shared" si="32"/>
        <v>0.38800000000000001</v>
      </c>
      <c r="AF57" s="22">
        <f t="shared" si="32"/>
        <v>0.189</v>
      </c>
      <c r="AG57" s="22">
        <f t="shared" si="32"/>
        <v>0.21818000000000001</v>
      </c>
      <c r="AH57" s="22">
        <f t="shared" si="32"/>
        <v>5.96E-2</v>
      </c>
      <c r="AI57" s="22">
        <f t="shared" si="32"/>
        <v>6.5750000000000003E-2</v>
      </c>
      <c r="AJ57" s="22">
        <f t="shared" si="32"/>
        <v>3.6999999999999998E-2</v>
      </c>
      <c r="AK57" s="22">
        <f t="shared" si="32"/>
        <v>0.19</v>
      </c>
      <c r="AL57" s="22">
        <f t="shared" si="32"/>
        <v>0.185</v>
      </c>
      <c r="AM57" s="22">
        <f t="shared" si="32"/>
        <v>0</v>
      </c>
      <c r="AN57" s="22">
        <f t="shared" si="32"/>
        <v>0.24</v>
      </c>
      <c r="AO57" s="22">
        <f t="shared" si="32"/>
        <v>0</v>
      </c>
      <c r="AP57" s="22">
        <f t="shared" si="32"/>
        <v>0.21378999999999998</v>
      </c>
      <c r="AQ57" s="22">
        <f t="shared" si="32"/>
        <v>0.06</v>
      </c>
      <c r="AR57" s="22">
        <f t="shared" si="32"/>
        <v>6.5329999999999999E-2</v>
      </c>
      <c r="AS57" s="22">
        <f t="shared" si="32"/>
        <v>8.4000000000000005E-2</v>
      </c>
      <c r="AT57" s="22">
        <f t="shared" si="32"/>
        <v>4.1430000000000002E-2</v>
      </c>
      <c r="AU57" s="22">
        <f t="shared" si="32"/>
        <v>5.4280000000000002E-2</v>
      </c>
      <c r="AV57" s="22">
        <f t="shared" si="32"/>
        <v>4.8750000000000002E-2</v>
      </c>
      <c r="AW57" s="22">
        <f t="shared" si="32"/>
        <v>0.11428000000000001</v>
      </c>
      <c r="AX57" s="22">
        <f t="shared" si="32"/>
        <v>6.2659999999999993E-2</v>
      </c>
      <c r="AY57" s="22">
        <f t="shared" si="32"/>
        <v>5.6659999999999995E-2</v>
      </c>
      <c r="AZ57" s="22">
        <f t="shared" si="32"/>
        <v>0.128</v>
      </c>
      <c r="BA57" s="22">
        <f t="shared" si="32"/>
        <v>0.22700000000000001</v>
      </c>
      <c r="BB57" s="22">
        <f t="shared" si="32"/>
        <v>0.35699999999999998</v>
      </c>
      <c r="BC57" s="22">
        <f t="shared" si="32"/>
        <v>0.49110999999999999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2.3E-2</v>
      </c>
      <c r="BH57" s="22">
        <f t="shared" si="32"/>
        <v>2.1000000000000001E-2</v>
      </c>
      <c r="BI57" s="22">
        <f t="shared" si="32"/>
        <v>0.03</v>
      </c>
      <c r="BJ57" s="22">
        <f t="shared" si="32"/>
        <v>2.1000000000000001E-2</v>
      </c>
      <c r="BK57" s="22">
        <f t="shared" si="32"/>
        <v>3.5000000000000003E-2</v>
      </c>
      <c r="BL57" s="22">
        <f t="shared" si="32"/>
        <v>0.27500000000000002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8"/>
      <c r="D58" s="32">
        <f>D54*D56</f>
        <v>2.0181</v>
      </c>
      <c r="E58" s="32">
        <f t="shared" ref="E58:BN58" si="34">E54*E56</f>
        <v>0</v>
      </c>
      <c r="F58" s="32">
        <f t="shared" si="34"/>
        <v>1.2081999999999999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3.04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0.62659999999999993</v>
      </c>
      <c r="AY58" s="32">
        <f t="shared" si="34"/>
        <v>0</v>
      </c>
      <c r="AZ58" s="32">
        <f t="shared" si="34"/>
        <v>1.6639999999999999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26.103025000000002</v>
      </c>
      <c r="BQ58" s="34">
        <f>BP58/$C$7</f>
        <v>26.103025000000002</v>
      </c>
    </row>
    <row r="59" spans="1:69" ht="17.25" x14ac:dyDescent="0.3">
      <c r="A59" s="30"/>
      <c r="B59" s="31" t="s">
        <v>33</v>
      </c>
      <c r="C59" s="108"/>
      <c r="D59" s="32">
        <f>D54*D56</f>
        <v>2.0181</v>
      </c>
      <c r="E59" s="32">
        <f t="shared" ref="E59:BN59" si="36">E54*E56</f>
        <v>0</v>
      </c>
      <c r="F59" s="32">
        <f t="shared" si="36"/>
        <v>1.2081999999999999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3.04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0.62659999999999993</v>
      </c>
      <c r="AY59" s="32">
        <f t="shared" si="36"/>
        <v>0</v>
      </c>
      <c r="AZ59" s="32">
        <f t="shared" si="36"/>
        <v>1.6639999999999999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26.103025000000002</v>
      </c>
      <c r="BQ59" s="34">
        <f>BP59/$C$7</f>
        <v>26.103025000000002</v>
      </c>
    </row>
    <row r="61" spans="1:69" x14ac:dyDescent="0.25">
      <c r="J61" s="1"/>
    </row>
    <row r="62" spans="1:69" ht="15" customHeight="1" x14ac:dyDescent="0.25">
      <c r="A62" s="93"/>
      <c r="B62" s="3" t="s">
        <v>4</v>
      </c>
      <c r="C62" s="90" t="s">
        <v>5</v>
      </c>
      <c r="D62" s="90" t="str">
        <f t="shared" ref="D62:BN62" si="38">D46</f>
        <v>Хлеб пшеничный</v>
      </c>
      <c r="E62" s="90" t="str">
        <f t="shared" si="38"/>
        <v>Хлеб ржано-пшеничный</v>
      </c>
      <c r="F62" s="90" t="str">
        <f t="shared" si="38"/>
        <v>Сахар</v>
      </c>
      <c r="G62" s="90" t="str">
        <f t="shared" si="38"/>
        <v>Чай</v>
      </c>
      <c r="H62" s="90" t="str">
        <f t="shared" si="38"/>
        <v>Какао</v>
      </c>
      <c r="I62" s="90" t="str">
        <f t="shared" si="38"/>
        <v>Кофейный напиток</v>
      </c>
      <c r="J62" s="90" t="str">
        <f t="shared" si="38"/>
        <v>Молоко 2,5%</v>
      </c>
      <c r="K62" s="90" t="str">
        <f t="shared" si="38"/>
        <v>Масло сливочное</v>
      </c>
      <c r="L62" s="90" t="str">
        <f t="shared" si="38"/>
        <v>Сметана 15%</v>
      </c>
      <c r="M62" s="90" t="str">
        <f t="shared" si="38"/>
        <v>Молоко сухое</v>
      </c>
      <c r="N62" s="90" t="str">
        <f t="shared" si="38"/>
        <v>Снежок 2,5 %</v>
      </c>
      <c r="O62" s="90" t="str">
        <f t="shared" si="38"/>
        <v>Творог 5%</v>
      </c>
      <c r="P62" s="90" t="str">
        <f t="shared" si="38"/>
        <v>Молоко сгущенное</v>
      </c>
      <c r="Q62" s="90" t="str">
        <f t="shared" si="38"/>
        <v xml:space="preserve">Джем Сава </v>
      </c>
      <c r="R62" s="90" t="str">
        <f t="shared" si="38"/>
        <v>Сыр</v>
      </c>
      <c r="S62" s="90" t="str">
        <f t="shared" si="38"/>
        <v>Зеленый горошек</v>
      </c>
      <c r="T62" s="90" t="str">
        <f t="shared" si="38"/>
        <v>Кукуруза консервирован.</v>
      </c>
      <c r="U62" s="90" t="str">
        <f t="shared" si="38"/>
        <v>Консервы рыбные</v>
      </c>
      <c r="V62" s="90" t="str">
        <f t="shared" si="38"/>
        <v>Огурцы консервирован.</v>
      </c>
      <c r="W62" s="90" t="str">
        <f>W46</f>
        <v>Огурцы свежие</v>
      </c>
      <c r="X62" s="90" t="str">
        <f t="shared" si="38"/>
        <v>Яйцо</v>
      </c>
      <c r="Y62" s="90" t="str">
        <f t="shared" si="38"/>
        <v>Икра кабачковая</v>
      </c>
      <c r="Z62" s="90" t="str">
        <f t="shared" si="38"/>
        <v>Изюм</v>
      </c>
      <c r="AA62" s="90" t="str">
        <f t="shared" si="38"/>
        <v>Курага</v>
      </c>
      <c r="AB62" s="90" t="str">
        <f t="shared" si="38"/>
        <v>Чернослив</v>
      </c>
      <c r="AC62" s="90" t="str">
        <f t="shared" si="38"/>
        <v>Шиповник</v>
      </c>
      <c r="AD62" s="90" t="str">
        <f t="shared" si="38"/>
        <v>Сухофрукты</v>
      </c>
      <c r="AE62" s="90" t="str">
        <f t="shared" si="38"/>
        <v>Ягода свежемороженная</v>
      </c>
      <c r="AF62" s="90" t="str">
        <f t="shared" si="38"/>
        <v>Лимон</v>
      </c>
      <c r="AG62" s="90" t="str">
        <f t="shared" si="38"/>
        <v>Кисель</v>
      </c>
      <c r="AH62" s="90" t="str">
        <f t="shared" si="38"/>
        <v xml:space="preserve">Сок </v>
      </c>
      <c r="AI62" s="90" t="str">
        <f t="shared" si="38"/>
        <v>Макаронные изделия</v>
      </c>
      <c r="AJ62" s="90" t="str">
        <f t="shared" si="38"/>
        <v>Мука</v>
      </c>
      <c r="AK62" s="90" t="str">
        <f t="shared" si="38"/>
        <v>Дрожжи</v>
      </c>
      <c r="AL62" s="90" t="str">
        <f t="shared" si="38"/>
        <v>Печенье</v>
      </c>
      <c r="AM62" s="90" t="str">
        <f t="shared" si="38"/>
        <v>Пряники</v>
      </c>
      <c r="AN62" s="90" t="str">
        <f t="shared" si="38"/>
        <v>Вафли</v>
      </c>
      <c r="AO62" s="90" t="str">
        <f t="shared" si="38"/>
        <v>Конфеты</v>
      </c>
      <c r="AP62" s="90" t="str">
        <f t="shared" si="38"/>
        <v>Повидло Сава</v>
      </c>
      <c r="AQ62" s="90" t="str">
        <f t="shared" si="38"/>
        <v>Крупа геркулес</v>
      </c>
      <c r="AR62" s="90" t="str">
        <f t="shared" si="38"/>
        <v>Крупа горох</v>
      </c>
      <c r="AS62" s="90" t="str">
        <f t="shared" si="38"/>
        <v>Крупа гречневая</v>
      </c>
      <c r="AT62" s="90" t="str">
        <f t="shared" si="38"/>
        <v>Крупа кукурузная</v>
      </c>
      <c r="AU62" s="90" t="str">
        <f t="shared" si="38"/>
        <v>Крупа манная</v>
      </c>
      <c r="AV62" s="90" t="str">
        <f t="shared" si="38"/>
        <v>Крупа перловая</v>
      </c>
      <c r="AW62" s="90" t="str">
        <f t="shared" si="38"/>
        <v>Крупа пшеничная</v>
      </c>
      <c r="AX62" s="90" t="str">
        <f t="shared" si="38"/>
        <v>Крупа пшено</v>
      </c>
      <c r="AY62" s="90" t="str">
        <f t="shared" si="38"/>
        <v>Крупа ячневая</v>
      </c>
      <c r="AZ62" s="90" t="str">
        <f t="shared" si="38"/>
        <v>Рис</v>
      </c>
      <c r="BA62" s="90" t="str">
        <f t="shared" si="38"/>
        <v>Цыпленок бройлер</v>
      </c>
      <c r="BB62" s="90" t="str">
        <f t="shared" si="38"/>
        <v>Филе куриное</v>
      </c>
      <c r="BC62" s="90" t="str">
        <f t="shared" si="38"/>
        <v>Фарш говяжий</v>
      </c>
      <c r="BD62" s="90" t="str">
        <f t="shared" si="38"/>
        <v>Печень куриная</v>
      </c>
      <c r="BE62" s="90" t="str">
        <f t="shared" si="38"/>
        <v>Филе минтая</v>
      </c>
      <c r="BF62" s="90" t="str">
        <f t="shared" si="38"/>
        <v>Филе сельди слабосол.</v>
      </c>
      <c r="BG62" s="90" t="str">
        <f t="shared" si="38"/>
        <v>Картофель</v>
      </c>
      <c r="BH62" s="90" t="str">
        <f t="shared" si="38"/>
        <v>Морковь</v>
      </c>
      <c r="BI62" s="90" t="str">
        <f t="shared" si="38"/>
        <v>Лук</v>
      </c>
      <c r="BJ62" s="90" t="str">
        <f t="shared" si="38"/>
        <v>Капуста</v>
      </c>
      <c r="BK62" s="90" t="str">
        <f t="shared" si="38"/>
        <v>Свекла</v>
      </c>
      <c r="BL62" s="90" t="str">
        <f t="shared" si="38"/>
        <v>Томатная паста</v>
      </c>
      <c r="BM62" s="90" t="str">
        <f t="shared" si="38"/>
        <v>Масло растительное</v>
      </c>
      <c r="BN62" s="90" t="str">
        <f t="shared" si="38"/>
        <v>Соль</v>
      </c>
      <c r="BO62" s="90" t="str">
        <f t="shared" ref="BO62" si="39">BO46</f>
        <v>Аскорбиновая кислота</v>
      </c>
      <c r="BP62" s="95" t="s">
        <v>6</v>
      </c>
      <c r="BQ62" s="95" t="s">
        <v>7</v>
      </c>
    </row>
    <row r="63" spans="1:69" ht="36" customHeight="1" x14ac:dyDescent="0.25">
      <c r="A63" s="94"/>
      <c r="B63" s="4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5"/>
      <c r="BQ63" s="95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86.3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504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380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628</v>
      </c>
      <c r="V73" s="29">
        <f t="shared" si="59"/>
        <v>329.48</v>
      </c>
      <c r="W73" s="29">
        <f t="shared" si="59"/>
        <v>219</v>
      </c>
      <c r="X73" s="29">
        <f t="shared" si="59"/>
        <v>7.9</v>
      </c>
      <c r="Y73" s="29">
        <f t="shared" si="59"/>
        <v>0</v>
      </c>
      <c r="Z73" s="29">
        <f t="shared" si="59"/>
        <v>247</v>
      </c>
      <c r="AA73" s="29">
        <f t="shared" si="59"/>
        <v>360</v>
      </c>
      <c r="AB73" s="29">
        <f t="shared" si="59"/>
        <v>213</v>
      </c>
      <c r="AC73" s="29">
        <f t="shared" si="59"/>
        <v>314.44</v>
      </c>
      <c r="AD73" s="29">
        <f t="shared" si="59"/>
        <v>138</v>
      </c>
      <c r="AE73" s="29">
        <f t="shared" si="59"/>
        <v>388</v>
      </c>
      <c r="AF73" s="29">
        <f t="shared" si="59"/>
        <v>189</v>
      </c>
      <c r="AG73" s="29">
        <f t="shared" si="59"/>
        <v>218.18</v>
      </c>
      <c r="AH73" s="29">
        <f t="shared" si="59"/>
        <v>59.6</v>
      </c>
      <c r="AI73" s="29">
        <f t="shared" si="59"/>
        <v>65.75</v>
      </c>
      <c r="AJ73" s="29">
        <f t="shared" ref="AJ73:BO73" si="60">AJ38</f>
        <v>37</v>
      </c>
      <c r="AK73" s="29">
        <f t="shared" si="60"/>
        <v>190</v>
      </c>
      <c r="AL73" s="29">
        <f t="shared" si="60"/>
        <v>185</v>
      </c>
      <c r="AM73" s="29">
        <f t="shared" si="60"/>
        <v>0</v>
      </c>
      <c r="AN73" s="29">
        <f t="shared" si="60"/>
        <v>240</v>
      </c>
      <c r="AO73" s="29">
        <f t="shared" si="60"/>
        <v>0</v>
      </c>
      <c r="AP73" s="29">
        <f t="shared" si="60"/>
        <v>213.79</v>
      </c>
      <c r="AQ73" s="29">
        <f t="shared" si="60"/>
        <v>60</v>
      </c>
      <c r="AR73" s="29">
        <f t="shared" si="60"/>
        <v>65.33</v>
      </c>
      <c r="AS73" s="29">
        <f t="shared" si="60"/>
        <v>84</v>
      </c>
      <c r="AT73" s="29">
        <f t="shared" si="60"/>
        <v>41.43</v>
      </c>
      <c r="AU73" s="29">
        <f t="shared" si="60"/>
        <v>54.28</v>
      </c>
      <c r="AV73" s="29">
        <f t="shared" si="60"/>
        <v>48.75</v>
      </c>
      <c r="AW73" s="29">
        <f t="shared" si="60"/>
        <v>114.28</v>
      </c>
      <c r="AX73" s="29">
        <f t="shared" si="60"/>
        <v>62.66</v>
      </c>
      <c r="AY73" s="29">
        <f t="shared" si="60"/>
        <v>56.66</v>
      </c>
      <c r="AZ73" s="29">
        <f t="shared" si="60"/>
        <v>128</v>
      </c>
      <c r="BA73" s="29">
        <f t="shared" si="60"/>
        <v>227</v>
      </c>
      <c r="BB73" s="29">
        <f t="shared" si="60"/>
        <v>357</v>
      </c>
      <c r="BC73" s="29">
        <f t="shared" si="60"/>
        <v>491.11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23</v>
      </c>
      <c r="BH73" s="29">
        <f t="shared" si="60"/>
        <v>21</v>
      </c>
      <c r="BI73" s="29">
        <f t="shared" si="60"/>
        <v>30</v>
      </c>
      <c r="BJ73" s="29">
        <f t="shared" si="60"/>
        <v>21</v>
      </c>
      <c r="BK73" s="29">
        <f t="shared" si="60"/>
        <v>35</v>
      </c>
      <c r="BL73" s="29">
        <f t="shared" si="60"/>
        <v>275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8.6300000000000002E-2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0.38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0.628</v>
      </c>
      <c r="V74" s="22">
        <f t="shared" si="61"/>
        <v>0.32948</v>
      </c>
      <c r="W74" s="22">
        <f>W73/1000</f>
        <v>0.219</v>
      </c>
      <c r="X74" s="22">
        <f t="shared" si="61"/>
        <v>7.9000000000000008E-3</v>
      </c>
      <c r="Y74" s="22">
        <f t="shared" si="61"/>
        <v>0</v>
      </c>
      <c r="Z74" s="22">
        <f t="shared" si="61"/>
        <v>0.247</v>
      </c>
      <c r="AA74" s="22">
        <f t="shared" si="61"/>
        <v>0.36</v>
      </c>
      <c r="AB74" s="22">
        <f t="shared" si="61"/>
        <v>0.21299999999999999</v>
      </c>
      <c r="AC74" s="22">
        <f t="shared" si="61"/>
        <v>0.31444</v>
      </c>
      <c r="AD74" s="22">
        <f t="shared" si="61"/>
        <v>0.13800000000000001</v>
      </c>
      <c r="AE74" s="22">
        <f t="shared" si="61"/>
        <v>0.38800000000000001</v>
      </c>
      <c r="AF74" s="22">
        <f t="shared" si="61"/>
        <v>0.189</v>
      </c>
      <c r="AG74" s="22">
        <f t="shared" si="61"/>
        <v>0.21818000000000001</v>
      </c>
      <c r="AH74" s="22">
        <f t="shared" si="61"/>
        <v>5.96E-2</v>
      </c>
      <c r="AI74" s="22">
        <f t="shared" si="61"/>
        <v>6.5750000000000003E-2</v>
      </c>
      <c r="AJ74" s="22">
        <f t="shared" si="61"/>
        <v>3.6999999999999998E-2</v>
      </c>
      <c r="AK74" s="22">
        <f t="shared" si="61"/>
        <v>0.19</v>
      </c>
      <c r="AL74" s="22">
        <f t="shared" si="61"/>
        <v>0.185</v>
      </c>
      <c r="AM74" s="22">
        <f t="shared" si="61"/>
        <v>0</v>
      </c>
      <c r="AN74" s="22">
        <f t="shared" si="61"/>
        <v>0.24</v>
      </c>
      <c r="AO74" s="22">
        <f t="shared" si="61"/>
        <v>0</v>
      </c>
      <c r="AP74" s="22">
        <f t="shared" si="61"/>
        <v>0.21378999999999998</v>
      </c>
      <c r="AQ74" s="22">
        <f t="shared" si="61"/>
        <v>0.06</v>
      </c>
      <c r="AR74" s="22">
        <f t="shared" si="61"/>
        <v>6.5329999999999999E-2</v>
      </c>
      <c r="AS74" s="22">
        <f t="shared" si="61"/>
        <v>8.4000000000000005E-2</v>
      </c>
      <c r="AT74" s="22">
        <f t="shared" si="61"/>
        <v>4.1430000000000002E-2</v>
      </c>
      <c r="AU74" s="22">
        <f t="shared" si="61"/>
        <v>5.4280000000000002E-2</v>
      </c>
      <c r="AV74" s="22">
        <f t="shared" si="61"/>
        <v>4.8750000000000002E-2</v>
      </c>
      <c r="AW74" s="22">
        <f t="shared" si="61"/>
        <v>0.11428000000000001</v>
      </c>
      <c r="AX74" s="22">
        <f t="shared" si="61"/>
        <v>6.2659999999999993E-2</v>
      </c>
      <c r="AY74" s="22">
        <f t="shared" si="61"/>
        <v>5.6659999999999995E-2</v>
      </c>
      <c r="AZ74" s="22">
        <f t="shared" si="61"/>
        <v>0.128</v>
      </c>
      <c r="BA74" s="22">
        <f t="shared" si="61"/>
        <v>0.22700000000000001</v>
      </c>
      <c r="BB74" s="22">
        <f t="shared" si="61"/>
        <v>0.35699999999999998</v>
      </c>
      <c r="BC74" s="22">
        <f t="shared" si="61"/>
        <v>0.49110999999999999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2.3E-2</v>
      </c>
      <c r="BH74" s="22">
        <f t="shared" si="61"/>
        <v>2.1000000000000001E-2</v>
      </c>
      <c r="BI74" s="22">
        <f t="shared" si="61"/>
        <v>0.03</v>
      </c>
      <c r="BJ74" s="22">
        <f t="shared" si="61"/>
        <v>2.1000000000000001E-2</v>
      </c>
      <c r="BK74" s="22">
        <f t="shared" si="61"/>
        <v>3.5000000000000003E-2</v>
      </c>
      <c r="BL74" s="22">
        <f t="shared" si="61"/>
        <v>0.27500000000000002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8"/>
      <c r="D75" s="32">
        <f>D71*D73</f>
        <v>2.6907999999999999</v>
      </c>
      <c r="E75" s="32">
        <f t="shared" ref="E75:BN75" si="63">E71*E73</f>
        <v>3.5</v>
      </c>
      <c r="F75" s="32">
        <f t="shared" si="63"/>
        <v>0.77669999999999995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0.79</v>
      </c>
      <c r="Y75" s="32">
        <f t="shared" si="63"/>
        <v>0</v>
      </c>
      <c r="Z75" s="32">
        <f t="shared" si="63"/>
        <v>2.4700000000000002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6.81</v>
      </c>
      <c r="BB75" s="32">
        <f t="shared" si="63"/>
        <v>10.709999999999999</v>
      </c>
      <c r="BC75" s="32">
        <f t="shared" si="63"/>
        <v>14.7333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3.0820000000000003</v>
      </c>
      <c r="BH75" s="32">
        <f t="shared" si="63"/>
        <v>0.69300000000000006</v>
      </c>
      <c r="BI75" s="32">
        <f t="shared" si="63"/>
        <v>0.84</v>
      </c>
      <c r="BJ75" s="32">
        <f t="shared" si="63"/>
        <v>3.36</v>
      </c>
      <c r="BK75" s="32">
        <f t="shared" si="63"/>
        <v>0</v>
      </c>
      <c r="BL75" s="32">
        <f t="shared" si="63"/>
        <v>0.82500000000000007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58.461765</v>
      </c>
      <c r="BQ75" s="34">
        <f>BP75/$C$7</f>
        <v>58.461765</v>
      </c>
    </row>
    <row r="76" spans="1:69" ht="17.25" x14ac:dyDescent="0.3">
      <c r="A76" s="30"/>
      <c r="B76" s="31" t="s">
        <v>33</v>
      </c>
      <c r="C76" s="108"/>
      <c r="D76" s="32">
        <f>D71*D73</f>
        <v>2.6907999999999999</v>
      </c>
      <c r="E76" s="32">
        <f t="shared" ref="E76:BN76" si="65">E71*E73</f>
        <v>3.5</v>
      </c>
      <c r="F76" s="32">
        <f t="shared" si="65"/>
        <v>0.77669999999999995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0.79</v>
      </c>
      <c r="Y76" s="32">
        <f t="shared" si="65"/>
        <v>0</v>
      </c>
      <c r="Z76" s="32">
        <f t="shared" si="65"/>
        <v>2.4700000000000002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6.81</v>
      </c>
      <c r="BB76" s="32">
        <f t="shared" si="65"/>
        <v>10.709999999999999</v>
      </c>
      <c r="BC76" s="32">
        <f t="shared" si="65"/>
        <v>14.7333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3.0820000000000003</v>
      </c>
      <c r="BH76" s="32">
        <f t="shared" si="65"/>
        <v>0.69300000000000006</v>
      </c>
      <c r="BI76" s="32">
        <f t="shared" si="65"/>
        <v>0.84</v>
      </c>
      <c r="BJ76" s="32">
        <f t="shared" si="65"/>
        <v>3.36</v>
      </c>
      <c r="BK76" s="32">
        <f t="shared" si="65"/>
        <v>0</v>
      </c>
      <c r="BL76" s="32">
        <f t="shared" si="65"/>
        <v>0.82500000000000007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58.461765</v>
      </c>
      <c r="BQ76" s="34">
        <f>BP76/$C$7</f>
        <v>58.461765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0" t="str">
        <f t="shared" ref="D79:AI79" si="67">D62</f>
        <v>Хлеб пшеничный</v>
      </c>
      <c r="E79" s="90" t="str">
        <f t="shared" si="67"/>
        <v>Хлеб ржано-пшеничный</v>
      </c>
      <c r="F79" s="90" t="str">
        <f t="shared" si="67"/>
        <v>Сахар</v>
      </c>
      <c r="G79" s="90" t="str">
        <f t="shared" si="67"/>
        <v>Чай</v>
      </c>
      <c r="H79" s="90" t="str">
        <f t="shared" si="67"/>
        <v>Какао</v>
      </c>
      <c r="I79" s="90" t="str">
        <f t="shared" si="67"/>
        <v>Кофейный напиток</v>
      </c>
      <c r="J79" s="90" t="str">
        <f t="shared" si="67"/>
        <v>Молоко 2,5%</v>
      </c>
      <c r="K79" s="90" t="str">
        <f t="shared" si="67"/>
        <v>Масло сливочное</v>
      </c>
      <c r="L79" s="90" t="str">
        <f t="shared" si="67"/>
        <v>Сметана 15%</v>
      </c>
      <c r="M79" s="90" t="str">
        <f t="shared" si="67"/>
        <v>Молоко сухое</v>
      </c>
      <c r="N79" s="90" t="str">
        <f t="shared" si="67"/>
        <v>Снежок 2,5 %</v>
      </c>
      <c r="O79" s="90" t="str">
        <f t="shared" si="67"/>
        <v>Творог 5%</v>
      </c>
      <c r="P79" s="90" t="str">
        <f t="shared" si="67"/>
        <v>Молоко сгущенное</v>
      </c>
      <c r="Q79" s="90" t="str">
        <f t="shared" si="67"/>
        <v xml:space="preserve">Джем Сава </v>
      </c>
      <c r="R79" s="90" t="str">
        <f t="shared" si="67"/>
        <v>Сыр</v>
      </c>
      <c r="S79" s="90" t="str">
        <f t="shared" si="67"/>
        <v>Зеленый горошек</v>
      </c>
      <c r="T79" s="90" t="str">
        <f t="shared" si="67"/>
        <v>Кукуруза консервирован.</v>
      </c>
      <c r="U79" s="90" t="str">
        <f t="shared" si="67"/>
        <v>Консервы рыбные</v>
      </c>
      <c r="V79" s="90" t="str">
        <f t="shared" si="67"/>
        <v>Огурцы консервирован.</v>
      </c>
      <c r="W79" s="90" t="str">
        <f t="shared" si="67"/>
        <v>Огурцы свежие</v>
      </c>
      <c r="X79" s="90" t="str">
        <f t="shared" si="67"/>
        <v>Яйцо</v>
      </c>
      <c r="Y79" s="90" t="str">
        <f t="shared" si="67"/>
        <v>Икра кабачковая</v>
      </c>
      <c r="Z79" s="90" t="str">
        <f t="shared" si="67"/>
        <v>Изюм</v>
      </c>
      <c r="AA79" s="90" t="str">
        <f t="shared" si="67"/>
        <v>Курага</v>
      </c>
      <c r="AB79" s="90" t="str">
        <f t="shared" si="67"/>
        <v>Чернослив</v>
      </c>
      <c r="AC79" s="90" t="str">
        <f t="shared" si="67"/>
        <v>Шиповник</v>
      </c>
      <c r="AD79" s="90" t="str">
        <f t="shared" si="67"/>
        <v>Сухофрукты</v>
      </c>
      <c r="AE79" s="90" t="str">
        <f t="shared" si="67"/>
        <v>Ягода свежемороженная</v>
      </c>
      <c r="AF79" s="90" t="str">
        <f t="shared" si="67"/>
        <v>Лимон</v>
      </c>
      <c r="AG79" s="90" t="str">
        <f t="shared" si="67"/>
        <v>Кисель</v>
      </c>
      <c r="AH79" s="90" t="str">
        <f t="shared" si="67"/>
        <v xml:space="preserve">Сок </v>
      </c>
      <c r="AI79" s="90" t="str">
        <f t="shared" si="67"/>
        <v>Макаронные изделия</v>
      </c>
      <c r="AJ79" s="90" t="str">
        <f t="shared" ref="AJ79:BO79" si="68">AJ62</f>
        <v>Мука</v>
      </c>
      <c r="AK79" s="90" t="str">
        <f t="shared" si="68"/>
        <v>Дрожжи</v>
      </c>
      <c r="AL79" s="90" t="str">
        <f t="shared" si="68"/>
        <v>Печенье</v>
      </c>
      <c r="AM79" s="90" t="str">
        <f t="shared" si="68"/>
        <v>Пряники</v>
      </c>
      <c r="AN79" s="90" t="str">
        <f t="shared" si="68"/>
        <v>Вафли</v>
      </c>
      <c r="AO79" s="90" t="str">
        <f t="shared" si="68"/>
        <v>Конфеты</v>
      </c>
      <c r="AP79" s="90" t="str">
        <f t="shared" si="68"/>
        <v>Повидло Сава</v>
      </c>
      <c r="AQ79" s="90" t="str">
        <f t="shared" si="68"/>
        <v>Крупа геркулес</v>
      </c>
      <c r="AR79" s="90" t="str">
        <f t="shared" si="68"/>
        <v>Крупа горох</v>
      </c>
      <c r="AS79" s="90" t="str">
        <f t="shared" si="68"/>
        <v>Крупа гречневая</v>
      </c>
      <c r="AT79" s="90" t="str">
        <f t="shared" si="68"/>
        <v>Крупа кукурузная</v>
      </c>
      <c r="AU79" s="90" t="str">
        <f t="shared" si="68"/>
        <v>Крупа манная</v>
      </c>
      <c r="AV79" s="90" t="str">
        <f t="shared" si="68"/>
        <v>Крупа перловая</v>
      </c>
      <c r="AW79" s="90" t="str">
        <f t="shared" si="68"/>
        <v>Крупа пшеничная</v>
      </c>
      <c r="AX79" s="90" t="str">
        <f t="shared" si="68"/>
        <v>Крупа пшено</v>
      </c>
      <c r="AY79" s="90" t="str">
        <f t="shared" si="68"/>
        <v>Крупа ячневая</v>
      </c>
      <c r="AZ79" s="90" t="str">
        <f t="shared" si="68"/>
        <v>Рис</v>
      </c>
      <c r="BA79" s="90" t="str">
        <f t="shared" si="68"/>
        <v>Цыпленок бройлер</v>
      </c>
      <c r="BB79" s="90" t="str">
        <f t="shared" si="68"/>
        <v>Филе куриное</v>
      </c>
      <c r="BC79" s="90" t="str">
        <f t="shared" si="68"/>
        <v>Фарш говяжий</v>
      </c>
      <c r="BD79" s="90" t="str">
        <f t="shared" si="68"/>
        <v>Печень куриная</v>
      </c>
      <c r="BE79" s="90" t="str">
        <f t="shared" si="68"/>
        <v>Филе минтая</v>
      </c>
      <c r="BF79" s="90" t="str">
        <f t="shared" si="68"/>
        <v>Филе сельди слабосол.</v>
      </c>
      <c r="BG79" s="90" t="str">
        <f t="shared" si="68"/>
        <v>Картофель</v>
      </c>
      <c r="BH79" s="90" t="str">
        <f t="shared" si="68"/>
        <v>Морковь</v>
      </c>
      <c r="BI79" s="90" t="str">
        <f t="shared" si="68"/>
        <v>Лук</v>
      </c>
      <c r="BJ79" s="90" t="str">
        <f t="shared" si="68"/>
        <v>Капуста</v>
      </c>
      <c r="BK79" s="90" t="str">
        <f t="shared" si="68"/>
        <v>Свекла</v>
      </c>
      <c r="BL79" s="90" t="str">
        <f t="shared" si="68"/>
        <v>Томатная паста</v>
      </c>
      <c r="BM79" s="90" t="str">
        <f t="shared" si="68"/>
        <v>Масло растительное</v>
      </c>
      <c r="BN79" s="90" t="str">
        <f t="shared" si="68"/>
        <v>Соль</v>
      </c>
      <c r="BO79" s="90" t="str">
        <f t="shared" si="68"/>
        <v>Аскорбиновая кислота</v>
      </c>
      <c r="BP79" s="95" t="s">
        <v>6</v>
      </c>
      <c r="BQ79" s="95" t="s">
        <v>7</v>
      </c>
    </row>
    <row r="80" spans="1:69" ht="36" customHeight="1" x14ac:dyDescent="0.25">
      <c r="A80" s="94"/>
      <c r="B80" s="4" t="s">
        <v>8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5"/>
      <c r="BQ80" s="95"/>
    </row>
    <row r="81" spans="1:69" x14ac:dyDescent="0.25">
      <c r="A81" s="96" t="s">
        <v>20</v>
      </c>
      <c r="B81" s="5" t="str">
        <f>B19</f>
        <v>Чай с лимоном</v>
      </c>
      <c r="C81" s="97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6"/>
      <c r="B83" s="5">
        <f>B21</f>
        <v>0</v>
      </c>
      <c r="C83" s="98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6"/>
      <c r="B84" s="5">
        <f>B22</f>
        <v>0</v>
      </c>
      <c r="C84" s="98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86.3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504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380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628</v>
      </c>
      <c r="V88" s="29">
        <f t="shared" si="84"/>
        <v>329.48</v>
      </c>
      <c r="W88" s="29">
        <f t="shared" si="84"/>
        <v>219</v>
      </c>
      <c r="X88" s="29">
        <f t="shared" si="84"/>
        <v>7.9</v>
      </c>
      <c r="Y88" s="29">
        <f t="shared" si="84"/>
        <v>0</v>
      </c>
      <c r="Z88" s="29">
        <f t="shared" si="84"/>
        <v>247</v>
      </c>
      <c r="AA88" s="29">
        <f t="shared" si="84"/>
        <v>360</v>
      </c>
      <c r="AB88" s="29">
        <f t="shared" si="84"/>
        <v>213</v>
      </c>
      <c r="AC88" s="29">
        <f t="shared" si="84"/>
        <v>314.44</v>
      </c>
      <c r="AD88" s="29">
        <f t="shared" si="84"/>
        <v>138</v>
      </c>
      <c r="AE88" s="29">
        <f t="shared" si="84"/>
        <v>388</v>
      </c>
      <c r="AF88" s="29">
        <f t="shared" si="84"/>
        <v>189</v>
      </c>
      <c r="AG88" s="29">
        <f t="shared" si="84"/>
        <v>218.18</v>
      </c>
      <c r="AH88" s="29">
        <f t="shared" si="84"/>
        <v>59.6</v>
      </c>
      <c r="AI88" s="29">
        <f t="shared" si="84"/>
        <v>65.75</v>
      </c>
      <c r="AJ88" s="29">
        <f t="shared" ref="AJ88:BO88" si="85">AJ38</f>
        <v>37</v>
      </c>
      <c r="AK88" s="29">
        <f t="shared" si="85"/>
        <v>190</v>
      </c>
      <c r="AL88" s="29">
        <f t="shared" si="85"/>
        <v>185</v>
      </c>
      <c r="AM88" s="29">
        <f t="shared" si="85"/>
        <v>0</v>
      </c>
      <c r="AN88" s="29">
        <f t="shared" si="85"/>
        <v>240</v>
      </c>
      <c r="AO88" s="29">
        <f t="shared" si="85"/>
        <v>0</v>
      </c>
      <c r="AP88" s="29">
        <f t="shared" si="85"/>
        <v>213.79</v>
      </c>
      <c r="AQ88" s="29">
        <f t="shared" si="85"/>
        <v>60</v>
      </c>
      <c r="AR88" s="29">
        <f t="shared" si="85"/>
        <v>65.33</v>
      </c>
      <c r="AS88" s="29">
        <f t="shared" si="85"/>
        <v>84</v>
      </c>
      <c r="AT88" s="29">
        <f t="shared" si="85"/>
        <v>41.43</v>
      </c>
      <c r="AU88" s="29">
        <f t="shared" si="85"/>
        <v>54.28</v>
      </c>
      <c r="AV88" s="29">
        <f t="shared" si="85"/>
        <v>48.75</v>
      </c>
      <c r="AW88" s="29">
        <f t="shared" si="85"/>
        <v>114.28</v>
      </c>
      <c r="AX88" s="29">
        <f t="shared" si="85"/>
        <v>62.66</v>
      </c>
      <c r="AY88" s="29">
        <f t="shared" si="85"/>
        <v>56.66</v>
      </c>
      <c r="AZ88" s="29">
        <f t="shared" si="85"/>
        <v>128</v>
      </c>
      <c r="BA88" s="29">
        <f t="shared" si="85"/>
        <v>227</v>
      </c>
      <c r="BB88" s="29">
        <f t="shared" si="85"/>
        <v>357</v>
      </c>
      <c r="BC88" s="29">
        <f t="shared" si="85"/>
        <v>491.11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23</v>
      </c>
      <c r="BH88" s="29">
        <f t="shared" si="85"/>
        <v>21</v>
      </c>
      <c r="BI88" s="29">
        <f t="shared" si="85"/>
        <v>30</v>
      </c>
      <c r="BJ88" s="29">
        <f t="shared" si="85"/>
        <v>21</v>
      </c>
      <c r="BK88" s="29">
        <f t="shared" si="85"/>
        <v>35</v>
      </c>
      <c r="BL88" s="29">
        <f t="shared" si="85"/>
        <v>275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8.6300000000000002E-2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0.38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0.628</v>
      </c>
      <c r="V89" s="22">
        <f t="shared" si="86"/>
        <v>0.32948</v>
      </c>
      <c r="W89" s="22">
        <f>W88/1000</f>
        <v>0.219</v>
      </c>
      <c r="X89" s="22">
        <f t="shared" si="86"/>
        <v>7.9000000000000008E-3</v>
      </c>
      <c r="Y89" s="22">
        <f t="shared" si="86"/>
        <v>0</v>
      </c>
      <c r="Z89" s="22">
        <f t="shared" si="86"/>
        <v>0.247</v>
      </c>
      <c r="AA89" s="22">
        <f t="shared" si="86"/>
        <v>0.36</v>
      </c>
      <c r="AB89" s="22">
        <f t="shared" si="86"/>
        <v>0.21299999999999999</v>
      </c>
      <c r="AC89" s="22">
        <f t="shared" si="86"/>
        <v>0.31444</v>
      </c>
      <c r="AD89" s="22">
        <f t="shared" si="86"/>
        <v>0.13800000000000001</v>
      </c>
      <c r="AE89" s="22">
        <f t="shared" si="86"/>
        <v>0.38800000000000001</v>
      </c>
      <c r="AF89" s="22">
        <f t="shared" si="86"/>
        <v>0.189</v>
      </c>
      <c r="AG89" s="22">
        <f t="shared" si="86"/>
        <v>0.21818000000000001</v>
      </c>
      <c r="AH89" s="22">
        <f t="shared" si="86"/>
        <v>5.96E-2</v>
      </c>
      <c r="AI89" s="22">
        <f t="shared" si="86"/>
        <v>6.5750000000000003E-2</v>
      </c>
      <c r="AJ89" s="22">
        <f t="shared" si="86"/>
        <v>3.6999999999999998E-2</v>
      </c>
      <c r="AK89" s="22">
        <f t="shared" si="86"/>
        <v>0.19</v>
      </c>
      <c r="AL89" s="22">
        <f t="shared" si="86"/>
        <v>0.185</v>
      </c>
      <c r="AM89" s="22">
        <f t="shared" si="86"/>
        <v>0</v>
      </c>
      <c r="AN89" s="22">
        <f t="shared" si="86"/>
        <v>0.24</v>
      </c>
      <c r="AO89" s="22">
        <f t="shared" si="86"/>
        <v>0</v>
      </c>
      <c r="AP89" s="22">
        <f t="shared" si="86"/>
        <v>0.21378999999999998</v>
      </c>
      <c r="AQ89" s="22">
        <f t="shared" si="86"/>
        <v>0.06</v>
      </c>
      <c r="AR89" s="22">
        <f t="shared" si="86"/>
        <v>6.5329999999999999E-2</v>
      </c>
      <c r="AS89" s="22">
        <f t="shared" si="86"/>
        <v>8.4000000000000005E-2</v>
      </c>
      <c r="AT89" s="22">
        <f t="shared" si="86"/>
        <v>4.1430000000000002E-2</v>
      </c>
      <c r="AU89" s="22">
        <f t="shared" si="86"/>
        <v>5.4280000000000002E-2</v>
      </c>
      <c r="AV89" s="22">
        <f t="shared" si="86"/>
        <v>4.8750000000000002E-2</v>
      </c>
      <c r="AW89" s="22">
        <f t="shared" si="86"/>
        <v>0.11428000000000001</v>
      </c>
      <c r="AX89" s="22">
        <f t="shared" si="86"/>
        <v>6.2659999999999993E-2</v>
      </c>
      <c r="AY89" s="22">
        <f t="shared" si="86"/>
        <v>5.6659999999999995E-2</v>
      </c>
      <c r="AZ89" s="22">
        <f t="shared" si="86"/>
        <v>0.128</v>
      </c>
      <c r="BA89" s="22">
        <f t="shared" si="86"/>
        <v>0.22700000000000001</v>
      </c>
      <c r="BB89" s="22">
        <f t="shared" si="86"/>
        <v>0.35699999999999998</v>
      </c>
      <c r="BC89" s="22">
        <f t="shared" si="86"/>
        <v>0.49110999999999999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2.3E-2</v>
      </c>
      <c r="BH89" s="22">
        <f t="shared" si="86"/>
        <v>2.1000000000000001E-2</v>
      </c>
      <c r="BI89" s="22">
        <f t="shared" si="86"/>
        <v>0.03</v>
      </c>
      <c r="BJ89" s="22">
        <f t="shared" si="86"/>
        <v>2.1000000000000001E-2</v>
      </c>
      <c r="BK89" s="22">
        <f t="shared" si="86"/>
        <v>3.5000000000000003E-2</v>
      </c>
      <c r="BL89" s="22">
        <f t="shared" si="86"/>
        <v>0.27500000000000002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8"/>
      <c r="D90" s="32">
        <f>D86*D88</f>
        <v>0</v>
      </c>
      <c r="E90" s="32">
        <f t="shared" ref="E90:BN90" si="88">E86*E88</f>
        <v>0</v>
      </c>
      <c r="F90" s="32">
        <f t="shared" si="88"/>
        <v>1.2081999999999999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0.32916140000000005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1.1340000000000001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1.7390000000000001</v>
      </c>
      <c r="AK90" s="32">
        <f t="shared" si="88"/>
        <v>0.38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6.6464614000000006</v>
      </c>
      <c r="BQ90" s="34">
        <f>BP90/$C$19</f>
        <v>6.6464614000000006</v>
      </c>
    </row>
    <row r="91" spans="1:69" ht="17.25" x14ac:dyDescent="0.3">
      <c r="A91" s="30"/>
      <c r="B91" s="31" t="s">
        <v>33</v>
      </c>
      <c r="C91" s="108"/>
      <c r="D91" s="32">
        <f>D86*D88</f>
        <v>0</v>
      </c>
      <c r="E91" s="32">
        <f t="shared" ref="E91:BN91" si="90">E86*E88</f>
        <v>0</v>
      </c>
      <c r="F91" s="32">
        <f t="shared" si="90"/>
        <v>1.2081999999999999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0.32916140000000005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1.1340000000000001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1.7390000000000001</v>
      </c>
      <c r="AK91" s="32">
        <f t="shared" si="90"/>
        <v>0.38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6.6464614000000006</v>
      </c>
      <c r="BQ91" s="34">
        <f>BP91/$C$19</f>
        <v>6.6464614000000006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3"/>
      <c r="B94" s="3" t="s">
        <v>4</v>
      </c>
      <c r="C94" s="90" t="s">
        <v>5</v>
      </c>
      <c r="D94" s="90" t="str">
        <f t="shared" ref="D94:BN94" si="92">D79</f>
        <v>Хлеб пшеничный</v>
      </c>
      <c r="E94" s="90" t="str">
        <f t="shared" si="92"/>
        <v>Хлеб ржано-пшеничный</v>
      </c>
      <c r="F94" s="90" t="str">
        <f t="shared" si="92"/>
        <v>Сахар</v>
      </c>
      <c r="G94" s="90" t="str">
        <f t="shared" si="92"/>
        <v>Чай</v>
      </c>
      <c r="H94" s="90" t="str">
        <f t="shared" si="92"/>
        <v>Какао</v>
      </c>
      <c r="I94" s="90" t="str">
        <f t="shared" si="92"/>
        <v>Кофейный напиток</v>
      </c>
      <c r="J94" s="90" t="str">
        <f t="shared" si="92"/>
        <v>Молоко 2,5%</v>
      </c>
      <c r="K94" s="90" t="str">
        <f t="shared" si="92"/>
        <v>Масло сливочное</v>
      </c>
      <c r="L94" s="90" t="str">
        <f t="shared" si="92"/>
        <v>Сметана 15%</v>
      </c>
      <c r="M94" s="90" t="str">
        <f t="shared" si="92"/>
        <v>Молоко сухое</v>
      </c>
      <c r="N94" s="90" t="str">
        <f t="shared" si="92"/>
        <v>Снежок 2,5 %</v>
      </c>
      <c r="O94" s="90" t="str">
        <f t="shared" si="92"/>
        <v>Творог 5%</v>
      </c>
      <c r="P94" s="90" t="str">
        <f t="shared" si="92"/>
        <v>Молоко сгущенное</v>
      </c>
      <c r="Q94" s="90" t="str">
        <f t="shared" si="92"/>
        <v xml:space="preserve">Джем Сава </v>
      </c>
      <c r="R94" s="90" t="str">
        <f t="shared" si="92"/>
        <v>Сыр</v>
      </c>
      <c r="S94" s="90" t="str">
        <f t="shared" si="92"/>
        <v>Зеленый горошек</v>
      </c>
      <c r="T94" s="90" t="str">
        <f t="shared" si="92"/>
        <v>Кукуруза консервирован.</v>
      </c>
      <c r="U94" s="90" t="str">
        <f t="shared" si="92"/>
        <v>Консервы рыбные</v>
      </c>
      <c r="V94" s="90" t="str">
        <f t="shared" si="92"/>
        <v>Огурцы консервирован.</v>
      </c>
      <c r="W94" s="90" t="str">
        <f>W79</f>
        <v>Огурцы свежие</v>
      </c>
      <c r="X94" s="90" t="str">
        <f t="shared" si="92"/>
        <v>Яйцо</v>
      </c>
      <c r="Y94" s="90" t="str">
        <f t="shared" si="92"/>
        <v>Икра кабачковая</v>
      </c>
      <c r="Z94" s="90" t="str">
        <f t="shared" si="92"/>
        <v>Изюм</v>
      </c>
      <c r="AA94" s="90" t="str">
        <f t="shared" si="92"/>
        <v>Курага</v>
      </c>
      <c r="AB94" s="90" t="str">
        <f t="shared" si="92"/>
        <v>Чернослив</v>
      </c>
      <c r="AC94" s="90" t="str">
        <f t="shared" si="92"/>
        <v>Шиповник</v>
      </c>
      <c r="AD94" s="90" t="str">
        <f t="shared" si="92"/>
        <v>Сухофрукты</v>
      </c>
      <c r="AE94" s="90" t="str">
        <f t="shared" si="92"/>
        <v>Ягода свежемороженная</v>
      </c>
      <c r="AF94" s="90" t="str">
        <f t="shared" si="92"/>
        <v>Лимон</v>
      </c>
      <c r="AG94" s="90" t="str">
        <f t="shared" si="92"/>
        <v>Кисель</v>
      </c>
      <c r="AH94" s="90" t="str">
        <f t="shared" si="92"/>
        <v xml:space="preserve">Сок </v>
      </c>
      <c r="AI94" s="90" t="str">
        <f t="shared" si="92"/>
        <v>Макаронные изделия</v>
      </c>
      <c r="AJ94" s="90" t="str">
        <f t="shared" si="92"/>
        <v>Мука</v>
      </c>
      <c r="AK94" s="90" t="str">
        <f t="shared" si="92"/>
        <v>Дрожжи</v>
      </c>
      <c r="AL94" s="90" t="str">
        <f t="shared" si="92"/>
        <v>Печенье</v>
      </c>
      <c r="AM94" s="90" t="str">
        <f t="shared" si="92"/>
        <v>Пряники</v>
      </c>
      <c r="AN94" s="90" t="str">
        <f t="shared" si="92"/>
        <v>Вафли</v>
      </c>
      <c r="AO94" s="90" t="str">
        <f t="shared" si="92"/>
        <v>Конфеты</v>
      </c>
      <c r="AP94" s="90" t="str">
        <f t="shared" si="92"/>
        <v>Повидло Сава</v>
      </c>
      <c r="AQ94" s="90" t="str">
        <f t="shared" si="92"/>
        <v>Крупа геркулес</v>
      </c>
      <c r="AR94" s="90" t="str">
        <f t="shared" si="92"/>
        <v>Крупа горох</v>
      </c>
      <c r="AS94" s="90" t="str">
        <f t="shared" si="92"/>
        <v>Крупа гречневая</v>
      </c>
      <c r="AT94" s="90" t="str">
        <f t="shared" si="92"/>
        <v>Крупа кукурузная</v>
      </c>
      <c r="AU94" s="90" t="str">
        <f t="shared" si="92"/>
        <v>Крупа манная</v>
      </c>
      <c r="AV94" s="90" t="str">
        <f t="shared" si="92"/>
        <v>Крупа перловая</v>
      </c>
      <c r="AW94" s="90" t="str">
        <f t="shared" si="92"/>
        <v>Крупа пшеничная</v>
      </c>
      <c r="AX94" s="90" t="str">
        <f t="shared" si="92"/>
        <v>Крупа пшено</v>
      </c>
      <c r="AY94" s="90" t="str">
        <f t="shared" si="92"/>
        <v>Крупа ячневая</v>
      </c>
      <c r="AZ94" s="90" t="str">
        <f t="shared" si="92"/>
        <v>Рис</v>
      </c>
      <c r="BA94" s="90" t="str">
        <f t="shared" si="92"/>
        <v>Цыпленок бройлер</v>
      </c>
      <c r="BB94" s="90" t="str">
        <f t="shared" si="92"/>
        <v>Филе куриное</v>
      </c>
      <c r="BC94" s="90" t="str">
        <f t="shared" si="92"/>
        <v>Фарш говяжий</v>
      </c>
      <c r="BD94" s="90" t="str">
        <f t="shared" si="92"/>
        <v>Печень куриная</v>
      </c>
      <c r="BE94" s="90" t="str">
        <f t="shared" si="92"/>
        <v>Филе минтая</v>
      </c>
      <c r="BF94" s="90" t="str">
        <f t="shared" si="92"/>
        <v>Филе сельди слабосол.</v>
      </c>
      <c r="BG94" s="90" t="str">
        <f t="shared" si="92"/>
        <v>Картофель</v>
      </c>
      <c r="BH94" s="90" t="str">
        <f t="shared" si="92"/>
        <v>Морковь</v>
      </c>
      <c r="BI94" s="90" t="str">
        <f t="shared" si="92"/>
        <v>Лук</v>
      </c>
      <c r="BJ94" s="90" t="str">
        <f t="shared" si="92"/>
        <v>Капуста</v>
      </c>
      <c r="BK94" s="90" t="str">
        <f t="shared" si="92"/>
        <v>Свекла</v>
      </c>
      <c r="BL94" s="90" t="str">
        <f t="shared" si="92"/>
        <v>Томатная паста</v>
      </c>
      <c r="BM94" s="90" t="str">
        <f t="shared" si="92"/>
        <v>Масло растительное</v>
      </c>
      <c r="BN94" s="90" t="str">
        <f t="shared" si="92"/>
        <v>Соль</v>
      </c>
      <c r="BO94" s="90" t="str">
        <f t="shared" ref="BO94" si="93">BO79</f>
        <v>Аскорбиновая кислота</v>
      </c>
      <c r="BP94" s="95" t="s">
        <v>6</v>
      </c>
      <c r="BQ94" s="95" t="s">
        <v>7</v>
      </c>
    </row>
    <row r="95" spans="1:69" ht="36" customHeight="1" x14ac:dyDescent="0.25">
      <c r="A95" s="94"/>
      <c r="B95" s="4" t="s">
        <v>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5"/>
      <c r="BQ95" s="95"/>
    </row>
    <row r="96" spans="1:69" x14ac:dyDescent="0.25">
      <c r="A96" s="96" t="s">
        <v>23</v>
      </c>
      <c r="B96" s="18" t="str">
        <f>B23</f>
        <v>Суп - уха</v>
      </c>
      <c r="C96" s="97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6"/>
      <c r="B97" s="18" t="str">
        <f>B24</f>
        <v>Хлеб пшеничный</v>
      </c>
      <c r="C97" s="98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6"/>
      <c r="B98" s="18" t="str">
        <f>B25</f>
        <v>Чай с сахаром</v>
      </c>
      <c r="C98" s="98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6"/>
      <c r="B99" s="18">
        <f>B26</f>
        <v>0</v>
      </c>
      <c r="C99" s="98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6"/>
      <c r="B100" s="18">
        <f>B27</f>
        <v>0</v>
      </c>
      <c r="C100" s="99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86.3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504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380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628</v>
      </c>
      <c r="V104" s="29">
        <f t="shared" si="108"/>
        <v>329.48</v>
      </c>
      <c r="W104" s="29">
        <f t="shared" si="108"/>
        <v>219</v>
      </c>
      <c r="X104" s="29">
        <f t="shared" si="108"/>
        <v>7.9</v>
      </c>
      <c r="Y104" s="29">
        <f t="shared" si="108"/>
        <v>0</v>
      </c>
      <c r="Z104" s="29">
        <f t="shared" si="108"/>
        <v>247</v>
      </c>
      <c r="AA104" s="29">
        <f t="shared" si="108"/>
        <v>360</v>
      </c>
      <c r="AB104" s="29">
        <f t="shared" si="108"/>
        <v>213</v>
      </c>
      <c r="AC104" s="29">
        <f t="shared" si="108"/>
        <v>314.44</v>
      </c>
      <c r="AD104" s="29">
        <f t="shared" si="108"/>
        <v>138</v>
      </c>
      <c r="AE104" s="29">
        <f t="shared" si="108"/>
        <v>388</v>
      </c>
      <c r="AF104" s="29">
        <f t="shared" si="108"/>
        <v>189</v>
      </c>
      <c r="AG104" s="29">
        <f t="shared" si="108"/>
        <v>218.18</v>
      </c>
      <c r="AH104" s="29">
        <f t="shared" si="108"/>
        <v>59.6</v>
      </c>
      <c r="AI104" s="29">
        <f t="shared" si="108"/>
        <v>65.75</v>
      </c>
      <c r="AJ104" s="29">
        <f t="shared" ref="AJ104:BO104" si="109">AJ38</f>
        <v>37</v>
      </c>
      <c r="AK104" s="29">
        <f t="shared" si="109"/>
        <v>190</v>
      </c>
      <c r="AL104" s="29">
        <f t="shared" si="109"/>
        <v>185</v>
      </c>
      <c r="AM104" s="29">
        <f t="shared" si="109"/>
        <v>0</v>
      </c>
      <c r="AN104" s="29">
        <f t="shared" si="109"/>
        <v>240</v>
      </c>
      <c r="AO104" s="29">
        <f t="shared" si="109"/>
        <v>0</v>
      </c>
      <c r="AP104" s="29">
        <f t="shared" si="109"/>
        <v>213.79</v>
      </c>
      <c r="AQ104" s="29">
        <f t="shared" si="109"/>
        <v>60</v>
      </c>
      <c r="AR104" s="29">
        <f t="shared" si="109"/>
        <v>65.33</v>
      </c>
      <c r="AS104" s="29">
        <f t="shared" si="109"/>
        <v>84</v>
      </c>
      <c r="AT104" s="29">
        <f t="shared" si="109"/>
        <v>41.43</v>
      </c>
      <c r="AU104" s="29">
        <f t="shared" si="109"/>
        <v>54.28</v>
      </c>
      <c r="AV104" s="29">
        <f t="shared" si="109"/>
        <v>48.75</v>
      </c>
      <c r="AW104" s="29">
        <f t="shared" si="109"/>
        <v>114.28</v>
      </c>
      <c r="AX104" s="29">
        <f t="shared" si="109"/>
        <v>62.66</v>
      </c>
      <c r="AY104" s="29">
        <f t="shared" si="109"/>
        <v>56.66</v>
      </c>
      <c r="AZ104" s="29">
        <f t="shared" si="109"/>
        <v>128</v>
      </c>
      <c r="BA104" s="29">
        <f t="shared" si="109"/>
        <v>227</v>
      </c>
      <c r="BB104" s="29">
        <f t="shared" si="109"/>
        <v>357</v>
      </c>
      <c r="BC104" s="29">
        <f t="shared" si="109"/>
        <v>491.11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23</v>
      </c>
      <c r="BH104" s="29">
        <f t="shared" si="109"/>
        <v>21</v>
      </c>
      <c r="BI104" s="29">
        <f t="shared" si="109"/>
        <v>30</v>
      </c>
      <c r="BJ104" s="29">
        <f t="shared" si="109"/>
        <v>21</v>
      </c>
      <c r="BK104" s="29">
        <f t="shared" si="109"/>
        <v>35</v>
      </c>
      <c r="BL104" s="29">
        <f t="shared" si="109"/>
        <v>275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8.6300000000000002E-2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0.38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0.628</v>
      </c>
      <c r="V105" s="22">
        <f t="shared" si="110"/>
        <v>0.32948</v>
      </c>
      <c r="W105" s="22">
        <f>W104/1000</f>
        <v>0.219</v>
      </c>
      <c r="X105" s="22">
        <f t="shared" si="110"/>
        <v>7.9000000000000008E-3</v>
      </c>
      <c r="Y105" s="22">
        <f t="shared" si="110"/>
        <v>0</v>
      </c>
      <c r="Z105" s="22">
        <f t="shared" si="110"/>
        <v>0.247</v>
      </c>
      <c r="AA105" s="22">
        <f t="shared" si="110"/>
        <v>0.36</v>
      </c>
      <c r="AB105" s="22">
        <f t="shared" si="110"/>
        <v>0.21299999999999999</v>
      </c>
      <c r="AC105" s="22">
        <f t="shared" si="110"/>
        <v>0.31444</v>
      </c>
      <c r="AD105" s="22">
        <f t="shared" si="110"/>
        <v>0.13800000000000001</v>
      </c>
      <c r="AE105" s="22">
        <f t="shared" si="110"/>
        <v>0.38800000000000001</v>
      </c>
      <c r="AF105" s="22">
        <f t="shared" si="110"/>
        <v>0.189</v>
      </c>
      <c r="AG105" s="22">
        <f t="shared" si="110"/>
        <v>0.21818000000000001</v>
      </c>
      <c r="AH105" s="22">
        <f t="shared" si="110"/>
        <v>5.96E-2</v>
      </c>
      <c r="AI105" s="22">
        <f t="shared" si="110"/>
        <v>6.5750000000000003E-2</v>
      </c>
      <c r="AJ105" s="22">
        <f t="shared" si="110"/>
        <v>3.6999999999999998E-2</v>
      </c>
      <c r="AK105" s="22">
        <f t="shared" si="110"/>
        <v>0.19</v>
      </c>
      <c r="AL105" s="22">
        <f t="shared" si="110"/>
        <v>0.185</v>
      </c>
      <c r="AM105" s="22">
        <f t="shared" si="110"/>
        <v>0</v>
      </c>
      <c r="AN105" s="22">
        <f t="shared" si="110"/>
        <v>0.24</v>
      </c>
      <c r="AO105" s="22">
        <f t="shared" si="110"/>
        <v>0</v>
      </c>
      <c r="AP105" s="22">
        <f t="shared" si="110"/>
        <v>0.21378999999999998</v>
      </c>
      <c r="AQ105" s="22">
        <f t="shared" si="110"/>
        <v>0.06</v>
      </c>
      <c r="AR105" s="22">
        <f t="shared" si="110"/>
        <v>6.5329999999999999E-2</v>
      </c>
      <c r="AS105" s="22">
        <f t="shared" si="110"/>
        <v>8.4000000000000005E-2</v>
      </c>
      <c r="AT105" s="22">
        <f t="shared" si="110"/>
        <v>4.1430000000000002E-2</v>
      </c>
      <c r="AU105" s="22">
        <f t="shared" si="110"/>
        <v>5.4280000000000002E-2</v>
      </c>
      <c r="AV105" s="22">
        <f t="shared" si="110"/>
        <v>4.8750000000000002E-2</v>
      </c>
      <c r="AW105" s="22">
        <f t="shared" si="110"/>
        <v>0.11428000000000001</v>
      </c>
      <c r="AX105" s="22">
        <f t="shared" si="110"/>
        <v>6.2659999999999993E-2</v>
      </c>
      <c r="AY105" s="22">
        <f t="shared" si="110"/>
        <v>5.6659999999999995E-2</v>
      </c>
      <c r="AZ105" s="22">
        <f t="shared" si="110"/>
        <v>0.128</v>
      </c>
      <c r="BA105" s="22">
        <f t="shared" si="110"/>
        <v>0.22700000000000001</v>
      </c>
      <c r="BB105" s="22">
        <f t="shared" si="110"/>
        <v>0.35699999999999998</v>
      </c>
      <c r="BC105" s="22">
        <f t="shared" si="110"/>
        <v>0.49110999999999999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2.3E-2</v>
      </c>
      <c r="BH105" s="22">
        <f t="shared" si="110"/>
        <v>2.1000000000000001E-2</v>
      </c>
      <c r="BI105" s="22">
        <f t="shared" si="110"/>
        <v>0.03</v>
      </c>
      <c r="BJ105" s="22">
        <f t="shared" si="110"/>
        <v>2.1000000000000001E-2</v>
      </c>
      <c r="BK105" s="22">
        <f t="shared" si="110"/>
        <v>3.5000000000000003E-2</v>
      </c>
      <c r="BL105" s="22">
        <f t="shared" si="110"/>
        <v>0.27500000000000002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8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0.86299999999999999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11.303999999999998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0.30712499999999998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2.875</v>
      </c>
      <c r="BH106" s="32">
        <f t="shared" si="112"/>
        <v>0.29399999999999998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17.549815000000002</v>
      </c>
      <c r="BQ106" s="34">
        <f>BP106/$C$19</f>
        <v>17.549815000000002</v>
      </c>
    </row>
    <row r="107" spans="1:69" ht="17.25" x14ac:dyDescent="0.3">
      <c r="A107" s="30"/>
      <c r="B107" s="31" t="s">
        <v>33</v>
      </c>
      <c r="C107" s="108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0.86299999999999999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11.303999999999998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0.30712499999999998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2.875</v>
      </c>
      <c r="BH107" s="32">
        <f t="shared" si="114"/>
        <v>0.29399999999999998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17.549815000000002</v>
      </c>
      <c r="BQ107" s="34">
        <f>BP107/$C19</f>
        <v>17.549815000000002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5" t="s">
        <v>61</v>
      </c>
      <c r="B1" s="115"/>
      <c r="C1" s="116"/>
      <c r="D1" s="117" t="s">
        <v>61</v>
      </c>
      <c r="E1" s="115"/>
      <c r="F1" s="115"/>
      <c r="G1" s="116"/>
      <c r="H1" s="117" t="s">
        <v>61</v>
      </c>
      <c r="I1" s="115"/>
      <c r="J1" s="116"/>
      <c r="K1" s="53"/>
      <c r="L1" s="118" t="s">
        <v>9</v>
      </c>
      <c r="M1" s="118"/>
      <c r="N1" s="118" t="s">
        <v>12</v>
      </c>
      <c r="O1" s="118"/>
      <c r="P1" s="110" t="s">
        <v>20</v>
      </c>
      <c r="Q1" s="110"/>
      <c r="R1" s="110" t="s">
        <v>23</v>
      </c>
      <c r="S1" s="110"/>
      <c r="T1" s="111" t="s">
        <v>40</v>
      </c>
      <c r="U1" s="111"/>
      <c r="V1" s="25"/>
    </row>
    <row r="2" spans="1:22" ht="30.75" customHeight="1" x14ac:dyDescent="0.3">
      <c r="A2" s="112" t="s">
        <v>41</v>
      </c>
      <c r="B2" s="112"/>
      <c r="C2" s="112"/>
      <c r="D2" s="113" t="s">
        <v>42</v>
      </c>
      <c r="E2" s="112"/>
      <c r="F2" s="112"/>
      <c r="G2" s="114"/>
      <c r="H2" s="112" t="s">
        <v>43</v>
      </c>
      <c r="I2" s="112"/>
      <c r="J2" s="11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44206</v>
      </c>
      <c r="C3" s="59" t="s">
        <v>44</v>
      </c>
      <c r="D3" s="58"/>
      <c r="E3" s="70">
        <f>' 3-7 лет (день 2)'!K4</f>
        <v>44206</v>
      </c>
      <c r="F3" s="59" t="s">
        <v>44</v>
      </c>
      <c r="G3" s="59" t="s">
        <v>45</v>
      </c>
      <c r="H3" s="58"/>
      <c r="I3" s="70">
        <f>E3</f>
        <v>44206</v>
      </c>
      <c r="J3" s="59" t="s">
        <v>45</v>
      </c>
      <c r="K3" s="25"/>
      <c r="L3" s="60">
        <f>F4</f>
        <v>20.462905000000003</v>
      </c>
      <c r="M3" s="60">
        <f>G4</f>
        <v>26.103025000000002</v>
      </c>
      <c r="N3" s="60">
        <f>F9</f>
        <v>42.227677307692304</v>
      </c>
      <c r="O3" s="60">
        <f>G9</f>
        <v>58.461765</v>
      </c>
      <c r="P3" s="60">
        <f>F17</f>
        <v>5.5833300000000001</v>
      </c>
      <c r="Q3" s="60">
        <f>G17</f>
        <v>6.6464614000000006</v>
      </c>
      <c r="R3" s="5">
        <f>F22</f>
        <v>14.113890000000001</v>
      </c>
      <c r="S3" s="5">
        <f>G22</f>
        <v>17.549815000000002</v>
      </c>
      <c r="T3" s="61">
        <f>L3+N3+P3+R3</f>
        <v>82.387802307692311</v>
      </c>
      <c r="U3" s="61">
        <f>M3+O3+Q3+S3</f>
        <v>108.7610664</v>
      </c>
    </row>
    <row r="4" spans="1:22" ht="15" customHeight="1" x14ac:dyDescent="0.25">
      <c r="A4" s="96" t="s">
        <v>9</v>
      </c>
      <c r="B4" s="5" t="str">
        <f>E4</f>
        <v>Каша молочная "Дружба"</v>
      </c>
      <c r="C4" s="119">
        <f>F4</f>
        <v>20.462905000000003</v>
      </c>
      <c r="D4" s="96" t="s">
        <v>9</v>
      </c>
      <c r="E4" s="5" t="str">
        <f>' 3-7 лет (день 2)'!B7</f>
        <v>Каша молочная "Дружба"</v>
      </c>
      <c r="F4" s="119">
        <f>' 1,5-2 года (день 2)'!BQ59</f>
        <v>20.462905000000003</v>
      </c>
      <c r="G4" s="119">
        <f>' 3-7 лет (день 2)'!BQ59</f>
        <v>26.103025000000002</v>
      </c>
      <c r="H4" s="96" t="s">
        <v>9</v>
      </c>
      <c r="I4" s="5" t="str">
        <f>E4</f>
        <v>Каша молочная "Дружба"</v>
      </c>
      <c r="J4" s="119">
        <f>G4</f>
        <v>26.103025000000002</v>
      </c>
    </row>
    <row r="5" spans="1:22" ht="15" customHeight="1" x14ac:dyDescent="0.25">
      <c r="A5" s="96"/>
      <c r="B5" s="8" t="str">
        <f>E5</f>
        <v>Бутерброд с джемом</v>
      </c>
      <c r="C5" s="120"/>
      <c r="D5" s="96"/>
      <c r="E5" s="5" t="str">
        <f>' 3-7 лет (день 2)'!B8</f>
        <v>Бутерброд с джемом</v>
      </c>
      <c r="F5" s="120"/>
      <c r="G5" s="120"/>
      <c r="H5" s="96"/>
      <c r="I5" s="5" t="str">
        <f>E5</f>
        <v>Бутерброд с джемом</v>
      </c>
      <c r="J5" s="120"/>
    </row>
    <row r="6" spans="1:22" ht="15" customHeight="1" x14ac:dyDescent="0.25">
      <c r="A6" s="96"/>
      <c r="B6" s="8" t="str">
        <f>E6</f>
        <v>Кофейный напиток с молоком</v>
      </c>
      <c r="C6" s="120"/>
      <c r="D6" s="96"/>
      <c r="E6" s="5" t="str">
        <f>' 3-7 лет (день 2)'!B9</f>
        <v>Кофейный напиток с молоком</v>
      </c>
      <c r="F6" s="120"/>
      <c r="G6" s="120"/>
      <c r="H6" s="96"/>
      <c r="I6" s="5" t="str">
        <f>E6</f>
        <v>Кофейный напиток с молоком</v>
      </c>
      <c r="J6" s="120"/>
    </row>
    <row r="7" spans="1:22" ht="15" customHeight="1" x14ac:dyDescent="0.25">
      <c r="A7" s="96"/>
      <c r="B7" s="5"/>
      <c r="C7" s="120"/>
      <c r="D7" s="96"/>
      <c r="E7" s="5"/>
      <c r="F7" s="120"/>
      <c r="G7" s="120"/>
      <c r="H7" s="96"/>
      <c r="I7" s="5"/>
      <c r="J7" s="120"/>
    </row>
    <row r="8" spans="1:22" ht="15" customHeight="1" x14ac:dyDescent="0.25">
      <c r="A8" s="96"/>
      <c r="B8" s="5"/>
      <c r="C8" s="121"/>
      <c r="D8" s="96"/>
      <c r="E8" s="5"/>
      <c r="F8" s="121"/>
      <c r="G8" s="121"/>
      <c r="H8" s="96"/>
      <c r="I8" s="5"/>
      <c r="J8" s="121"/>
    </row>
    <row r="9" spans="1:22" ht="15" customHeight="1" x14ac:dyDescent="0.25">
      <c r="A9" s="96" t="s">
        <v>12</v>
      </c>
      <c r="B9" s="5" t="e">
        <f>E9</f>
        <v>#REF!</v>
      </c>
      <c r="C9" s="122">
        <f>F9</f>
        <v>42.227677307692304</v>
      </c>
      <c r="D9" s="96" t="s">
        <v>12</v>
      </c>
      <c r="E9" s="5" t="e">
        <f>' 3-7 лет (день 2)'!#REF!</f>
        <v>#REF!</v>
      </c>
      <c r="F9" s="122">
        <f>' 1,5-2 года (день 2)'!BQ76</f>
        <v>42.227677307692304</v>
      </c>
      <c r="G9" s="122">
        <f>' 3-7 лет (день 2)'!BQ76</f>
        <v>58.461765</v>
      </c>
      <c r="H9" s="96" t="s">
        <v>12</v>
      </c>
      <c r="I9" s="5" t="e">
        <f t="shared" ref="I9:I18" si="0">E9</f>
        <v>#REF!</v>
      </c>
      <c r="J9" s="122">
        <f>G9</f>
        <v>58.461765</v>
      </c>
    </row>
    <row r="10" spans="1:22" ht="15" customHeight="1" x14ac:dyDescent="0.25">
      <c r="A10" s="96"/>
      <c r="B10" s="5" t="str">
        <f t="shared" ref="B10:B18" si="1">E10</f>
        <v>Суп с лапшой</v>
      </c>
      <c r="C10" s="123"/>
      <c r="D10" s="96"/>
      <c r="E10" s="5" t="str">
        <f>' 3-7 лет (день 2)'!B12</f>
        <v>Суп с лапшой</v>
      </c>
      <c r="F10" s="123"/>
      <c r="G10" s="123"/>
      <c r="H10" s="96"/>
      <c r="I10" s="5" t="str">
        <f t="shared" si="0"/>
        <v>Суп с лапшой</v>
      </c>
      <c r="J10" s="123"/>
      <c r="L10">
        <v>18.854023822727271</v>
      </c>
      <c r="M10">
        <v>13.974628181818181</v>
      </c>
    </row>
    <row r="11" spans="1:22" ht="15" customHeight="1" x14ac:dyDescent="0.25">
      <c r="A11" s="96"/>
      <c r="B11" s="5" t="str">
        <f t="shared" si="1"/>
        <v>Котлета мясная</v>
      </c>
      <c r="C11" s="123"/>
      <c r="D11" s="96"/>
      <c r="E11" s="5" t="str">
        <f>' 3-7 лет (день 2)'!B13</f>
        <v>Котлета мясная</v>
      </c>
      <c r="F11" s="123"/>
      <c r="G11" s="123"/>
      <c r="H11" s="96"/>
      <c r="I11" s="5" t="str">
        <f t="shared" si="0"/>
        <v>Котлета мясная</v>
      </c>
      <c r="J11" s="123"/>
      <c r="L11">
        <v>48.009738413076576</v>
      </c>
      <c r="M11">
        <v>39.372064415584425</v>
      </c>
    </row>
    <row r="12" spans="1:22" ht="15" customHeight="1" x14ac:dyDescent="0.25">
      <c r="A12" s="96"/>
      <c r="B12" s="5" t="str">
        <f t="shared" si="1"/>
        <v>Капуста тушеная</v>
      </c>
      <c r="C12" s="123"/>
      <c r="D12" s="96"/>
      <c r="E12" s="5" t="str">
        <f>' 3-7 лет (день 2)'!B14</f>
        <v>Капуста тушеная</v>
      </c>
      <c r="F12" s="123"/>
      <c r="G12" s="123"/>
      <c r="H12" s="96"/>
      <c r="I12" s="5" t="str">
        <f t="shared" si="0"/>
        <v>Капуста тушеная</v>
      </c>
      <c r="J12" s="123"/>
      <c r="L12">
        <v>6.7314578731034489</v>
      </c>
      <c r="M12">
        <v>5.7716699999999994</v>
      </c>
    </row>
    <row r="13" spans="1:22" ht="15" customHeight="1" x14ac:dyDescent="0.25">
      <c r="A13" s="96"/>
      <c r="B13" s="5" t="str">
        <f t="shared" si="1"/>
        <v>Хлеб пшеничный</v>
      </c>
      <c r="C13" s="123"/>
      <c r="D13" s="96"/>
      <c r="E13" s="5" t="str">
        <f>' 3-7 лет (день 2)'!B15</f>
        <v>Хлеб пшеничный</v>
      </c>
      <c r="F13" s="123"/>
      <c r="G13" s="123"/>
      <c r="H13" s="96"/>
      <c r="I13" s="5" t="str">
        <f t="shared" si="0"/>
        <v>Хлеб пшеничный</v>
      </c>
      <c r="J13" s="123"/>
      <c r="L13">
        <v>9.1906141818181819</v>
      </c>
      <c r="M13">
        <v>7.609218181818183</v>
      </c>
    </row>
    <row r="14" spans="1:22" ht="15" customHeight="1" x14ac:dyDescent="0.25">
      <c r="A14" s="96"/>
      <c r="B14" s="5" t="str">
        <f t="shared" si="1"/>
        <v>Хлеб ржано-пшеничный</v>
      </c>
      <c r="C14" s="123"/>
      <c r="D14" s="96"/>
      <c r="E14" s="5" t="str">
        <f>' 3-7 лет (день 2)'!B16</f>
        <v>Хлеб ржано-пшеничный</v>
      </c>
      <c r="F14" s="123"/>
      <c r="G14" s="123"/>
      <c r="H14" s="96"/>
      <c r="I14" s="5" t="str">
        <f t="shared" si="0"/>
        <v>Хлеб ржано-пшеничный</v>
      </c>
      <c r="J14" s="123"/>
    </row>
    <row r="15" spans="1:22" ht="15" customHeight="1" x14ac:dyDescent="0.25">
      <c r="A15" s="96"/>
      <c r="B15" s="9" t="str">
        <f t="shared" si="1"/>
        <v>Компот из кураги и изюма</v>
      </c>
      <c r="C15" s="123"/>
      <c r="D15" s="96"/>
      <c r="E15" s="5" t="str">
        <f>' 3-7 лет (день 2)'!B17</f>
        <v>Компот из кураги и изюма</v>
      </c>
      <c r="F15" s="123"/>
      <c r="G15" s="123"/>
      <c r="H15" s="96"/>
      <c r="I15" s="9" t="str">
        <f t="shared" si="0"/>
        <v>Компот из кураги и изюма</v>
      </c>
      <c r="J15" s="123"/>
    </row>
    <row r="16" spans="1:22" ht="15" customHeight="1" x14ac:dyDescent="0.25">
      <c r="A16" s="96"/>
      <c r="B16" s="9">
        <f t="shared" si="1"/>
        <v>0</v>
      </c>
      <c r="C16" s="124"/>
      <c r="D16" s="96"/>
      <c r="E16" s="9"/>
      <c r="F16" s="124"/>
      <c r="G16" s="124"/>
      <c r="H16" s="96"/>
      <c r="I16" s="9">
        <f t="shared" si="0"/>
        <v>0</v>
      </c>
      <c r="J16" s="124"/>
    </row>
    <row r="17" spans="1:15" ht="15" customHeight="1" x14ac:dyDescent="0.25">
      <c r="A17" s="96" t="s">
        <v>20</v>
      </c>
      <c r="B17" s="5" t="str">
        <f t="shared" si="1"/>
        <v>Чай с лимоном</v>
      </c>
      <c r="C17" s="119">
        <f>F17</f>
        <v>5.5833300000000001</v>
      </c>
      <c r="D17" s="96" t="s">
        <v>20</v>
      </c>
      <c r="E17" s="5" t="str">
        <f>' 3-7 лет (день 2)'!B19</f>
        <v>Чай с лимоном</v>
      </c>
      <c r="F17" s="119">
        <f>' 1,5-2 года (день 2)'!BQ92</f>
        <v>5.5833300000000001</v>
      </c>
      <c r="G17" s="119">
        <f>' 3-7 лет (день 2)'!BQ91</f>
        <v>6.6464614000000006</v>
      </c>
      <c r="H17" s="96" t="s">
        <v>20</v>
      </c>
      <c r="I17" s="5" t="str">
        <f t="shared" si="0"/>
        <v>Чай с лимоном</v>
      </c>
      <c r="J17" s="119">
        <f>G17</f>
        <v>6.6464614000000006</v>
      </c>
    </row>
    <row r="18" spans="1:15" ht="15" customHeight="1" x14ac:dyDescent="0.25">
      <c r="A18" s="96"/>
      <c r="B18" s="5" t="str">
        <f t="shared" si="1"/>
        <v>Сдоба обыкновенная</v>
      </c>
      <c r="C18" s="120"/>
      <c r="D18" s="96"/>
      <c r="E18" s="5" t="str">
        <f>' 3-7 лет (день 2)'!B20</f>
        <v>Сдоба обыкновенная</v>
      </c>
      <c r="F18" s="120"/>
      <c r="G18" s="120"/>
      <c r="H18" s="96"/>
      <c r="I18" s="5" t="str">
        <f t="shared" si="0"/>
        <v>Сдоба обыкновенная</v>
      </c>
      <c r="J18" s="120"/>
    </row>
    <row r="19" spans="1:15" ht="15" customHeight="1" x14ac:dyDescent="0.25">
      <c r="A19" s="96"/>
      <c r="B19" s="5"/>
      <c r="C19" s="120"/>
      <c r="D19" s="96"/>
      <c r="E19" s="5"/>
      <c r="F19" s="120"/>
      <c r="G19" s="120"/>
      <c r="H19" s="96"/>
      <c r="I19" s="5"/>
      <c r="J19" s="120"/>
    </row>
    <row r="20" spans="1:15" ht="15" customHeight="1" x14ac:dyDescent="0.25">
      <c r="A20" s="96"/>
      <c r="B20" s="5"/>
      <c r="C20" s="120"/>
      <c r="D20" s="96"/>
      <c r="E20" s="5"/>
      <c r="F20" s="120"/>
      <c r="G20" s="120"/>
      <c r="H20" s="96"/>
      <c r="I20" s="5"/>
      <c r="J20" s="120"/>
    </row>
    <row r="21" spans="1:15" ht="15" customHeight="1" x14ac:dyDescent="0.25">
      <c r="A21" s="96"/>
      <c r="B21" s="5"/>
      <c r="C21" s="121"/>
      <c r="D21" s="96"/>
      <c r="E21" s="18"/>
      <c r="F21" s="121"/>
      <c r="G21" s="121"/>
      <c r="H21" s="96"/>
      <c r="I21" s="5"/>
      <c r="J21" s="121"/>
    </row>
    <row r="22" spans="1:15" ht="15" customHeight="1" x14ac:dyDescent="0.25">
      <c r="A22" s="96" t="s">
        <v>23</v>
      </c>
      <c r="B22" s="18" t="str">
        <f>E22</f>
        <v>Суп - уха</v>
      </c>
      <c r="C22" s="119">
        <f>F22</f>
        <v>14.113890000000001</v>
      </c>
      <c r="D22" s="96" t="s">
        <v>23</v>
      </c>
      <c r="E22" s="18" t="str">
        <f>' 3-7 лет (день 2)'!B23</f>
        <v>Суп - уха</v>
      </c>
      <c r="F22" s="119">
        <f>' 1,5-2 года (день 2)'!BQ108</f>
        <v>14.113890000000001</v>
      </c>
      <c r="G22" s="119">
        <f>' 3-7 лет (день 2)'!BQ107</f>
        <v>17.549815000000002</v>
      </c>
      <c r="H22" s="96" t="s">
        <v>23</v>
      </c>
      <c r="I22" s="18" t="str">
        <f>E22</f>
        <v>Суп - уха</v>
      </c>
      <c r="J22" s="119">
        <f>G22</f>
        <v>17.549815000000002</v>
      </c>
    </row>
    <row r="23" spans="1:15" ht="15" customHeight="1" x14ac:dyDescent="0.25">
      <c r="A23" s="96"/>
      <c r="B23" s="18" t="str">
        <f>E23</f>
        <v>Хлеб пшеничный</v>
      </c>
      <c r="C23" s="120"/>
      <c r="D23" s="96"/>
      <c r="E23" s="18" t="str">
        <f>' 3-7 лет (день 2)'!B24</f>
        <v>Хлеб пшеничный</v>
      </c>
      <c r="F23" s="120"/>
      <c r="G23" s="120"/>
      <c r="H23" s="96"/>
      <c r="I23" s="18" t="str">
        <f>E23</f>
        <v>Хлеб пшеничный</v>
      </c>
      <c r="J23" s="120"/>
    </row>
    <row r="24" spans="1:15" ht="15" customHeight="1" x14ac:dyDescent="0.25">
      <c r="A24" s="96"/>
      <c r="B24" s="18" t="str">
        <f>E24</f>
        <v>Чай с сахаром</v>
      </c>
      <c r="C24" s="120"/>
      <c r="D24" s="96"/>
      <c r="E24" s="18" t="str">
        <f>' 3-7 лет (день 2)'!B25</f>
        <v>Чай с сахаром</v>
      </c>
      <c r="F24" s="120"/>
      <c r="G24" s="120"/>
      <c r="H24" s="96"/>
      <c r="I24" s="18" t="str">
        <f>E24</f>
        <v>Чай с сахаром</v>
      </c>
      <c r="J24" s="120"/>
    </row>
    <row r="25" spans="1:15" ht="15" customHeight="1" x14ac:dyDescent="0.25">
      <c r="A25" s="96"/>
      <c r="B25" s="9">
        <f>E25</f>
        <v>0</v>
      </c>
      <c r="C25" s="120"/>
      <c r="D25" s="96"/>
      <c r="E25" s="9"/>
      <c r="F25" s="120"/>
      <c r="G25" s="120"/>
      <c r="H25" s="96"/>
      <c r="I25" s="9">
        <f>E25</f>
        <v>0</v>
      </c>
      <c r="J25" s="120"/>
    </row>
    <row r="26" spans="1:15" ht="15" customHeight="1" x14ac:dyDescent="0.25">
      <c r="A26" s="96"/>
      <c r="B26" s="5"/>
      <c r="C26" s="121"/>
      <c r="D26" s="96"/>
      <c r="E26" s="5"/>
      <c r="F26" s="121"/>
      <c r="G26" s="121"/>
      <c r="H26" s="96"/>
      <c r="I26" s="5"/>
      <c r="J26" s="121"/>
    </row>
    <row r="27" spans="1:15" ht="17.25" x14ac:dyDescent="0.3">
      <c r="A27" s="125" t="s">
        <v>40</v>
      </c>
      <c r="B27" s="126"/>
      <c r="C27" s="62">
        <f>C4+C9+C17+C22</f>
        <v>82.387802307692311</v>
      </c>
      <c r="D27" s="125" t="s">
        <v>40</v>
      </c>
      <c r="E27" s="126"/>
      <c r="F27" s="62">
        <f>F4+F9+F17+F22</f>
        <v>82.387802307692311</v>
      </c>
      <c r="G27" s="62">
        <f>G4+G9+G17+G22</f>
        <v>108.7610664</v>
      </c>
      <c r="H27" s="125" t="s">
        <v>40</v>
      </c>
      <c r="I27" s="126"/>
      <c r="J27" s="62">
        <f>J4+J9+J17+J22</f>
        <v>108.7610664</v>
      </c>
    </row>
    <row r="29" spans="1:15" ht="59.25" customHeight="1" x14ac:dyDescent="0.25">
      <c r="A29" s="115" t="s">
        <v>61</v>
      </c>
      <c r="B29" s="115"/>
      <c r="C29" s="116"/>
      <c r="D29" s="117" t="s">
        <v>61</v>
      </c>
      <c r="E29" s="115"/>
      <c r="F29" s="115"/>
      <c r="G29" s="116"/>
      <c r="H29" s="117" t="s">
        <v>61</v>
      </c>
      <c r="I29" s="115"/>
      <c r="J29" s="116"/>
      <c r="K29" s="53"/>
      <c r="L29" s="53"/>
      <c r="M29" s="127"/>
      <c r="N29" s="127"/>
      <c r="O29" s="127"/>
    </row>
    <row r="30" spans="1:15" ht="30.75" customHeight="1" x14ac:dyDescent="0.25">
      <c r="A30" s="112" t="s">
        <v>46</v>
      </c>
      <c r="B30" s="112"/>
      <c r="C30" s="114"/>
      <c r="D30" s="113" t="s">
        <v>47</v>
      </c>
      <c r="E30" s="112"/>
      <c r="F30" s="112"/>
      <c r="G30" s="114"/>
      <c r="H30" s="113" t="s">
        <v>48</v>
      </c>
      <c r="I30" s="112"/>
      <c r="J30" s="11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44206</v>
      </c>
      <c r="C31" s="59" t="s">
        <v>45</v>
      </c>
      <c r="D31" s="58"/>
      <c r="E31" s="70">
        <f>E3</f>
        <v>44206</v>
      </c>
      <c r="F31" s="59" t="s">
        <v>44</v>
      </c>
      <c r="G31" s="59" t="s">
        <v>45</v>
      </c>
      <c r="H31" s="58"/>
      <c r="I31" s="72">
        <f>E3</f>
        <v>44206</v>
      </c>
      <c r="J31" s="64" t="s">
        <v>45</v>
      </c>
      <c r="K31" s="25"/>
      <c r="L31" s="25"/>
    </row>
    <row r="32" spans="1:15" ht="15" customHeight="1" x14ac:dyDescent="0.25">
      <c r="A32" s="96" t="s">
        <v>9</v>
      </c>
      <c r="B32" s="5" t="str">
        <f>E4</f>
        <v>Каша молочная "Дружба"</v>
      </c>
      <c r="C32" s="119">
        <f>G4</f>
        <v>26.103025000000002</v>
      </c>
      <c r="D32" s="96" t="s">
        <v>9</v>
      </c>
      <c r="E32" s="5" t="str">
        <f>E4</f>
        <v>Каша молочная "Дружба"</v>
      </c>
      <c r="F32" s="119">
        <f>F4</f>
        <v>20.462905000000003</v>
      </c>
      <c r="G32" s="119">
        <f>G4</f>
        <v>26.103025000000002</v>
      </c>
      <c r="H32" s="96" t="s">
        <v>9</v>
      </c>
      <c r="I32" s="5" t="str">
        <f>I4</f>
        <v>Каша молочная "Дружба"</v>
      </c>
      <c r="J32" s="119">
        <f>G32</f>
        <v>26.103025000000002</v>
      </c>
    </row>
    <row r="33" spans="1:10" ht="15" customHeight="1" x14ac:dyDescent="0.25">
      <c r="A33" s="96"/>
      <c r="B33" s="5" t="str">
        <f>E5</f>
        <v>Бутерброд с джемом</v>
      </c>
      <c r="C33" s="120"/>
      <c r="D33" s="96"/>
      <c r="E33" s="5" t="str">
        <f>E5</f>
        <v>Бутерброд с джемом</v>
      </c>
      <c r="F33" s="120"/>
      <c r="G33" s="120"/>
      <c r="H33" s="96"/>
      <c r="I33" s="5" t="str">
        <f>I5</f>
        <v>Бутерброд с джемом</v>
      </c>
      <c r="J33" s="120"/>
    </row>
    <row r="34" spans="1:10" ht="15" customHeight="1" x14ac:dyDescent="0.25">
      <c r="A34" s="96"/>
      <c r="B34" s="5" t="str">
        <f>E6</f>
        <v>Кофейный напиток с молоком</v>
      </c>
      <c r="C34" s="120"/>
      <c r="D34" s="96"/>
      <c r="E34" s="5" t="str">
        <f>E6</f>
        <v>Кофейный напиток с молоком</v>
      </c>
      <c r="F34" s="120"/>
      <c r="G34" s="120"/>
      <c r="H34" s="96"/>
      <c r="I34" s="5" t="str">
        <f>I6</f>
        <v>Кофейный напиток с молоком</v>
      </c>
      <c r="J34" s="120"/>
    </row>
    <row r="35" spans="1:10" ht="15" customHeight="1" x14ac:dyDescent="0.25">
      <c r="A35" s="96"/>
      <c r="B35" s="5"/>
      <c r="C35" s="120"/>
      <c r="D35" s="96"/>
      <c r="E35" s="5"/>
      <c r="F35" s="120"/>
      <c r="G35" s="120"/>
      <c r="H35" s="96"/>
      <c r="I35" s="5"/>
      <c r="J35" s="120"/>
    </row>
    <row r="36" spans="1:10" ht="15" customHeight="1" x14ac:dyDescent="0.25">
      <c r="A36" s="96"/>
      <c r="B36" s="5"/>
      <c r="C36" s="121"/>
      <c r="D36" s="96"/>
      <c r="E36" s="5"/>
      <c r="F36" s="121"/>
      <c r="G36" s="121"/>
      <c r="H36" s="96"/>
      <c r="I36" s="5"/>
      <c r="J36" s="121"/>
    </row>
    <row r="37" spans="1:10" ht="15" customHeight="1" x14ac:dyDescent="0.25">
      <c r="A37" s="96" t="s">
        <v>12</v>
      </c>
      <c r="B37" s="5" t="e">
        <f t="shared" ref="B37:B46" si="2">E9</f>
        <v>#REF!</v>
      </c>
      <c r="C37" s="122">
        <f>G9</f>
        <v>58.461765</v>
      </c>
      <c r="D37" s="96" t="s">
        <v>12</v>
      </c>
      <c r="E37" s="5" t="e">
        <f>E9</f>
        <v>#REF!</v>
      </c>
      <c r="F37" s="122">
        <f>F9</f>
        <v>42.227677307692304</v>
      </c>
      <c r="G37" s="122">
        <f>G9</f>
        <v>58.461765</v>
      </c>
      <c r="H37" s="96" t="s">
        <v>12</v>
      </c>
      <c r="I37" s="5" t="e">
        <f t="shared" ref="I37:I42" si="3">I9</f>
        <v>#REF!</v>
      </c>
      <c r="J37" s="122">
        <f>G37</f>
        <v>58.461765</v>
      </c>
    </row>
    <row r="38" spans="1:10" ht="15" customHeight="1" x14ac:dyDescent="0.25">
      <c r="A38" s="96"/>
      <c r="B38" s="5" t="str">
        <f t="shared" si="2"/>
        <v>Суп с лапшой</v>
      </c>
      <c r="C38" s="123"/>
      <c r="D38" s="96"/>
      <c r="E38" s="5" t="str">
        <f t="shared" ref="E38:E46" si="4">E10</f>
        <v>Суп с лапшой</v>
      </c>
      <c r="F38" s="123"/>
      <c r="G38" s="123"/>
      <c r="H38" s="96"/>
      <c r="I38" s="5" t="str">
        <f t="shared" si="3"/>
        <v>Суп с лапшой</v>
      </c>
      <c r="J38" s="123"/>
    </row>
    <row r="39" spans="1:10" ht="15" customHeight="1" x14ac:dyDescent="0.25">
      <c r="A39" s="96"/>
      <c r="B39" s="5" t="str">
        <f t="shared" si="2"/>
        <v>Котлета мясная</v>
      </c>
      <c r="C39" s="123"/>
      <c r="D39" s="96"/>
      <c r="E39" s="5" t="str">
        <f t="shared" si="4"/>
        <v>Котлета мясная</v>
      </c>
      <c r="F39" s="123"/>
      <c r="G39" s="123"/>
      <c r="H39" s="96"/>
      <c r="I39" s="5" t="str">
        <f t="shared" si="3"/>
        <v>Котлета мясная</v>
      </c>
      <c r="J39" s="123"/>
    </row>
    <row r="40" spans="1:10" ht="15" customHeight="1" x14ac:dyDescent="0.25">
      <c r="A40" s="96"/>
      <c r="B40" s="5" t="str">
        <f t="shared" si="2"/>
        <v>Капуста тушеная</v>
      </c>
      <c r="C40" s="123"/>
      <c r="D40" s="96"/>
      <c r="E40" s="5" t="str">
        <f t="shared" si="4"/>
        <v>Капуста тушеная</v>
      </c>
      <c r="F40" s="123"/>
      <c r="G40" s="123"/>
      <c r="H40" s="96"/>
      <c r="I40" s="5" t="str">
        <f t="shared" si="3"/>
        <v>Капуста тушеная</v>
      </c>
      <c r="J40" s="123"/>
    </row>
    <row r="41" spans="1:10" ht="15" customHeight="1" x14ac:dyDescent="0.25">
      <c r="A41" s="96"/>
      <c r="B41" s="5" t="str">
        <f t="shared" si="2"/>
        <v>Хлеб пшеничный</v>
      </c>
      <c r="C41" s="123"/>
      <c r="D41" s="96"/>
      <c r="E41" s="5" t="str">
        <f t="shared" si="4"/>
        <v>Хлеб пшеничный</v>
      </c>
      <c r="F41" s="123"/>
      <c r="G41" s="123"/>
      <c r="H41" s="96"/>
      <c r="I41" s="5" t="str">
        <f t="shared" si="3"/>
        <v>Хлеб пшеничный</v>
      </c>
      <c r="J41" s="123"/>
    </row>
    <row r="42" spans="1:10" ht="15" customHeight="1" x14ac:dyDescent="0.25">
      <c r="A42" s="96"/>
      <c r="B42" s="5" t="str">
        <f t="shared" si="2"/>
        <v>Хлеб ржано-пшеничный</v>
      </c>
      <c r="C42" s="123"/>
      <c r="D42" s="96"/>
      <c r="E42" s="5" t="str">
        <f t="shared" si="4"/>
        <v>Хлеб ржано-пшеничный</v>
      </c>
      <c r="F42" s="123"/>
      <c r="G42" s="123"/>
      <c r="H42" s="96"/>
      <c r="I42" s="5" t="str">
        <f t="shared" si="3"/>
        <v>Хлеб ржано-пшеничный</v>
      </c>
      <c r="J42" s="123"/>
    </row>
    <row r="43" spans="1:10" ht="15" customHeight="1" x14ac:dyDescent="0.25">
      <c r="A43" s="96"/>
      <c r="B43" s="9" t="str">
        <f t="shared" si="2"/>
        <v>Компот из кураги и изюма</v>
      </c>
      <c r="C43" s="123"/>
      <c r="D43" s="96"/>
      <c r="E43" s="9" t="str">
        <f t="shared" si="4"/>
        <v>Компот из кураги и изюма</v>
      </c>
      <c r="F43" s="123"/>
      <c r="G43" s="123"/>
      <c r="H43" s="96"/>
      <c r="I43" s="9" t="str">
        <f>E15</f>
        <v>Компот из кураги и изюма</v>
      </c>
      <c r="J43" s="123"/>
    </row>
    <row r="44" spans="1:10" ht="15" customHeight="1" x14ac:dyDescent="0.25">
      <c r="A44" s="96"/>
      <c r="B44" s="9">
        <f t="shared" si="2"/>
        <v>0</v>
      </c>
      <c r="C44" s="124"/>
      <c r="D44" s="96"/>
      <c r="E44" s="9">
        <f t="shared" si="4"/>
        <v>0</v>
      </c>
      <c r="F44" s="124"/>
      <c r="G44" s="124"/>
      <c r="H44" s="96"/>
      <c r="I44" s="9">
        <f>I16</f>
        <v>0</v>
      </c>
      <c r="J44" s="124"/>
    </row>
    <row r="45" spans="1:10" ht="15" customHeight="1" x14ac:dyDescent="0.25">
      <c r="A45" s="96" t="s">
        <v>20</v>
      </c>
      <c r="B45" s="5" t="str">
        <f t="shared" si="2"/>
        <v>Чай с лимоном</v>
      </c>
      <c r="C45" s="119">
        <f>G17</f>
        <v>6.6464614000000006</v>
      </c>
      <c r="D45" s="96" t="s">
        <v>20</v>
      </c>
      <c r="E45" s="5" t="str">
        <f t="shared" si="4"/>
        <v>Чай с лимоном</v>
      </c>
      <c r="F45" s="119">
        <f>F17</f>
        <v>5.5833300000000001</v>
      </c>
      <c r="G45" s="119">
        <f>G17</f>
        <v>6.6464614000000006</v>
      </c>
      <c r="H45" s="96" t="s">
        <v>20</v>
      </c>
      <c r="I45" s="5" t="str">
        <f>I17</f>
        <v>Чай с лимоном</v>
      </c>
      <c r="J45" s="119">
        <f>G45</f>
        <v>6.6464614000000006</v>
      </c>
    </row>
    <row r="46" spans="1:10" ht="15" customHeight="1" x14ac:dyDescent="0.25">
      <c r="A46" s="96"/>
      <c r="B46" s="5" t="str">
        <f t="shared" si="2"/>
        <v>Сдоба обыкновенная</v>
      </c>
      <c r="C46" s="120"/>
      <c r="D46" s="96"/>
      <c r="E46" s="5" t="str">
        <f t="shared" si="4"/>
        <v>Сдоба обыкновенная</v>
      </c>
      <c r="F46" s="120"/>
      <c r="G46" s="120"/>
      <c r="H46" s="96"/>
      <c r="I46" s="5" t="str">
        <f>I18</f>
        <v>Сдоба обыкновенная</v>
      </c>
      <c r="J46" s="120"/>
    </row>
    <row r="47" spans="1:10" ht="15" customHeight="1" x14ac:dyDescent="0.25">
      <c r="A47" s="96"/>
      <c r="B47" s="5"/>
      <c r="C47" s="120"/>
      <c r="D47" s="96"/>
      <c r="E47" s="5"/>
      <c r="F47" s="120"/>
      <c r="G47" s="120"/>
      <c r="H47" s="96"/>
      <c r="I47" s="5"/>
      <c r="J47" s="120"/>
    </row>
    <row r="48" spans="1:10" ht="15" customHeight="1" x14ac:dyDescent="0.25">
      <c r="A48" s="96"/>
      <c r="B48" s="5"/>
      <c r="C48" s="120"/>
      <c r="D48" s="96"/>
      <c r="E48" s="5"/>
      <c r="F48" s="120"/>
      <c r="G48" s="120"/>
      <c r="H48" s="96"/>
      <c r="I48" s="5"/>
      <c r="J48" s="120"/>
    </row>
    <row r="49" spans="1:10" ht="15" customHeight="1" x14ac:dyDescent="0.25">
      <c r="A49" s="96"/>
      <c r="B49" s="5"/>
      <c r="C49" s="121"/>
      <c r="D49" s="96"/>
      <c r="E49" s="5"/>
      <c r="F49" s="121"/>
      <c r="G49" s="121"/>
      <c r="H49" s="96"/>
      <c r="I49" s="5"/>
      <c r="J49" s="121"/>
    </row>
    <row r="50" spans="1:10" ht="15" customHeight="1" x14ac:dyDescent="0.25">
      <c r="A50" s="96" t="s">
        <v>23</v>
      </c>
      <c r="B50" s="18" t="str">
        <f>E22</f>
        <v>Суп - уха</v>
      </c>
      <c r="C50" s="119">
        <f>G22</f>
        <v>17.549815000000002</v>
      </c>
      <c r="D50" s="96" t="s">
        <v>23</v>
      </c>
      <c r="E50" s="18" t="str">
        <f>E22</f>
        <v>Суп - уха</v>
      </c>
      <c r="F50" s="119">
        <f>F22</f>
        <v>14.113890000000001</v>
      </c>
      <c r="G50" s="119">
        <f>G22</f>
        <v>17.549815000000002</v>
      </c>
      <c r="H50" s="96" t="s">
        <v>23</v>
      </c>
      <c r="I50" s="18" t="str">
        <f>I22</f>
        <v>Суп - уха</v>
      </c>
      <c r="J50" s="119">
        <f>G50</f>
        <v>17.549815000000002</v>
      </c>
    </row>
    <row r="51" spans="1:10" ht="15" customHeight="1" x14ac:dyDescent="0.25">
      <c r="A51" s="96"/>
      <c r="B51" s="18" t="str">
        <f>E23</f>
        <v>Хлеб пшеничный</v>
      </c>
      <c r="C51" s="120"/>
      <c r="D51" s="96"/>
      <c r="E51" s="18" t="str">
        <f>E23</f>
        <v>Хлеб пшеничный</v>
      </c>
      <c r="F51" s="120"/>
      <c r="G51" s="120"/>
      <c r="H51" s="96"/>
      <c r="I51" s="18" t="str">
        <f>I23</f>
        <v>Хлеб пшеничный</v>
      </c>
      <c r="J51" s="120"/>
    </row>
    <row r="52" spans="1:10" ht="15" customHeight="1" x14ac:dyDescent="0.25">
      <c r="A52" s="96"/>
      <c r="B52" s="18" t="str">
        <f>E24</f>
        <v>Чай с сахаром</v>
      </c>
      <c r="C52" s="120"/>
      <c r="D52" s="96"/>
      <c r="E52" s="18" t="str">
        <f>E24</f>
        <v>Чай с сахаром</v>
      </c>
      <c r="F52" s="120"/>
      <c r="G52" s="120"/>
      <c r="H52" s="96"/>
      <c r="I52" s="18" t="str">
        <f>I24</f>
        <v>Чай с сахаром</v>
      </c>
      <c r="J52" s="120"/>
    </row>
    <row r="53" spans="1:10" ht="15" customHeight="1" x14ac:dyDescent="0.25">
      <c r="A53" s="96"/>
      <c r="B53" s="9">
        <f>E53</f>
        <v>0</v>
      </c>
      <c r="C53" s="120"/>
      <c r="D53" s="96"/>
      <c r="E53" s="9">
        <f>E25</f>
        <v>0</v>
      </c>
      <c r="F53" s="120"/>
      <c r="G53" s="120"/>
      <c r="H53" s="96"/>
      <c r="I53" s="9">
        <f>E25</f>
        <v>0</v>
      </c>
      <c r="J53" s="120"/>
    </row>
    <row r="54" spans="1:10" ht="15" customHeight="1" x14ac:dyDescent="0.25">
      <c r="A54" s="96"/>
      <c r="B54" s="5"/>
      <c r="C54" s="121"/>
      <c r="D54" s="96"/>
      <c r="E54" s="5"/>
      <c r="F54" s="121"/>
      <c r="G54" s="121"/>
      <c r="H54" s="96"/>
      <c r="I54" s="5"/>
      <c r="J54" s="121"/>
    </row>
    <row r="55" spans="1:10" ht="17.25" x14ac:dyDescent="0.3">
      <c r="A55" s="125" t="s">
        <v>40</v>
      </c>
      <c r="B55" s="126"/>
      <c r="C55" s="65">
        <f>C32+C37+C45+C50</f>
        <v>108.7610664</v>
      </c>
      <c r="D55" s="41"/>
      <c r="E55" s="66" t="s">
        <v>40</v>
      </c>
      <c r="F55" s="62">
        <f>F32+F37+F45+F50</f>
        <v>82.387802307692311</v>
      </c>
      <c r="G55" s="62">
        <f>G32+G37+G45+G50</f>
        <v>108.7610664</v>
      </c>
      <c r="H55" s="125" t="s">
        <v>40</v>
      </c>
      <c r="I55" s="126"/>
      <c r="J55" s="62">
        <f>J32+J37+J45+J50</f>
        <v>108.7610664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H10" sqref="H10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98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v>44924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46177.94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99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v>44924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 3-7 лет (день 2)'!K4</f>
        <v>44206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3"/>
      <c r="B6" s="141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3"/>
      <c r="B7" s="141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0"/>
      <c r="B8" s="141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0"/>
      <c r="B9" s="141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0"/>
      <c r="B10" s="141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0"/>
      <c r="B11" s="141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0"/>
      <c r="B12" s="141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0"/>
      <c r="B13" s="141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0" t="s">
        <v>59</v>
      </c>
      <c r="B14" s="141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0"/>
      <c r="B15" s="142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0" t="s">
        <v>60</v>
      </c>
      <c r="B16" s="141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0"/>
      <c r="B17" s="142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0"/>
      <c r="B18" s="142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0"/>
      <c r="B19" s="142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4"/>
      <c r="C2" s="38" t="s">
        <v>4</v>
      </c>
    </row>
    <row r="3" spans="2:3" x14ac:dyDescent="0.25">
      <c r="B3" s="105"/>
      <c r="C3" s="4" t="s">
        <v>8</v>
      </c>
    </row>
    <row r="4" spans="2:3" x14ac:dyDescent="0.25">
      <c r="B4" s="96" t="s">
        <v>9</v>
      </c>
      <c r="C4" s="5" t="s">
        <v>10</v>
      </c>
    </row>
    <row r="5" spans="2:3" x14ac:dyDescent="0.25">
      <c r="B5" s="96"/>
      <c r="C5" s="85" t="s">
        <v>38</v>
      </c>
    </row>
    <row r="6" spans="2:3" x14ac:dyDescent="0.25">
      <c r="B6" s="96"/>
      <c r="C6" s="9" t="s">
        <v>11</v>
      </c>
    </row>
    <row r="7" spans="2:3" x14ac:dyDescent="0.25">
      <c r="B7" s="96"/>
      <c r="C7" s="5"/>
    </row>
    <row r="8" spans="2:3" x14ac:dyDescent="0.25">
      <c r="B8" s="96"/>
      <c r="C8" s="5"/>
    </row>
    <row r="9" spans="2:3" x14ac:dyDescent="0.25">
      <c r="B9" s="96" t="s">
        <v>12</v>
      </c>
      <c r="C9" s="5" t="s">
        <v>13</v>
      </c>
    </row>
    <row r="10" spans="2:3" x14ac:dyDescent="0.25">
      <c r="B10" s="96"/>
      <c r="C10" s="85" t="s">
        <v>14</v>
      </c>
    </row>
    <row r="11" spans="2:3" x14ac:dyDescent="0.25">
      <c r="B11" s="96"/>
      <c r="C11" s="5" t="s">
        <v>15</v>
      </c>
    </row>
    <row r="12" spans="2:3" x14ac:dyDescent="0.25">
      <c r="B12" s="96"/>
      <c r="C12" s="5" t="s">
        <v>16</v>
      </c>
    </row>
    <row r="13" spans="2:3" x14ac:dyDescent="0.25">
      <c r="B13" s="96"/>
      <c r="C13" s="9" t="s">
        <v>17</v>
      </c>
    </row>
    <row r="14" spans="2:3" x14ac:dyDescent="0.25">
      <c r="B14" s="96"/>
      <c r="C14" s="9" t="s">
        <v>18</v>
      </c>
    </row>
    <row r="15" spans="2:3" x14ac:dyDescent="0.25">
      <c r="B15" s="96"/>
      <c r="C15" s="9" t="s">
        <v>19</v>
      </c>
    </row>
    <row r="16" spans="2:3" x14ac:dyDescent="0.25">
      <c r="B16" s="96"/>
      <c r="C16" s="9"/>
    </row>
    <row r="17" spans="2:3" x14ac:dyDescent="0.25">
      <c r="B17" s="96" t="s">
        <v>20</v>
      </c>
      <c r="C17" s="5" t="s">
        <v>21</v>
      </c>
    </row>
    <row r="18" spans="2:3" x14ac:dyDescent="0.25">
      <c r="B18" s="96"/>
      <c r="C18" s="5" t="s">
        <v>22</v>
      </c>
    </row>
    <row r="19" spans="2:3" x14ac:dyDescent="0.25">
      <c r="B19" s="96"/>
      <c r="C19" s="5"/>
    </row>
    <row r="20" spans="2:3" x14ac:dyDescent="0.25">
      <c r="B20" s="96"/>
      <c r="C20" s="5"/>
    </row>
    <row r="21" spans="2:3" x14ac:dyDescent="0.25">
      <c r="B21" s="96" t="s">
        <v>23</v>
      </c>
      <c r="C21" s="18" t="s">
        <v>24</v>
      </c>
    </row>
    <row r="22" spans="2:3" x14ac:dyDescent="0.25">
      <c r="B22" s="96"/>
      <c r="C22" t="s">
        <v>17</v>
      </c>
    </row>
    <row r="23" spans="2:3" x14ac:dyDescent="0.25">
      <c r="B23" s="96"/>
      <c r="C23" s="9" t="s">
        <v>25</v>
      </c>
    </row>
    <row r="24" spans="2:3" x14ac:dyDescent="0.25">
      <c r="B24" s="96"/>
      <c r="C24" s="19"/>
    </row>
    <row r="25" spans="2:3" x14ac:dyDescent="0.25">
      <c r="B25" s="96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2022-12-26T07:41:39Z</dcterms:modified>
</cp:coreProperties>
</file>