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3" i="9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82" i="5" s="1"/>
  <c r="BO59" i="5"/>
  <c r="BO60" i="5" s="1"/>
  <c r="BO65" i="5" s="1"/>
  <c r="BO109" i="5"/>
  <c r="BO110" i="5" s="1"/>
  <c r="BO114" i="5" s="1"/>
  <c r="BO47" i="5"/>
  <c r="BO99" i="5"/>
  <c r="BO98" i="5"/>
  <c r="BO83" i="5"/>
  <c r="BO64" i="5"/>
  <c r="BO115" i="5"/>
  <c r="BO30" i="4"/>
  <c r="BO31" i="4" s="1"/>
  <c r="BO47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T31" i="4" s="1"/>
  <c r="U30" i="4"/>
  <c r="V30" i="4"/>
  <c r="W30" i="4"/>
  <c r="W31" i="4" s="1"/>
  <c r="X30" i="4"/>
  <c r="X31" i="4" s="1"/>
  <c r="Q31" i="4"/>
  <c r="U31" i="4"/>
  <c r="V31" i="4"/>
  <c r="N30" i="5"/>
  <c r="N31" i="5" s="1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W30" i="5"/>
  <c r="W31" i="5" s="1"/>
  <c r="X30" i="5"/>
  <c r="X31" i="5" s="1"/>
  <c r="V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G5" i="8"/>
  <c r="G5" i="9"/>
  <c r="BO59" i="4" l="1"/>
  <c r="BO60" i="4" s="1"/>
  <c r="BO109" i="4"/>
  <c r="BO110" i="4" s="1"/>
  <c r="BO114" i="4" s="1"/>
  <c r="BO93" i="4"/>
  <c r="BO94" i="4" s="1"/>
  <c r="BO98" i="4" s="1"/>
  <c r="BO32" i="5"/>
  <c r="BO77" i="4"/>
  <c r="BO78" i="4" s="1"/>
  <c r="BO83" i="4" s="1"/>
  <c r="BO64" i="4"/>
  <c r="BO65" i="4"/>
  <c r="BO115" i="4"/>
  <c r="BO46" i="4"/>
  <c r="BO99" i="4" l="1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33" i="6" s="1"/>
  <c r="E4" i="6"/>
  <c r="B31" i="6" s="1"/>
  <c r="E3" i="6"/>
  <c r="B30" i="6" s="1"/>
  <c r="B33" i="6"/>
  <c r="B6" i="6"/>
  <c r="B24" i="6" l="1"/>
  <c r="B41" i="6"/>
  <c r="I6" i="6"/>
  <c r="I33" i="6" s="1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AT99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R114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H114" i="4" s="1"/>
  <c r="AP109" i="4"/>
  <c r="AP110" i="4" s="1"/>
  <c r="AX109" i="4"/>
  <c r="AX110" i="4" s="1"/>
  <c r="BF109" i="4"/>
  <c r="BF110" i="4" s="1"/>
  <c r="BN109" i="4"/>
  <c r="BN110" i="4" s="1"/>
  <c r="BN115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V99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AM98" i="5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BJ99" i="5"/>
  <c r="H114" i="5"/>
  <c r="AP115" i="5"/>
  <c r="E115" i="5"/>
  <c r="E114" i="5"/>
  <c r="I115" i="5"/>
  <c r="I114" i="5"/>
  <c r="Y115" i="5"/>
  <c r="AC114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Q64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99" i="4" s="1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99" i="4" s="1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99" i="4" s="1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99" i="4" s="1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99" i="4" s="1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I82" i="4"/>
  <c r="U82" i="4"/>
  <c r="AB83" i="4"/>
  <c r="AN82" i="4"/>
  <c r="AZ83" i="4"/>
  <c r="AQ99" i="4"/>
  <c r="AW99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K114" i="4"/>
  <c r="S114" i="4"/>
  <c r="W114" i="4"/>
  <c r="AY115" i="4"/>
  <c r="BG115" i="4"/>
  <c r="J115" i="4"/>
  <c r="AP115" i="4"/>
  <c r="BN114" i="4"/>
  <c r="V83" i="4"/>
  <c r="V82" i="4"/>
  <c r="T114" i="4"/>
  <c r="AB114" i="4"/>
  <c r="AJ114" i="4"/>
  <c r="AZ114" i="4"/>
  <c r="BD114" i="4"/>
  <c r="AB115" i="4"/>
  <c r="AR115" i="4"/>
  <c r="F114" i="4"/>
  <c r="N114" i="4"/>
  <c r="V115" i="4"/>
  <c r="AT115" i="4"/>
  <c r="BN62" i="4"/>
  <c r="BN63" i="4" s="1"/>
  <c r="BN80" i="4"/>
  <c r="BN81" i="4" s="1"/>
  <c r="AH99" i="4"/>
  <c r="BN96" i="4"/>
  <c r="P115" i="4"/>
  <c r="AV115" i="4"/>
  <c r="BD115" i="4"/>
  <c r="R82" i="4" l="1"/>
  <c r="BG98" i="4"/>
  <c r="AL114" i="4"/>
  <c r="BH115" i="4"/>
  <c r="BL114" i="4"/>
  <c r="N82" i="4"/>
  <c r="J83" i="4"/>
  <c r="AQ114" i="4"/>
  <c r="K115" i="4"/>
  <c r="AY98" i="4"/>
  <c r="AE98" i="4"/>
  <c r="U115" i="5"/>
  <c r="N83" i="4"/>
  <c r="AI98" i="4"/>
  <c r="BL115" i="4"/>
  <c r="I114" i="4"/>
  <c r="AZ115" i="4"/>
  <c r="BH114" i="4"/>
  <c r="AN114" i="4"/>
  <c r="J82" i="4"/>
  <c r="AY99" i="4"/>
  <c r="S98" i="4"/>
  <c r="AU65" i="4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<sst xmlns="http://schemas.openxmlformats.org/spreadsheetml/2006/main" count="396" uniqueCount="107">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</sst>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10" zoomScale="75" zoomScaleNormal="75" workbookViewId="0">
      <selection activeCell="D44" sqref="D44:BO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101</v>
      </c>
      <c r="G2" t="s">
        <v>1</v>
      </c>
    </row>
    <row r="4" spans="1:69" x14ac:dyDescent="0.25">
      <c r="C4" t="s">
        <v>2</v>
      </c>
      <c r="E4" s="1">
        <v>1</v>
      </c>
      <c r="F4" t="s">
        <v>40</v>
      </c>
      <c r="K4" s="48">
        <f>' 3-7 лет (день 5)'!K4</f>
        <v>44953</v>
      </c>
    </row>
    <row r="5" spans="1:69" ht="15" customHeight="1" x14ac:dyDescent="0.25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100</v>
      </c>
      <c r="BP5" s="83" t="s">
        <v>5</v>
      </c>
      <c r="BQ5" s="83" t="s">
        <v>6</v>
      </c>
    </row>
    <row r="6" spans="1:69" ht="45.75" customHeight="1" x14ac:dyDescent="0.25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5">
      <c r="A7" s="84" t="s">
        <v>8</v>
      </c>
      <c r="B7" s="5" t="str">
        <f>' 3-7 лет (день 5)'!B7</f>
        <v>Каша молочная "Геркулес"</v>
      </c>
      <c r="C7" s="85">
        <f>$E$4</f>
        <v>1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tr">
        <f>' 3-7 лет (день 5)'!B12</f>
        <v>Суп картофельный с гренками</v>
      </c>
      <c r="C12" s="85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4" t="s">
        <v>18</v>
      </c>
      <c r="B20" s="5" t="str">
        <f>' 3-7 лет (день 5)'!B20</f>
        <v>Чай с лимоном</v>
      </c>
      <c r="C20" s="85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4" t="s">
        <v>21</v>
      </c>
      <c r="B25" s="14" t="str">
        <f>' 3-7 лет (день 5)'!B25</f>
        <v>Рагу из овощей</v>
      </c>
      <c r="C25" s="85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0.04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9.1999999999999998E-2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0.01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9.0899999999999995E-2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1.4999999999999999E-2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4.0000000000000001E-3</v>
      </c>
      <c r="BO31" s="19">
        <f t="shared" ref="BO31" si="8">PRODUCT(BO30,$E$4)</f>
        <v>3.5000000000000003E-2</v>
      </c>
    </row>
    <row r="33" spans="1:69" x14ac:dyDescent="0.25">
      <c r="F33" t="s">
        <v>102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8.6300000000000002E-2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0.38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0.628</v>
      </c>
      <c r="V45" s="18">
        <f t="shared" si="9"/>
        <v>0.32948</v>
      </c>
      <c r="W45" s="18">
        <f>W44/1000</f>
        <v>0.219</v>
      </c>
      <c r="X45" s="18">
        <f t="shared" si="9"/>
        <v>7.9000000000000008E-3</v>
      </c>
      <c r="Y45" s="18">
        <f t="shared" si="9"/>
        <v>0</v>
      </c>
      <c r="Z45" s="18">
        <f t="shared" si="9"/>
        <v>0.247</v>
      </c>
      <c r="AA45" s="18">
        <f t="shared" si="9"/>
        <v>0.36</v>
      </c>
      <c r="AB45" s="18">
        <f t="shared" si="9"/>
        <v>0.21299999999999999</v>
      </c>
      <c r="AC45" s="18">
        <f t="shared" si="9"/>
        <v>0.31444</v>
      </c>
      <c r="AD45" s="18">
        <f t="shared" si="9"/>
        <v>0.13800000000000001</v>
      </c>
      <c r="AE45" s="18">
        <f t="shared" si="9"/>
        <v>0.38800000000000001</v>
      </c>
      <c r="AF45" s="18">
        <f t="shared" si="9"/>
        <v>0.189</v>
      </c>
      <c r="AG45" s="18">
        <f t="shared" si="9"/>
        <v>0.21818000000000001</v>
      </c>
      <c r="AH45" s="18">
        <f t="shared" si="9"/>
        <v>5.96E-2</v>
      </c>
      <c r="AI45" s="18">
        <f t="shared" si="9"/>
        <v>6.5750000000000003E-2</v>
      </c>
      <c r="AJ45" s="18">
        <f t="shared" si="9"/>
        <v>3.6999999999999998E-2</v>
      </c>
      <c r="AK45" s="18">
        <f t="shared" si="9"/>
        <v>0.19</v>
      </c>
      <c r="AL45" s="18">
        <f t="shared" si="9"/>
        <v>0.185</v>
      </c>
      <c r="AM45" s="18">
        <f t="shared" si="9"/>
        <v>0</v>
      </c>
      <c r="AN45" s="18">
        <f t="shared" si="9"/>
        <v>0.24</v>
      </c>
      <c r="AO45" s="18">
        <f t="shared" si="9"/>
        <v>0</v>
      </c>
      <c r="AP45" s="18">
        <f t="shared" si="9"/>
        <v>0.21378999999999998</v>
      </c>
      <c r="AQ45" s="18">
        <f t="shared" si="9"/>
        <v>0.06</v>
      </c>
      <c r="AR45" s="18">
        <f t="shared" si="9"/>
        <v>6.5329999999999999E-2</v>
      </c>
      <c r="AS45" s="18">
        <f t="shared" si="9"/>
        <v>8.4000000000000005E-2</v>
      </c>
      <c r="AT45" s="18">
        <f t="shared" si="9"/>
        <v>4.1430000000000002E-2</v>
      </c>
      <c r="AU45" s="18">
        <f t="shared" si="9"/>
        <v>5.4280000000000002E-2</v>
      </c>
      <c r="AV45" s="18">
        <f t="shared" si="9"/>
        <v>4.8750000000000002E-2</v>
      </c>
      <c r="AW45" s="18">
        <f t="shared" si="9"/>
        <v>0.11428000000000001</v>
      </c>
      <c r="AX45" s="18">
        <f t="shared" si="9"/>
        <v>6.2659999999999993E-2</v>
      </c>
      <c r="AY45" s="18">
        <f t="shared" si="9"/>
        <v>5.6659999999999995E-2</v>
      </c>
      <c r="AZ45" s="18">
        <f t="shared" si="9"/>
        <v>0.128</v>
      </c>
      <c r="BA45" s="18">
        <f t="shared" si="9"/>
        <v>0.22700000000000001</v>
      </c>
      <c r="BB45" s="18">
        <f t="shared" si="9"/>
        <v>0.35699999999999998</v>
      </c>
      <c r="BC45" s="18">
        <f t="shared" si="9"/>
        <v>0.49110999999999999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2.3E-2</v>
      </c>
      <c r="BH45" s="18">
        <f t="shared" si="9"/>
        <v>2.1000000000000001E-2</v>
      </c>
      <c r="BI45" s="18">
        <f t="shared" si="9"/>
        <v>0.03</v>
      </c>
      <c r="BJ45" s="18">
        <f t="shared" si="9"/>
        <v>2.1000000000000001E-2</v>
      </c>
      <c r="BK45" s="18">
        <f t="shared" si="9"/>
        <v>3.5000000000000003E-2</v>
      </c>
      <c r="BL45" s="18">
        <f t="shared" si="9"/>
        <v>0.27500000000000002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7.25" x14ac:dyDescent="0.3">
      <c r="A46" s="26"/>
      <c r="B46" s="27" t="s">
        <v>30</v>
      </c>
      <c r="C46" s="88"/>
      <c r="D46" s="28">
        <f t="shared" ref="D46:BN46" si="11">D31*D44</f>
        <v>4.0362</v>
      </c>
      <c r="E46" s="28">
        <f t="shared" si="11"/>
        <v>2.8000000000000003</v>
      </c>
      <c r="F46" s="28">
        <f t="shared" si="11"/>
        <v>3.452</v>
      </c>
      <c r="G46" s="28">
        <f t="shared" si="11"/>
        <v>0.3</v>
      </c>
      <c r="H46" s="28">
        <f t="shared" si="11"/>
        <v>0.92589999999999995</v>
      </c>
      <c r="I46" s="28">
        <f t="shared" si="11"/>
        <v>0</v>
      </c>
      <c r="J46" s="28">
        <f t="shared" si="11"/>
        <v>6.5669599999999999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5.04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0.71811000000000003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2.13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0.94500000000000006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1.2776100000000001</v>
      </c>
      <c r="AK46" s="28">
        <f t="shared" si="11"/>
        <v>5.6999999999999995E-2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0.89999999999999991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3.84</v>
      </c>
      <c r="BA46" s="28">
        <f t="shared" si="11"/>
        <v>5.6750000000000007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4.6000000000000005</v>
      </c>
      <c r="BH46" s="28">
        <f t="shared" si="11"/>
        <v>1.4700000000000002</v>
      </c>
      <c r="BI46" s="28">
        <f t="shared" si="11"/>
        <v>0.3</v>
      </c>
      <c r="BJ46" s="28">
        <f t="shared" si="11"/>
        <v>0.63</v>
      </c>
      <c r="BK46" s="28">
        <f t="shared" si="11"/>
        <v>0</v>
      </c>
      <c r="BL46" s="28">
        <f t="shared" si="11"/>
        <v>0</v>
      </c>
      <c r="BM46" s="28">
        <f t="shared" si="11"/>
        <v>1.8533999999999999</v>
      </c>
      <c r="BN46" s="28">
        <f t="shared" si="11"/>
        <v>5.9560000000000002E-2</v>
      </c>
      <c r="BO46" s="28">
        <f t="shared" ref="BO46" si="12">BO31*BO44</f>
        <v>0.35000000000000003</v>
      </c>
      <c r="BP46" s="29">
        <f>SUM(D46:BN46)</f>
        <v>67.618560000000002</v>
      </c>
      <c r="BQ46" s="30">
        <f>BP46/$C$7</f>
        <v>67.618560000000002</v>
      </c>
    </row>
    <row r="47" spans="1:69" ht="17.25" x14ac:dyDescent="0.3">
      <c r="A47" s="26"/>
      <c r="B47" s="27" t="s">
        <v>31</v>
      </c>
      <c r="C47" s="88"/>
      <c r="D47" s="28">
        <f t="shared" ref="D47:BN47" si="13">D31*D44</f>
        <v>4.0362</v>
      </c>
      <c r="E47" s="28">
        <f t="shared" si="13"/>
        <v>2.8000000000000003</v>
      </c>
      <c r="F47" s="28">
        <f t="shared" si="13"/>
        <v>3.452</v>
      </c>
      <c r="G47" s="28">
        <f t="shared" si="13"/>
        <v>0.3</v>
      </c>
      <c r="H47" s="28">
        <f t="shared" si="13"/>
        <v>0.92589999999999995</v>
      </c>
      <c r="I47" s="28">
        <f t="shared" si="13"/>
        <v>0</v>
      </c>
      <c r="J47" s="28">
        <f t="shared" si="13"/>
        <v>6.5669599999999999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5.04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0.71811000000000003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2.13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0.94500000000000006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1.2776100000000001</v>
      </c>
      <c r="AK47" s="28">
        <f t="shared" si="13"/>
        <v>5.6999999999999995E-2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0.89999999999999991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3.84</v>
      </c>
      <c r="BA47" s="28">
        <f t="shared" si="13"/>
        <v>5.6750000000000007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4.6000000000000005</v>
      </c>
      <c r="BH47" s="28">
        <f t="shared" si="13"/>
        <v>1.4700000000000002</v>
      </c>
      <c r="BI47" s="28">
        <f t="shared" si="13"/>
        <v>0.3</v>
      </c>
      <c r="BJ47" s="28">
        <f t="shared" si="13"/>
        <v>0.63</v>
      </c>
      <c r="BK47" s="28">
        <f t="shared" si="13"/>
        <v>0</v>
      </c>
      <c r="BL47" s="28">
        <f t="shared" si="13"/>
        <v>0</v>
      </c>
      <c r="BM47" s="28">
        <f t="shared" si="13"/>
        <v>1.8533999999999999</v>
      </c>
      <c r="BN47" s="28">
        <f t="shared" si="13"/>
        <v>5.9560000000000002E-2</v>
      </c>
      <c r="BO47" s="28">
        <f t="shared" ref="BO47" si="14">BO31*BO44</f>
        <v>0.35000000000000003</v>
      </c>
      <c r="BP47" s="29">
        <f>SUM(D47:BN47)</f>
        <v>67.618560000000002</v>
      </c>
      <c r="BQ47" s="30">
        <f>BP47/$C$7</f>
        <v>67.618560000000002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74.800449999999998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3.0000000000000001E-3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0</v>
      </c>
      <c r="K54" s="5">
        <f t="shared" si="17"/>
        <v>2E-3</v>
      </c>
      <c r="L54" s="5">
        <f t="shared" si="17"/>
        <v>0</v>
      </c>
      <c r="M54" s="5">
        <f t="shared" si="17"/>
        <v>0.01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1.4999999999999999E-2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5.0000000000000001E-4</v>
      </c>
      <c r="BO54" s="5">
        <f t="shared" ref="BO54:BO57" si="18">BO7</f>
        <v>0</v>
      </c>
    </row>
    <row r="55" spans="1:69" x14ac:dyDescent="0.25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1.0999999999999999E-2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0.08</v>
      </c>
      <c r="K59" s="18">
        <f t="shared" si="21"/>
        <v>6.0000000000000001E-3</v>
      </c>
      <c r="L59" s="18">
        <f t="shared" si="21"/>
        <v>0</v>
      </c>
      <c r="M59" s="18">
        <f t="shared" si="21"/>
        <v>0.01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1.4999999999999999E-2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5.0000000000000001E-4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1.0999999999999999E-2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0.08</v>
      </c>
      <c r="K60" s="19">
        <f t="shared" si="24"/>
        <v>6.0000000000000001E-3</v>
      </c>
      <c r="L60" s="19">
        <f t="shared" si="24"/>
        <v>0</v>
      </c>
      <c r="M60" s="19">
        <f t="shared" si="24"/>
        <v>0.01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0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1.4999999999999999E-2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5.0000000000000001E-4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86.3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504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380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628</v>
      </c>
      <c r="V62" s="25">
        <f t="shared" si="26"/>
        <v>329.48</v>
      </c>
      <c r="W62" s="25">
        <f>W44</f>
        <v>219</v>
      </c>
      <c r="X62" s="25">
        <f t="shared" si="26"/>
        <v>7.9</v>
      </c>
      <c r="Y62" s="25">
        <f t="shared" si="26"/>
        <v>0</v>
      </c>
      <c r="Z62" s="25">
        <f t="shared" si="26"/>
        <v>247</v>
      </c>
      <c r="AA62" s="25">
        <f t="shared" si="26"/>
        <v>360</v>
      </c>
      <c r="AB62" s="25">
        <f t="shared" si="26"/>
        <v>213</v>
      </c>
      <c r="AC62" s="25">
        <f t="shared" si="26"/>
        <v>314.44</v>
      </c>
      <c r="AD62" s="25">
        <f t="shared" si="26"/>
        <v>138</v>
      </c>
      <c r="AE62" s="25">
        <f t="shared" si="26"/>
        <v>388</v>
      </c>
      <c r="AF62" s="25">
        <f t="shared" si="26"/>
        <v>189</v>
      </c>
      <c r="AG62" s="25">
        <f t="shared" si="26"/>
        <v>218.18</v>
      </c>
      <c r="AH62" s="25">
        <f t="shared" si="26"/>
        <v>59.6</v>
      </c>
      <c r="AI62" s="25">
        <f t="shared" si="26"/>
        <v>65.75</v>
      </c>
      <c r="AJ62" s="25">
        <f t="shared" si="26"/>
        <v>37</v>
      </c>
      <c r="AK62" s="25">
        <f t="shared" si="26"/>
        <v>190</v>
      </c>
      <c r="AL62" s="25">
        <f t="shared" si="26"/>
        <v>185</v>
      </c>
      <c r="AM62" s="25">
        <f t="shared" si="26"/>
        <v>0</v>
      </c>
      <c r="AN62" s="25">
        <f t="shared" si="26"/>
        <v>240</v>
      </c>
      <c r="AO62" s="25">
        <f t="shared" si="26"/>
        <v>0</v>
      </c>
      <c r="AP62" s="25">
        <f t="shared" si="26"/>
        <v>213.79</v>
      </c>
      <c r="AQ62" s="25">
        <f t="shared" si="26"/>
        <v>60</v>
      </c>
      <c r="AR62" s="25">
        <f t="shared" si="26"/>
        <v>65.33</v>
      </c>
      <c r="AS62" s="25">
        <f t="shared" si="26"/>
        <v>84</v>
      </c>
      <c r="AT62" s="25">
        <f t="shared" si="26"/>
        <v>41.43</v>
      </c>
      <c r="AU62" s="25">
        <f t="shared" si="26"/>
        <v>54.28</v>
      </c>
      <c r="AV62" s="25">
        <f t="shared" si="26"/>
        <v>48.75</v>
      </c>
      <c r="AW62" s="25">
        <f t="shared" si="26"/>
        <v>114.28</v>
      </c>
      <c r="AX62" s="25">
        <f t="shared" si="26"/>
        <v>62.66</v>
      </c>
      <c r="AY62" s="25">
        <f t="shared" si="26"/>
        <v>56.66</v>
      </c>
      <c r="AZ62" s="25">
        <f t="shared" si="26"/>
        <v>128</v>
      </c>
      <c r="BA62" s="25">
        <f t="shared" si="26"/>
        <v>227</v>
      </c>
      <c r="BB62" s="25">
        <f t="shared" si="26"/>
        <v>357</v>
      </c>
      <c r="BC62" s="25">
        <f t="shared" si="26"/>
        <v>491.11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23</v>
      </c>
      <c r="BH62" s="25">
        <f t="shared" si="26"/>
        <v>21</v>
      </c>
      <c r="BI62" s="25">
        <f t="shared" si="26"/>
        <v>30</v>
      </c>
      <c r="BJ62" s="25">
        <f t="shared" si="26"/>
        <v>21</v>
      </c>
      <c r="BK62" s="25">
        <f t="shared" si="26"/>
        <v>35</v>
      </c>
      <c r="BL62" s="25">
        <f t="shared" si="26"/>
        <v>275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8.6300000000000002E-2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0.38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0.628</v>
      </c>
      <c r="V63" s="18">
        <f t="shared" si="28"/>
        <v>0.32948</v>
      </c>
      <c r="W63" s="18">
        <f>W62/1000</f>
        <v>0.219</v>
      </c>
      <c r="X63" s="18">
        <f t="shared" si="28"/>
        <v>7.9000000000000008E-3</v>
      </c>
      <c r="Y63" s="18">
        <f t="shared" si="28"/>
        <v>0</v>
      </c>
      <c r="Z63" s="18">
        <f t="shared" si="28"/>
        <v>0.247</v>
      </c>
      <c r="AA63" s="18">
        <f t="shared" si="28"/>
        <v>0.36</v>
      </c>
      <c r="AB63" s="18">
        <f t="shared" si="28"/>
        <v>0.21299999999999999</v>
      </c>
      <c r="AC63" s="18">
        <f t="shared" si="28"/>
        <v>0.31444</v>
      </c>
      <c r="AD63" s="18">
        <f t="shared" si="28"/>
        <v>0.13800000000000001</v>
      </c>
      <c r="AE63" s="18">
        <f t="shared" si="28"/>
        <v>0.38800000000000001</v>
      </c>
      <c r="AF63" s="18">
        <f t="shared" si="28"/>
        <v>0.189</v>
      </c>
      <c r="AG63" s="18">
        <f t="shared" si="28"/>
        <v>0.21818000000000001</v>
      </c>
      <c r="AH63" s="18">
        <f t="shared" si="28"/>
        <v>5.96E-2</v>
      </c>
      <c r="AI63" s="18">
        <f t="shared" si="28"/>
        <v>6.5750000000000003E-2</v>
      </c>
      <c r="AJ63" s="18">
        <f t="shared" si="28"/>
        <v>3.6999999999999998E-2</v>
      </c>
      <c r="AK63" s="18">
        <f t="shared" si="28"/>
        <v>0.19</v>
      </c>
      <c r="AL63" s="18">
        <f t="shared" si="28"/>
        <v>0.185</v>
      </c>
      <c r="AM63" s="18">
        <f t="shared" si="28"/>
        <v>0</v>
      </c>
      <c r="AN63" s="18">
        <f t="shared" si="28"/>
        <v>0.24</v>
      </c>
      <c r="AO63" s="18">
        <f t="shared" si="28"/>
        <v>0</v>
      </c>
      <c r="AP63" s="18">
        <f t="shared" si="28"/>
        <v>0.21378999999999998</v>
      </c>
      <c r="AQ63" s="18">
        <f t="shared" si="28"/>
        <v>0.06</v>
      </c>
      <c r="AR63" s="18">
        <f t="shared" si="28"/>
        <v>6.5329999999999999E-2</v>
      </c>
      <c r="AS63" s="18">
        <f t="shared" si="28"/>
        <v>8.4000000000000005E-2</v>
      </c>
      <c r="AT63" s="18">
        <f t="shared" si="28"/>
        <v>4.1430000000000002E-2</v>
      </c>
      <c r="AU63" s="18">
        <f t="shared" si="28"/>
        <v>5.4280000000000002E-2</v>
      </c>
      <c r="AV63" s="18">
        <f t="shared" si="28"/>
        <v>4.8750000000000002E-2</v>
      </c>
      <c r="AW63" s="18">
        <f t="shared" si="28"/>
        <v>0.11428000000000001</v>
      </c>
      <c r="AX63" s="18">
        <f t="shared" si="28"/>
        <v>6.2659999999999993E-2</v>
      </c>
      <c r="AY63" s="18">
        <f t="shared" si="28"/>
        <v>5.6659999999999995E-2</v>
      </c>
      <c r="AZ63" s="18">
        <f t="shared" si="28"/>
        <v>0.128</v>
      </c>
      <c r="BA63" s="18">
        <f t="shared" si="28"/>
        <v>0.22700000000000001</v>
      </c>
      <c r="BB63" s="18">
        <f t="shared" si="28"/>
        <v>0.35699999999999998</v>
      </c>
      <c r="BC63" s="18">
        <f t="shared" si="28"/>
        <v>0.49110999999999999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2.3E-2</v>
      </c>
      <c r="BH63" s="18">
        <f t="shared" si="28"/>
        <v>2.1000000000000001E-2</v>
      </c>
      <c r="BI63" s="18">
        <f t="shared" si="28"/>
        <v>0.03</v>
      </c>
      <c r="BJ63" s="18">
        <f t="shared" si="28"/>
        <v>2.1000000000000001E-2</v>
      </c>
      <c r="BK63" s="18">
        <f t="shared" si="28"/>
        <v>3.5000000000000003E-2</v>
      </c>
      <c r="BL63" s="18">
        <f t="shared" si="28"/>
        <v>0.27500000000000002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7.25" x14ac:dyDescent="0.3">
      <c r="A64" s="26"/>
      <c r="B64" s="27" t="s">
        <v>30</v>
      </c>
      <c r="C64" s="88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0.94929999999999992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5.7103999999999999</v>
      </c>
      <c r="K64" s="28">
        <f t="shared" si="30"/>
        <v>3.9746400000000004</v>
      </c>
      <c r="L64" s="28">
        <f t="shared" si="30"/>
        <v>0</v>
      </c>
      <c r="M64" s="28">
        <f t="shared" si="30"/>
        <v>5.04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0.89999999999999991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7.4450000000000002E-3</v>
      </c>
      <c r="BO64" s="28">
        <f t="shared" ref="BO64" si="31">BO60*BO62</f>
        <v>0</v>
      </c>
      <c r="BP64" s="29">
        <f>SUM(D64:BN64)</f>
        <v>18.853085</v>
      </c>
      <c r="BQ64" s="30">
        <f>BP64/$C$7</f>
        <v>18.853085</v>
      </c>
    </row>
    <row r="65" spans="1:69" ht="17.25" x14ac:dyDescent="0.3">
      <c r="A65" s="26"/>
      <c r="B65" s="27" t="s">
        <v>31</v>
      </c>
      <c r="C65" s="88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0.94929999999999992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5.7103999999999999</v>
      </c>
      <c r="K65" s="28">
        <f t="shared" si="32"/>
        <v>3.9746400000000004</v>
      </c>
      <c r="L65" s="28">
        <f t="shared" si="32"/>
        <v>0</v>
      </c>
      <c r="M65" s="28">
        <f t="shared" si="32"/>
        <v>5.04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0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0.89999999999999991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7.4450000000000002E-3</v>
      </c>
      <c r="BO65" s="28">
        <f t="shared" ref="BO65" si="33">BO60*BO62</f>
        <v>0</v>
      </c>
      <c r="BP65" s="29">
        <f>SUM(D65:BN65)</f>
        <v>18.853085</v>
      </c>
      <c r="BQ65" s="30">
        <f>BP65/$C$7</f>
        <v>18.853085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86.3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504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380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628</v>
      </c>
      <c r="V80" s="25">
        <f t="shared" si="47"/>
        <v>329.48</v>
      </c>
      <c r="W80" s="25">
        <f>W44</f>
        <v>219</v>
      </c>
      <c r="X80" s="25">
        <f t="shared" si="47"/>
        <v>7.9</v>
      </c>
      <c r="Y80" s="25">
        <f t="shared" si="47"/>
        <v>0</v>
      </c>
      <c r="Z80" s="25">
        <f t="shared" si="47"/>
        <v>247</v>
      </c>
      <c r="AA80" s="25">
        <f t="shared" si="47"/>
        <v>360</v>
      </c>
      <c r="AB80" s="25">
        <f t="shared" si="47"/>
        <v>213</v>
      </c>
      <c r="AC80" s="25">
        <f t="shared" si="47"/>
        <v>314.44</v>
      </c>
      <c r="AD80" s="25">
        <f t="shared" si="47"/>
        <v>138</v>
      </c>
      <c r="AE80" s="25">
        <f t="shared" si="47"/>
        <v>388</v>
      </c>
      <c r="AF80" s="25">
        <f t="shared" si="47"/>
        <v>189</v>
      </c>
      <c r="AG80" s="25">
        <f t="shared" si="47"/>
        <v>218.18</v>
      </c>
      <c r="AH80" s="25">
        <f t="shared" si="47"/>
        <v>59.6</v>
      </c>
      <c r="AI80" s="25">
        <f t="shared" si="47"/>
        <v>65.75</v>
      </c>
      <c r="AJ80" s="25">
        <f t="shared" si="47"/>
        <v>37</v>
      </c>
      <c r="AK80" s="25">
        <f t="shared" si="47"/>
        <v>190</v>
      </c>
      <c r="AL80" s="25">
        <f t="shared" si="47"/>
        <v>185</v>
      </c>
      <c r="AM80" s="25">
        <f t="shared" si="47"/>
        <v>0</v>
      </c>
      <c r="AN80" s="25">
        <f t="shared" si="47"/>
        <v>240</v>
      </c>
      <c r="AO80" s="25">
        <f t="shared" si="47"/>
        <v>0</v>
      </c>
      <c r="AP80" s="25">
        <f t="shared" si="47"/>
        <v>213.79</v>
      </c>
      <c r="AQ80" s="25">
        <f t="shared" si="47"/>
        <v>60</v>
      </c>
      <c r="AR80" s="25">
        <f t="shared" si="47"/>
        <v>65.33</v>
      </c>
      <c r="AS80" s="25">
        <f t="shared" si="47"/>
        <v>84</v>
      </c>
      <c r="AT80" s="25">
        <f t="shared" si="47"/>
        <v>41.43</v>
      </c>
      <c r="AU80" s="25">
        <f t="shared" si="47"/>
        <v>54.28</v>
      </c>
      <c r="AV80" s="25">
        <f t="shared" si="47"/>
        <v>48.75</v>
      </c>
      <c r="AW80" s="25">
        <f t="shared" si="47"/>
        <v>114.28</v>
      </c>
      <c r="AX80" s="25">
        <f t="shared" si="47"/>
        <v>62.66</v>
      </c>
      <c r="AY80" s="25">
        <f t="shared" si="47"/>
        <v>56.66</v>
      </c>
      <c r="AZ80" s="25">
        <f t="shared" si="47"/>
        <v>128</v>
      </c>
      <c r="BA80" s="25">
        <f t="shared" si="47"/>
        <v>227</v>
      </c>
      <c r="BB80" s="25">
        <f t="shared" si="47"/>
        <v>357</v>
      </c>
      <c r="BC80" s="25">
        <f t="shared" si="47"/>
        <v>491.11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23</v>
      </c>
      <c r="BH80" s="25">
        <f t="shared" si="47"/>
        <v>21</v>
      </c>
      <c r="BI80" s="25">
        <f t="shared" si="47"/>
        <v>30</v>
      </c>
      <c r="BJ80" s="25">
        <f t="shared" si="47"/>
        <v>21</v>
      </c>
      <c r="BK80" s="25">
        <f t="shared" si="47"/>
        <v>35</v>
      </c>
      <c r="BL80" s="25">
        <f t="shared" si="47"/>
        <v>275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8.6300000000000002E-2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0.38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0.628</v>
      </c>
      <c r="V81" s="18">
        <f t="shared" si="49"/>
        <v>0.32948</v>
      </c>
      <c r="W81" s="18">
        <f>W80/1000</f>
        <v>0.219</v>
      </c>
      <c r="X81" s="18">
        <f t="shared" si="49"/>
        <v>7.9000000000000008E-3</v>
      </c>
      <c r="Y81" s="18">
        <f t="shared" si="49"/>
        <v>0</v>
      </c>
      <c r="Z81" s="18">
        <f t="shared" si="49"/>
        <v>0.247</v>
      </c>
      <c r="AA81" s="18">
        <f t="shared" si="49"/>
        <v>0.36</v>
      </c>
      <c r="AB81" s="18">
        <f t="shared" si="49"/>
        <v>0.21299999999999999</v>
      </c>
      <c r="AC81" s="18">
        <f t="shared" si="49"/>
        <v>0.31444</v>
      </c>
      <c r="AD81" s="18">
        <f t="shared" si="49"/>
        <v>0.13800000000000001</v>
      </c>
      <c r="AE81" s="18">
        <f t="shared" si="49"/>
        <v>0.38800000000000001</v>
      </c>
      <c r="AF81" s="18">
        <f t="shared" si="49"/>
        <v>0.189</v>
      </c>
      <c r="AG81" s="18">
        <f t="shared" si="49"/>
        <v>0.21818000000000001</v>
      </c>
      <c r="AH81" s="18">
        <f t="shared" si="49"/>
        <v>5.96E-2</v>
      </c>
      <c r="AI81" s="18">
        <f t="shared" si="49"/>
        <v>6.5750000000000003E-2</v>
      </c>
      <c r="AJ81" s="18">
        <f t="shared" si="49"/>
        <v>3.6999999999999998E-2</v>
      </c>
      <c r="AK81" s="18">
        <f t="shared" si="49"/>
        <v>0.19</v>
      </c>
      <c r="AL81" s="18">
        <f t="shared" si="49"/>
        <v>0.185</v>
      </c>
      <c r="AM81" s="18">
        <f t="shared" si="49"/>
        <v>0</v>
      </c>
      <c r="AN81" s="18">
        <f t="shared" si="49"/>
        <v>0.24</v>
      </c>
      <c r="AO81" s="18">
        <f t="shared" si="49"/>
        <v>0</v>
      </c>
      <c r="AP81" s="18">
        <f t="shared" si="49"/>
        <v>0.21378999999999998</v>
      </c>
      <c r="AQ81" s="18">
        <f t="shared" si="49"/>
        <v>0.06</v>
      </c>
      <c r="AR81" s="18">
        <f t="shared" si="49"/>
        <v>6.5329999999999999E-2</v>
      </c>
      <c r="AS81" s="18">
        <f t="shared" si="49"/>
        <v>8.4000000000000005E-2</v>
      </c>
      <c r="AT81" s="18">
        <f t="shared" si="49"/>
        <v>4.1430000000000002E-2</v>
      </c>
      <c r="AU81" s="18">
        <f t="shared" si="49"/>
        <v>5.4280000000000002E-2</v>
      </c>
      <c r="AV81" s="18">
        <f t="shared" si="49"/>
        <v>4.8750000000000002E-2</v>
      </c>
      <c r="AW81" s="18">
        <f t="shared" si="49"/>
        <v>0.11428000000000001</v>
      </c>
      <c r="AX81" s="18">
        <f t="shared" si="49"/>
        <v>6.2659999999999993E-2</v>
      </c>
      <c r="AY81" s="18">
        <f t="shared" si="49"/>
        <v>5.6659999999999995E-2</v>
      </c>
      <c r="AZ81" s="18">
        <f t="shared" si="49"/>
        <v>0.128</v>
      </c>
      <c r="BA81" s="18">
        <f t="shared" si="49"/>
        <v>0.22700000000000001</v>
      </c>
      <c r="BB81" s="18">
        <f t="shared" si="49"/>
        <v>0.35699999999999998</v>
      </c>
      <c r="BC81" s="18">
        <f t="shared" si="49"/>
        <v>0.49110999999999999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2.3E-2</v>
      </c>
      <c r="BH81" s="18">
        <f t="shared" si="49"/>
        <v>2.1000000000000001E-2</v>
      </c>
      <c r="BI81" s="18">
        <f t="shared" si="49"/>
        <v>0.03</v>
      </c>
      <c r="BJ81" s="18">
        <f t="shared" si="49"/>
        <v>2.1000000000000001E-2</v>
      </c>
      <c r="BK81" s="18">
        <f t="shared" si="49"/>
        <v>3.5000000000000003E-2</v>
      </c>
      <c r="BL81" s="18">
        <f t="shared" si="49"/>
        <v>0.27500000000000002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7.25" x14ac:dyDescent="0.3">
      <c r="A82" s="26"/>
      <c r="B82" s="27" t="s">
        <v>30</v>
      </c>
      <c r="C82" s="88"/>
      <c r="D82" s="28">
        <f t="shared" ref="D82:BN82" si="51">D78*D80</f>
        <v>1.3453999999999999</v>
      </c>
      <c r="E82" s="28">
        <f t="shared" si="51"/>
        <v>2.8000000000000003</v>
      </c>
      <c r="F82" s="28">
        <f t="shared" si="51"/>
        <v>0.86299999999999999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2.13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1.9609999999999999E-2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3.84</v>
      </c>
      <c r="BA82" s="28">
        <f t="shared" si="51"/>
        <v>5.6750000000000007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2.3000000000000003</v>
      </c>
      <c r="BH82" s="28">
        <f t="shared" si="51"/>
        <v>0.84</v>
      </c>
      <c r="BI82" s="28">
        <f t="shared" si="51"/>
        <v>0.3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0.92669999999999997</v>
      </c>
      <c r="BN82" s="28">
        <f t="shared" si="51"/>
        <v>4.4670000000000001E-2</v>
      </c>
      <c r="BO82" s="28">
        <f t="shared" ref="BO82" si="52">BO78*BO80</f>
        <v>0.35000000000000003</v>
      </c>
      <c r="BP82" s="29">
        <f>SUM(D82:BN82)</f>
        <v>35.164239999999999</v>
      </c>
      <c r="BQ82" s="30">
        <f>BP82/$C$7</f>
        <v>35.164239999999999</v>
      </c>
    </row>
    <row r="83" spans="1:69" ht="17.25" x14ac:dyDescent="0.3">
      <c r="A83" s="26"/>
      <c r="B83" s="27" t="s">
        <v>31</v>
      </c>
      <c r="C83" s="88"/>
      <c r="D83" s="28">
        <f t="shared" ref="D83:BN83" si="53">D78*D80</f>
        <v>1.3453999999999999</v>
      </c>
      <c r="E83" s="28">
        <f t="shared" si="53"/>
        <v>2.8000000000000003</v>
      </c>
      <c r="F83" s="28">
        <f t="shared" si="53"/>
        <v>0.86299999999999999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2.13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1.9609999999999999E-2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3.84</v>
      </c>
      <c r="BA83" s="28">
        <f t="shared" si="53"/>
        <v>5.6750000000000007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2.3000000000000003</v>
      </c>
      <c r="BH83" s="28">
        <f t="shared" si="53"/>
        <v>0.84</v>
      </c>
      <c r="BI83" s="28">
        <f t="shared" si="53"/>
        <v>0.3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0.92669999999999997</v>
      </c>
      <c r="BN83" s="28">
        <f t="shared" si="53"/>
        <v>4.4670000000000001E-2</v>
      </c>
      <c r="BO83" s="28">
        <f t="shared" ref="BO83" si="54">BO78*BO80</f>
        <v>0.35000000000000003</v>
      </c>
      <c r="BP83" s="29">
        <f>SUM(D83:BN83)</f>
        <v>35.164239999999999</v>
      </c>
      <c r="BQ83" s="30">
        <f>BP83/$C$7</f>
        <v>35.164239999999999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86.3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504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380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628</v>
      </c>
      <c r="V96" s="25">
        <f t="shared" si="66"/>
        <v>329.48</v>
      </c>
      <c r="W96" s="25">
        <f>W44</f>
        <v>219</v>
      </c>
      <c r="X96" s="25">
        <f t="shared" si="66"/>
        <v>7.9</v>
      </c>
      <c r="Y96" s="25">
        <f t="shared" si="66"/>
        <v>0</v>
      </c>
      <c r="Z96" s="25">
        <f t="shared" si="66"/>
        <v>247</v>
      </c>
      <c r="AA96" s="25">
        <f t="shared" si="66"/>
        <v>360</v>
      </c>
      <c r="AB96" s="25">
        <f t="shared" si="66"/>
        <v>213</v>
      </c>
      <c r="AC96" s="25">
        <f t="shared" si="66"/>
        <v>314.44</v>
      </c>
      <c r="AD96" s="25">
        <f t="shared" si="66"/>
        <v>138</v>
      </c>
      <c r="AE96" s="25">
        <f t="shared" si="66"/>
        <v>388</v>
      </c>
      <c r="AF96" s="25">
        <f t="shared" si="66"/>
        <v>189</v>
      </c>
      <c r="AG96" s="25">
        <f t="shared" si="66"/>
        <v>218.18</v>
      </c>
      <c r="AH96" s="25">
        <f t="shared" si="66"/>
        <v>59.6</v>
      </c>
      <c r="AI96" s="25">
        <f t="shared" si="66"/>
        <v>65.75</v>
      </c>
      <c r="AJ96" s="25">
        <f t="shared" si="66"/>
        <v>37</v>
      </c>
      <c r="AK96" s="25">
        <f t="shared" si="66"/>
        <v>190</v>
      </c>
      <c r="AL96" s="25">
        <f t="shared" si="66"/>
        <v>185</v>
      </c>
      <c r="AM96" s="25">
        <f t="shared" si="66"/>
        <v>0</v>
      </c>
      <c r="AN96" s="25">
        <f t="shared" si="66"/>
        <v>240</v>
      </c>
      <c r="AO96" s="25">
        <f t="shared" si="66"/>
        <v>0</v>
      </c>
      <c r="AP96" s="25">
        <f t="shared" si="66"/>
        <v>213.79</v>
      </c>
      <c r="AQ96" s="25">
        <f t="shared" si="66"/>
        <v>60</v>
      </c>
      <c r="AR96" s="25">
        <f t="shared" si="66"/>
        <v>65.33</v>
      </c>
      <c r="AS96" s="25">
        <f t="shared" si="66"/>
        <v>84</v>
      </c>
      <c r="AT96" s="25">
        <f t="shared" si="66"/>
        <v>41.43</v>
      </c>
      <c r="AU96" s="25">
        <f t="shared" si="66"/>
        <v>54.28</v>
      </c>
      <c r="AV96" s="25">
        <f t="shared" si="66"/>
        <v>48.75</v>
      </c>
      <c r="AW96" s="25">
        <f t="shared" si="66"/>
        <v>114.28</v>
      </c>
      <c r="AX96" s="25">
        <f t="shared" si="66"/>
        <v>62.66</v>
      </c>
      <c r="AY96" s="25">
        <f t="shared" si="66"/>
        <v>56.66</v>
      </c>
      <c r="AZ96" s="25">
        <f t="shared" si="66"/>
        <v>128</v>
      </c>
      <c r="BA96" s="25">
        <f t="shared" si="66"/>
        <v>227</v>
      </c>
      <c r="BB96" s="25">
        <f t="shared" si="66"/>
        <v>357</v>
      </c>
      <c r="BC96" s="25">
        <f t="shared" si="66"/>
        <v>491.11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23</v>
      </c>
      <c r="BH96" s="25">
        <f t="shared" si="66"/>
        <v>21</v>
      </c>
      <c r="BI96" s="25">
        <f t="shared" si="66"/>
        <v>30</v>
      </c>
      <c r="BJ96" s="25">
        <f t="shared" si="66"/>
        <v>21</v>
      </c>
      <c r="BK96" s="25">
        <f t="shared" si="66"/>
        <v>35</v>
      </c>
      <c r="BL96" s="25">
        <f t="shared" si="66"/>
        <v>275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8.6300000000000002E-2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0.38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0.628</v>
      </c>
      <c r="V97" s="18">
        <f t="shared" si="68"/>
        <v>0.32948</v>
      </c>
      <c r="W97" s="18">
        <f>W96/1000</f>
        <v>0.219</v>
      </c>
      <c r="X97" s="18">
        <f t="shared" si="68"/>
        <v>7.9000000000000008E-3</v>
      </c>
      <c r="Y97" s="18">
        <f t="shared" si="68"/>
        <v>0</v>
      </c>
      <c r="Z97" s="18">
        <f t="shared" si="68"/>
        <v>0.247</v>
      </c>
      <c r="AA97" s="18">
        <f t="shared" si="68"/>
        <v>0.36</v>
      </c>
      <c r="AB97" s="18">
        <f t="shared" si="68"/>
        <v>0.21299999999999999</v>
      </c>
      <c r="AC97" s="18">
        <f t="shared" si="68"/>
        <v>0.31444</v>
      </c>
      <c r="AD97" s="18">
        <f t="shared" si="68"/>
        <v>0.13800000000000001</v>
      </c>
      <c r="AE97" s="18">
        <f t="shared" si="68"/>
        <v>0.38800000000000001</v>
      </c>
      <c r="AF97" s="18">
        <f t="shared" si="68"/>
        <v>0.189</v>
      </c>
      <c r="AG97" s="18">
        <f t="shared" si="68"/>
        <v>0.21818000000000001</v>
      </c>
      <c r="AH97" s="18">
        <f t="shared" si="68"/>
        <v>5.96E-2</v>
      </c>
      <c r="AI97" s="18">
        <f t="shared" si="68"/>
        <v>6.5750000000000003E-2</v>
      </c>
      <c r="AJ97" s="18">
        <f t="shared" si="68"/>
        <v>3.6999999999999998E-2</v>
      </c>
      <c r="AK97" s="18">
        <f t="shared" si="68"/>
        <v>0.19</v>
      </c>
      <c r="AL97" s="18">
        <f t="shared" si="68"/>
        <v>0.185</v>
      </c>
      <c r="AM97" s="18">
        <f t="shared" si="68"/>
        <v>0</v>
      </c>
      <c r="AN97" s="18">
        <f t="shared" si="68"/>
        <v>0.24</v>
      </c>
      <c r="AO97" s="18">
        <f t="shared" si="68"/>
        <v>0</v>
      </c>
      <c r="AP97" s="18">
        <f t="shared" si="68"/>
        <v>0.21378999999999998</v>
      </c>
      <c r="AQ97" s="18">
        <f t="shared" si="68"/>
        <v>0.06</v>
      </c>
      <c r="AR97" s="18">
        <f t="shared" si="68"/>
        <v>6.5329999999999999E-2</v>
      </c>
      <c r="AS97" s="18">
        <f t="shared" si="68"/>
        <v>8.4000000000000005E-2</v>
      </c>
      <c r="AT97" s="18">
        <f t="shared" si="68"/>
        <v>4.1430000000000002E-2</v>
      </c>
      <c r="AU97" s="18">
        <f t="shared" si="68"/>
        <v>5.4280000000000002E-2</v>
      </c>
      <c r="AV97" s="18">
        <f t="shared" si="68"/>
        <v>4.8750000000000002E-2</v>
      </c>
      <c r="AW97" s="18">
        <f t="shared" si="68"/>
        <v>0.11428000000000001</v>
      </c>
      <c r="AX97" s="18">
        <f t="shared" si="68"/>
        <v>6.2659999999999993E-2</v>
      </c>
      <c r="AY97" s="18">
        <f t="shared" si="68"/>
        <v>5.6659999999999995E-2</v>
      </c>
      <c r="AZ97" s="18">
        <f t="shared" si="68"/>
        <v>0.128</v>
      </c>
      <c r="BA97" s="18">
        <f t="shared" si="68"/>
        <v>0.22700000000000001</v>
      </c>
      <c r="BB97" s="18">
        <f t="shared" si="68"/>
        <v>0.35699999999999998</v>
      </c>
      <c r="BC97" s="18">
        <f t="shared" si="68"/>
        <v>0.49110999999999999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2.3E-2</v>
      </c>
      <c r="BH97" s="18">
        <f t="shared" si="68"/>
        <v>2.1000000000000001E-2</v>
      </c>
      <c r="BI97" s="18">
        <f t="shared" si="68"/>
        <v>0.03</v>
      </c>
      <c r="BJ97" s="18">
        <f t="shared" si="68"/>
        <v>2.1000000000000001E-2</v>
      </c>
      <c r="BK97" s="18">
        <f t="shared" si="68"/>
        <v>3.5000000000000003E-2</v>
      </c>
      <c r="BL97" s="18">
        <f t="shared" si="68"/>
        <v>0.27500000000000002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0.94929999999999992</v>
      </c>
      <c r="G98" s="28">
        <f t="shared" si="70"/>
        <v>0.15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7.9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0.94500000000000006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1.258</v>
      </c>
      <c r="AK98" s="28">
        <f t="shared" si="70"/>
        <v>5.6999999999999995E-2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0.46334999999999998</v>
      </c>
      <c r="BN98" s="28">
        <f t="shared" si="70"/>
        <v>0</v>
      </c>
      <c r="BO98" s="28">
        <f t="shared" ref="BO98" si="71">BO94*BO96</f>
        <v>0</v>
      </c>
      <c r="BP98" s="29">
        <f>SUM(D98:BN98)</f>
        <v>14.56653</v>
      </c>
      <c r="BQ98" s="30">
        <f>BP98/$C$7</f>
        <v>14.56653</v>
      </c>
    </row>
    <row r="99" spans="1:69" ht="17.25" x14ac:dyDescent="0.3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0.94929999999999992</v>
      </c>
      <c r="G99" s="28">
        <f t="shared" si="72"/>
        <v>0.15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7.9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0.94500000000000006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1.258</v>
      </c>
      <c r="AK99" s="28">
        <f t="shared" si="72"/>
        <v>5.6999999999999995E-2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0.46334999999999998</v>
      </c>
      <c r="BN99" s="28">
        <f t="shared" si="72"/>
        <v>0</v>
      </c>
      <c r="BO99" s="28">
        <f t="shared" ref="BO99" si="73">BO94*BO96</f>
        <v>0</v>
      </c>
      <c r="BP99" s="29">
        <f>SUM(D99:BN99)</f>
        <v>14.56653</v>
      </c>
      <c r="BQ99" s="30">
        <f>BP99/$C$7</f>
        <v>14.56653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86.3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504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380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628</v>
      </c>
      <c r="V112" s="25">
        <f t="shared" si="84"/>
        <v>329.48</v>
      </c>
      <c r="W112" s="25">
        <f>W44</f>
        <v>219</v>
      </c>
      <c r="X112" s="25">
        <f t="shared" si="84"/>
        <v>7.9</v>
      </c>
      <c r="Y112" s="25">
        <f t="shared" si="84"/>
        <v>0</v>
      </c>
      <c r="Z112" s="25">
        <f t="shared" si="84"/>
        <v>247</v>
      </c>
      <c r="AA112" s="25">
        <f t="shared" si="84"/>
        <v>360</v>
      </c>
      <c r="AB112" s="25">
        <f t="shared" si="84"/>
        <v>213</v>
      </c>
      <c r="AC112" s="25">
        <f t="shared" si="84"/>
        <v>314.44</v>
      </c>
      <c r="AD112" s="25">
        <f t="shared" si="84"/>
        <v>138</v>
      </c>
      <c r="AE112" s="25">
        <f t="shared" si="84"/>
        <v>388</v>
      </c>
      <c r="AF112" s="25">
        <f t="shared" si="84"/>
        <v>189</v>
      </c>
      <c r="AG112" s="25">
        <f t="shared" si="84"/>
        <v>218.18</v>
      </c>
      <c r="AH112" s="25">
        <f t="shared" si="84"/>
        <v>59.6</v>
      </c>
      <c r="AI112" s="25">
        <f t="shared" si="84"/>
        <v>65.75</v>
      </c>
      <c r="AJ112" s="25">
        <f t="shared" si="84"/>
        <v>37</v>
      </c>
      <c r="AK112" s="25">
        <f t="shared" si="84"/>
        <v>190</v>
      </c>
      <c r="AL112" s="25">
        <f t="shared" si="84"/>
        <v>185</v>
      </c>
      <c r="AM112" s="25">
        <f t="shared" si="84"/>
        <v>0</v>
      </c>
      <c r="AN112" s="25">
        <f t="shared" si="84"/>
        <v>240</v>
      </c>
      <c r="AO112" s="25">
        <f t="shared" si="84"/>
        <v>0</v>
      </c>
      <c r="AP112" s="25">
        <f t="shared" si="84"/>
        <v>213.79</v>
      </c>
      <c r="AQ112" s="25">
        <f t="shared" si="84"/>
        <v>60</v>
      </c>
      <c r="AR112" s="25">
        <f t="shared" si="84"/>
        <v>65.33</v>
      </c>
      <c r="AS112" s="25">
        <f t="shared" si="84"/>
        <v>84</v>
      </c>
      <c r="AT112" s="25">
        <f t="shared" si="84"/>
        <v>41.43</v>
      </c>
      <c r="AU112" s="25">
        <f t="shared" si="84"/>
        <v>54.28</v>
      </c>
      <c r="AV112" s="25">
        <f t="shared" si="84"/>
        <v>48.75</v>
      </c>
      <c r="AW112" s="25">
        <f t="shared" si="84"/>
        <v>114.28</v>
      </c>
      <c r="AX112" s="25">
        <f t="shared" si="84"/>
        <v>62.66</v>
      </c>
      <c r="AY112" s="25">
        <f t="shared" si="84"/>
        <v>56.66</v>
      </c>
      <c r="AZ112" s="25">
        <f t="shared" si="84"/>
        <v>128</v>
      </c>
      <c r="BA112" s="25">
        <f t="shared" si="84"/>
        <v>227</v>
      </c>
      <c r="BB112" s="25">
        <f t="shared" si="84"/>
        <v>357</v>
      </c>
      <c r="BC112" s="25">
        <f t="shared" si="84"/>
        <v>491.11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23</v>
      </c>
      <c r="BH112" s="25">
        <f t="shared" si="84"/>
        <v>21</v>
      </c>
      <c r="BI112" s="25">
        <f t="shared" si="84"/>
        <v>30</v>
      </c>
      <c r="BJ112" s="25">
        <f t="shared" si="84"/>
        <v>21</v>
      </c>
      <c r="BK112" s="25">
        <f t="shared" si="84"/>
        <v>35</v>
      </c>
      <c r="BL112" s="25">
        <f t="shared" si="84"/>
        <v>275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8.6300000000000002E-2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0.38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0.628</v>
      </c>
      <c r="V113" s="18">
        <f t="shared" si="86"/>
        <v>0.32948</v>
      </c>
      <c r="W113" s="18">
        <f>W112/1000</f>
        <v>0.219</v>
      </c>
      <c r="X113" s="18">
        <f t="shared" si="86"/>
        <v>7.9000000000000008E-3</v>
      </c>
      <c r="Y113" s="18">
        <f t="shared" si="86"/>
        <v>0</v>
      </c>
      <c r="Z113" s="18">
        <f t="shared" si="86"/>
        <v>0.247</v>
      </c>
      <c r="AA113" s="18">
        <f t="shared" si="86"/>
        <v>0.36</v>
      </c>
      <c r="AB113" s="18">
        <f t="shared" si="86"/>
        <v>0.21299999999999999</v>
      </c>
      <c r="AC113" s="18">
        <f t="shared" si="86"/>
        <v>0.31444</v>
      </c>
      <c r="AD113" s="18">
        <f t="shared" si="86"/>
        <v>0.13800000000000001</v>
      </c>
      <c r="AE113" s="18">
        <f t="shared" si="86"/>
        <v>0.38800000000000001</v>
      </c>
      <c r="AF113" s="18">
        <f t="shared" si="86"/>
        <v>0.189</v>
      </c>
      <c r="AG113" s="18">
        <f t="shared" si="86"/>
        <v>0.21818000000000001</v>
      </c>
      <c r="AH113" s="18">
        <f t="shared" si="86"/>
        <v>5.96E-2</v>
      </c>
      <c r="AI113" s="18">
        <f t="shared" si="86"/>
        <v>6.5750000000000003E-2</v>
      </c>
      <c r="AJ113" s="18">
        <f t="shared" si="86"/>
        <v>3.6999999999999998E-2</v>
      </c>
      <c r="AK113" s="18">
        <f t="shared" si="86"/>
        <v>0.19</v>
      </c>
      <c r="AL113" s="18">
        <f t="shared" si="86"/>
        <v>0.185</v>
      </c>
      <c r="AM113" s="18">
        <f t="shared" si="86"/>
        <v>0</v>
      </c>
      <c r="AN113" s="18">
        <f t="shared" si="86"/>
        <v>0.24</v>
      </c>
      <c r="AO113" s="18">
        <f t="shared" si="86"/>
        <v>0</v>
      </c>
      <c r="AP113" s="18">
        <f t="shared" si="86"/>
        <v>0.21378999999999998</v>
      </c>
      <c r="AQ113" s="18">
        <f t="shared" si="86"/>
        <v>0.06</v>
      </c>
      <c r="AR113" s="18">
        <f t="shared" si="86"/>
        <v>6.5329999999999999E-2</v>
      </c>
      <c r="AS113" s="18">
        <f t="shared" si="86"/>
        <v>8.4000000000000005E-2</v>
      </c>
      <c r="AT113" s="18">
        <f t="shared" si="86"/>
        <v>4.1430000000000002E-2</v>
      </c>
      <c r="AU113" s="18">
        <f t="shared" si="86"/>
        <v>5.4280000000000002E-2</v>
      </c>
      <c r="AV113" s="18">
        <f t="shared" si="86"/>
        <v>4.8750000000000002E-2</v>
      </c>
      <c r="AW113" s="18">
        <f t="shared" si="86"/>
        <v>0.11428000000000001</v>
      </c>
      <c r="AX113" s="18">
        <f t="shared" si="86"/>
        <v>6.2659999999999993E-2</v>
      </c>
      <c r="AY113" s="18">
        <f t="shared" si="86"/>
        <v>5.6659999999999995E-2</v>
      </c>
      <c r="AZ113" s="18">
        <f t="shared" si="86"/>
        <v>0.128</v>
      </c>
      <c r="BA113" s="18">
        <f t="shared" si="86"/>
        <v>0.22700000000000001</v>
      </c>
      <c r="BB113" s="18">
        <f t="shared" si="86"/>
        <v>0.35699999999999998</v>
      </c>
      <c r="BC113" s="18">
        <f t="shared" si="86"/>
        <v>0.49110999999999999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2.3E-2</v>
      </c>
      <c r="BH113" s="18">
        <f t="shared" si="86"/>
        <v>2.1000000000000001E-2</v>
      </c>
      <c r="BI113" s="18">
        <f t="shared" si="86"/>
        <v>0.03</v>
      </c>
      <c r="BJ113" s="18">
        <f t="shared" si="86"/>
        <v>2.1000000000000001E-2</v>
      </c>
      <c r="BK113" s="18">
        <f t="shared" si="86"/>
        <v>3.5000000000000003E-2</v>
      </c>
      <c r="BL113" s="18">
        <f t="shared" si="86"/>
        <v>0.27500000000000002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0.69040000000000001</v>
      </c>
      <c r="G114" s="28">
        <f t="shared" si="88"/>
        <v>0.15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2.3000000000000003</v>
      </c>
      <c r="BH114" s="28">
        <f t="shared" si="88"/>
        <v>0.63</v>
      </c>
      <c r="BI114" s="28">
        <f t="shared" si="88"/>
        <v>0</v>
      </c>
      <c r="BJ114" s="28">
        <f t="shared" si="88"/>
        <v>0.63</v>
      </c>
      <c r="BK114" s="28">
        <f t="shared" si="88"/>
        <v>0</v>
      </c>
      <c r="BL114" s="28">
        <f t="shared" si="88"/>
        <v>0</v>
      </c>
      <c r="BM114" s="28">
        <f t="shared" si="88"/>
        <v>0.46334999999999998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6.2165949999999999</v>
      </c>
      <c r="BQ114" s="30">
        <f>BP114/$C$7</f>
        <v>6.2165949999999999</v>
      </c>
    </row>
    <row r="115" spans="1:69" ht="17.25" x14ac:dyDescent="0.3">
      <c r="A115" s="26"/>
      <c r="B115" s="27" t="s">
        <v>31</v>
      </c>
      <c r="C115" s="88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0.69040000000000001</v>
      </c>
      <c r="G115" s="28">
        <f t="shared" si="90"/>
        <v>0.15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2.3000000000000003</v>
      </c>
      <c r="BH115" s="28">
        <f t="shared" si="90"/>
        <v>0.63</v>
      </c>
      <c r="BI115" s="28">
        <f t="shared" si="90"/>
        <v>0</v>
      </c>
      <c r="BJ115" s="28">
        <f t="shared" si="90"/>
        <v>0.63</v>
      </c>
      <c r="BK115" s="28">
        <f t="shared" si="90"/>
        <v>0</v>
      </c>
      <c r="BL115" s="28">
        <f t="shared" si="90"/>
        <v>0</v>
      </c>
      <c r="BM115" s="28">
        <f t="shared" si="90"/>
        <v>0.46334999999999998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6.2165949999999999</v>
      </c>
      <c r="BQ115" s="30">
        <f>BP115/$C$7</f>
        <v>6.2165949999999999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K4" sqref="K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101</v>
      </c>
      <c r="G2" t="s">
        <v>37</v>
      </c>
    </row>
    <row r="4" spans="1:69" x14ac:dyDescent="0.25">
      <c r="D4" t="s">
        <v>2</v>
      </c>
      <c r="F4" s="1">
        <v>1</v>
      </c>
      <c r="G4" t="s">
        <v>41</v>
      </c>
      <c r="K4" s="49">
        <v>44953</v>
      </c>
      <c r="L4" s="2"/>
    </row>
    <row r="5" spans="1:69" s="34" customFormat="1" ht="15" customHeight="1" x14ac:dyDescent="0.25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100</v>
      </c>
      <c r="BP5" s="94" t="s">
        <v>5</v>
      </c>
      <c r="BQ5" s="94" t="s">
        <v>6</v>
      </c>
    </row>
    <row r="6" spans="1:69" s="34" customFormat="1" ht="45.75" customHeight="1" x14ac:dyDescent="0.25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5">
      <c r="A7" s="84" t="s">
        <v>8</v>
      </c>
      <c r="B7" s="5" t="s">
        <v>9</v>
      </c>
      <c r="C7" s="85">
        <f>$F$4</f>
        <v>1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">
        <v>13</v>
      </c>
      <c r="C12" s="85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4" t="s">
        <v>18</v>
      </c>
      <c r="B20" s="5" t="s">
        <v>19</v>
      </c>
      <c r="C20" s="85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4" t="s">
        <v>21</v>
      </c>
      <c r="B25" s="14" t="s">
        <v>22</v>
      </c>
      <c r="C25" s="85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4.7000000000000007E-2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9.1999999999999998E-2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1.2999999999999999E-2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0.1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0.02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6.0000000000000001E-3</v>
      </c>
      <c r="BO31" s="42">
        <f t="shared" ref="BO31" si="7">PRODUCT(BO30,$F$4)</f>
        <v>0.05</v>
      </c>
    </row>
    <row r="32" spans="1:68" s="43" customFormat="1" ht="18.75" x14ac:dyDescent="0.3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8.7000000000000008E-2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0.184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2.3E-2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0.19090000000000001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3.5000000000000003E-2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0.01</v>
      </c>
      <c r="BO32" s="44">
        <f>BO31+' 1,5-2 года (день 5)'!BO31</f>
        <v>8.5000000000000006E-2</v>
      </c>
      <c r="BP32" s="45">
        <f>SUM(D32:BN32)</f>
        <v>1.8941869999999998</v>
      </c>
    </row>
    <row r="33" spans="1:69" x14ac:dyDescent="0.25">
      <c r="F33" t="s">
        <v>102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8.6300000000000002E-2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0.38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0.628</v>
      </c>
      <c r="V45" s="18">
        <f t="shared" si="8"/>
        <v>0.32948</v>
      </c>
      <c r="W45" s="18">
        <f t="shared" si="8"/>
        <v>0.219</v>
      </c>
      <c r="X45" s="18">
        <f t="shared" si="8"/>
        <v>7.9000000000000008E-3</v>
      </c>
      <c r="Y45" s="18">
        <f t="shared" si="8"/>
        <v>0</v>
      </c>
      <c r="Z45" s="18">
        <f t="shared" si="8"/>
        <v>0.247</v>
      </c>
      <c r="AA45" s="18">
        <f t="shared" si="8"/>
        <v>0.36</v>
      </c>
      <c r="AB45" s="18">
        <f t="shared" si="8"/>
        <v>0.21299999999999999</v>
      </c>
      <c r="AC45" s="18">
        <f t="shared" si="8"/>
        <v>0.31444</v>
      </c>
      <c r="AD45" s="18">
        <f t="shared" si="8"/>
        <v>0.13800000000000001</v>
      </c>
      <c r="AE45" s="18">
        <f t="shared" si="8"/>
        <v>0.38800000000000001</v>
      </c>
      <c r="AF45" s="18">
        <f t="shared" si="8"/>
        <v>0.189</v>
      </c>
      <c r="AG45" s="18">
        <f t="shared" si="8"/>
        <v>0.21818000000000001</v>
      </c>
      <c r="AH45" s="18">
        <f t="shared" si="8"/>
        <v>5.96E-2</v>
      </c>
      <c r="AI45" s="18">
        <f t="shared" si="8"/>
        <v>6.5750000000000003E-2</v>
      </c>
      <c r="AJ45" s="18">
        <f t="shared" si="8"/>
        <v>3.6999999999999998E-2</v>
      </c>
      <c r="AK45" s="18">
        <f t="shared" si="8"/>
        <v>0.19</v>
      </c>
      <c r="AL45" s="18">
        <f t="shared" si="8"/>
        <v>0.185</v>
      </c>
      <c r="AM45" s="18">
        <f t="shared" si="8"/>
        <v>0</v>
      </c>
      <c r="AN45" s="18">
        <f t="shared" si="8"/>
        <v>0.24</v>
      </c>
      <c r="AO45" s="18">
        <f t="shared" si="8"/>
        <v>0</v>
      </c>
      <c r="AP45" s="18">
        <f t="shared" si="8"/>
        <v>0.21378999999999998</v>
      </c>
      <c r="AQ45" s="18">
        <f t="shared" si="8"/>
        <v>0.06</v>
      </c>
      <c r="AR45" s="18">
        <f t="shared" si="8"/>
        <v>6.5329999999999999E-2</v>
      </c>
      <c r="AS45" s="18">
        <f t="shared" si="8"/>
        <v>8.4000000000000005E-2</v>
      </c>
      <c r="AT45" s="18">
        <f t="shared" si="8"/>
        <v>4.1430000000000002E-2</v>
      </c>
      <c r="AU45" s="18">
        <f t="shared" si="8"/>
        <v>5.4280000000000002E-2</v>
      </c>
      <c r="AV45" s="18">
        <f t="shared" si="8"/>
        <v>4.8750000000000002E-2</v>
      </c>
      <c r="AW45" s="18">
        <f t="shared" si="8"/>
        <v>0.11428000000000001</v>
      </c>
      <c r="AX45" s="18">
        <f t="shared" si="8"/>
        <v>6.2659999999999993E-2</v>
      </c>
      <c r="AY45" s="18">
        <f t="shared" si="8"/>
        <v>5.6659999999999995E-2</v>
      </c>
      <c r="AZ45" s="18">
        <f t="shared" si="8"/>
        <v>0.128</v>
      </c>
      <c r="BA45" s="18">
        <f t="shared" si="8"/>
        <v>0.22700000000000001</v>
      </c>
      <c r="BB45" s="18">
        <f t="shared" si="8"/>
        <v>0.35699999999999998</v>
      </c>
      <c r="BC45" s="18">
        <f t="shared" si="8"/>
        <v>0.49110999999999999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2.3E-2</v>
      </c>
      <c r="BH45" s="18">
        <f t="shared" si="8"/>
        <v>2.1000000000000001E-2</v>
      </c>
      <c r="BI45" s="18">
        <f t="shared" si="8"/>
        <v>0.03</v>
      </c>
      <c r="BJ45" s="18">
        <f t="shared" si="8"/>
        <v>2.1000000000000001E-2</v>
      </c>
      <c r="BK45" s="18">
        <f t="shared" si="8"/>
        <v>3.5000000000000003E-2</v>
      </c>
      <c r="BL45" s="18">
        <f t="shared" si="8"/>
        <v>0.27500000000000002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7.25" x14ac:dyDescent="0.3">
      <c r="A46" s="26"/>
      <c r="B46" s="27" t="s">
        <v>30</v>
      </c>
      <c r="C46" s="88"/>
      <c r="D46" s="28">
        <f>D31*D44</f>
        <v>5.3815999999999997</v>
      </c>
      <c r="E46" s="28">
        <f t="shared" ref="E46:BN46" si="10">E31*E44</f>
        <v>3.5</v>
      </c>
      <c r="F46" s="28">
        <f t="shared" si="10"/>
        <v>4.0561000000000007</v>
      </c>
      <c r="G46" s="28">
        <f t="shared" si="10"/>
        <v>0.6</v>
      </c>
      <c r="H46" s="28">
        <f t="shared" si="10"/>
        <v>1.1110799999999998</v>
      </c>
      <c r="I46" s="28">
        <f t="shared" si="10"/>
        <v>0</v>
      </c>
      <c r="J46" s="28">
        <f t="shared" si="10"/>
        <v>6.5669599999999999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6.5519999999999996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0.79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3.1949999999999998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1.1340000000000001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1.4652000000000001</v>
      </c>
      <c r="AK46" s="28">
        <f t="shared" si="10"/>
        <v>0.16283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1.2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4.4800000000000004</v>
      </c>
      <c r="BA46" s="28">
        <f t="shared" si="10"/>
        <v>6.81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6.7619999999999996</v>
      </c>
      <c r="BH46" s="28">
        <f t="shared" si="10"/>
        <v>1.3860000000000001</v>
      </c>
      <c r="BI46" s="28">
        <f t="shared" si="10"/>
        <v>1.17</v>
      </c>
      <c r="BJ46" s="28">
        <f t="shared" si="10"/>
        <v>0.94499999999999995</v>
      </c>
      <c r="BK46" s="28">
        <f t="shared" si="10"/>
        <v>0</v>
      </c>
      <c r="BL46" s="28">
        <f t="shared" si="10"/>
        <v>0</v>
      </c>
      <c r="BM46" s="28">
        <f t="shared" si="10"/>
        <v>2.3167499999999999</v>
      </c>
      <c r="BN46" s="28">
        <f t="shared" si="10"/>
        <v>8.9340000000000003E-2</v>
      </c>
      <c r="BO46" s="28">
        <f t="shared" ref="BO46" si="11">BO31*BO44</f>
        <v>0.5</v>
      </c>
      <c r="BP46" s="29">
        <f>SUM(D46:BN46)</f>
        <v>83.541629999999998</v>
      </c>
      <c r="BQ46" s="30">
        <f>BP46/$C$7</f>
        <v>83.541629999999998</v>
      </c>
    </row>
    <row r="47" spans="1:69" ht="17.25" x14ac:dyDescent="0.3">
      <c r="A47" s="26"/>
      <c r="B47" s="27" t="s">
        <v>31</v>
      </c>
      <c r="C47" s="88"/>
      <c r="D47" s="28">
        <f>D31*D44</f>
        <v>5.3815999999999997</v>
      </c>
      <c r="E47" s="28">
        <f t="shared" ref="E47:BN47" si="12">E31*E44</f>
        <v>3.5</v>
      </c>
      <c r="F47" s="28">
        <f t="shared" si="12"/>
        <v>4.0561000000000007</v>
      </c>
      <c r="G47" s="28">
        <f t="shared" si="12"/>
        <v>0.6</v>
      </c>
      <c r="H47" s="28">
        <f t="shared" si="12"/>
        <v>1.1110799999999998</v>
      </c>
      <c r="I47" s="28">
        <f t="shared" si="12"/>
        <v>0</v>
      </c>
      <c r="J47" s="28">
        <f t="shared" si="12"/>
        <v>6.5669599999999999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6.5519999999999996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0.79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3.1949999999999998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1.1340000000000001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1.4652000000000001</v>
      </c>
      <c r="AK47" s="28">
        <f t="shared" si="12"/>
        <v>0.16283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1.2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4.4800000000000004</v>
      </c>
      <c r="BA47" s="28">
        <f t="shared" si="12"/>
        <v>6.81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6.7619999999999996</v>
      </c>
      <c r="BH47" s="28">
        <f t="shared" si="12"/>
        <v>1.3860000000000001</v>
      </c>
      <c r="BI47" s="28">
        <f t="shared" si="12"/>
        <v>1.17</v>
      </c>
      <c r="BJ47" s="28">
        <f t="shared" si="12"/>
        <v>0.94499999999999995</v>
      </c>
      <c r="BK47" s="28">
        <f t="shared" si="12"/>
        <v>0</v>
      </c>
      <c r="BL47" s="28">
        <f t="shared" si="12"/>
        <v>0</v>
      </c>
      <c r="BM47" s="28">
        <f t="shared" si="12"/>
        <v>2.3167499999999999</v>
      </c>
      <c r="BN47" s="28">
        <f t="shared" si="12"/>
        <v>8.9340000000000003E-2</v>
      </c>
      <c r="BO47" s="28">
        <f t="shared" ref="BO47" si="13">BO31*BO44</f>
        <v>0.5</v>
      </c>
      <c r="BP47" s="29">
        <f>SUM(D47:BN47)</f>
        <v>83.541629999999998</v>
      </c>
      <c r="BQ47" s="30">
        <f>BP47/$C$7</f>
        <v>83.541629999999998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83.541629999999998</v>
      </c>
    </row>
    <row r="51" spans="1:69" x14ac:dyDescent="0.25">
      <c r="J51" s="1"/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2E-3</v>
      </c>
      <c r="L54" s="5">
        <f t="shared" si="16"/>
        <v>0</v>
      </c>
      <c r="M54" s="5">
        <f t="shared" si="16"/>
        <v>1.2999999999999999E-2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0.02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BO7</f>
        <v>0</v>
      </c>
    </row>
    <row r="55" spans="1:69" x14ac:dyDescent="0.25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1.2999999999999999E-2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0.08</v>
      </c>
      <c r="K59" s="18">
        <f t="shared" si="20"/>
        <v>5.0000000000000001E-3</v>
      </c>
      <c r="L59" s="18">
        <f t="shared" si="20"/>
        <v>0</v>
      </c>
      <c r="M59" s="18">
        <f t="shared" si="20"/>
        <v>1.2999999999999999E-2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0.02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5.0000000000000001E-4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1.2999999999999999E-2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0.08</v>
      </c>
      <c r="K60" s="19">
        <f t="shared" si="22"/>
        <v>5.0000000000000001E-3</v>
      </c>
      <c r="L60" s="19">
        <f t="shared" si="22"/>
        <v>0</v>
      </c>
      <c r="M60" s="19">
        <f t="shared" si="22"/>
        <v>1.2999999999999999E-2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0.02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5.0000000000000001E-4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86.3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504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380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628</v>
      </c>
      <c r="V62" s="25">
        <f>V44</f>
        <v>329.48</v>
      </c>
      <c r="W62" s="25">
        <f>W44</f>
        <v>219</v>
      </c>
      <c r="X62" s="25">
        <f t="shared" si="24"/>
        <v>7.9</v>
      </c>
      <c r="Y62" s="25">
        <f t="shared" si="24"/>
        <v>0</v>
      </c>
      <c r="Z62" s="25">
        <f t="shared" si="24"/>
        <v>247</v>
      </c>
      <c r="AA62" s="25">
        <f t="shared" si="24"/>
        <v>360</v>
      </c>
      <c r="AB62" s="25">
        <f t="shared" si="24"/>
        <v>213</v>
      </c>
      <c r="AC62" s="25">
        <f t="shared" si="24"/>
        <v>314.44</v>
      </c>
      <c r="AD62" s="25">
        <f t="shared" si="24"/>
        <v>138</v>
      </c>
      <c r="AE62" s="25">
        <f t="shared" si="24"/>
        <v>388</v>
      </c>
      <c r="AF62" s="25">
        <f t="shared" si="24"/>
        <v>189</v>
      </c>
      <c r="AG62" s="25">
        <f t="shared" si="24"/>
        <v>218.18</v>
      </c>
      <c r="AH62" s="25">
        <f t="shared" si="24"/>
        <v>59.6</v>
      </c>
      <c r="AI62" s="25">
        <f t="shared" si="24"/>
        <v>65.75</v>
      </c>
      <c r="AJ62" s="25">
        <f t="shared" si="24"/>
        <v>37</v>
      </c>
      <c r="AK62" s="25">
        <f t="shared" si="24"/>
        <v>190</v>
      </c>
      <c r="AL62" s="25">
        <f t="shared" si="24"/>
        <v>185</v>
      </c>
      <c r="AM62" s="25">
        <f t="shared" si="24"/>
        <v>0</v>
      </c>
      <c r="AN62" s="25">
        <f t="shared" si="24"/>
        <v>240</v>
      </c>
      <c r="AO62" s="25">
        <f t="shared" si="24"/>
        <v>0</v>
      </c>
      <c r="AP62" s="25">
        <f t="shared" si="24"/>
        <v>213.79</v>
      </c>
      <c r="AQ62" s="25">
        <f t="shared" si="24"/>
        <v>60</v>
      </c>
      <c r="AR62" s="25">
        <f t="shared" si="24"/>
        <v>65.33</v>
      </c>
      <c r="AS62" s="25">
        <f t="shared" si="24"/>
        <v>84</v>
      </c>
      <c r="AT62" s="25">
        <f t="shared" si="24"/>
        <v>41.43</v>
      </c>
      <c r="AU62" s="25">
        <f t="shared" si="24"/>
        <v>54.28</v>
      </c>
      <c r="AV62" s="25">
        <f t="shared" si="24"/>
        <v>48.75</v>
      </c>
      <c r="AW62" s="25">
        <f t="shared" si="24"/>
        <v>114.28</v>
      </c>
      <c r="AX62" s="25">
        <f t="shared" si="24"/>
        <v>62.66</v>
      </c>
      <c r="AY62" s="25">
        <f t="shared" si="24"/>
        <v>56.66</v>
      </c>
      <c r="AZ62" s="25">
        <f t="shared" si="24"/>
        <v>128</v>
      </c>
      <c r="BA62" s="25">
        <f t="shared" si="24"/>
        <v>227</v>
      </c>
      <c r="BB62" s="25">
        <f t="shared" si="24"/>
        <v>357</v>
      </c>
      <c r="BC62" s="25">
        <f t="shared" si="24"/>
        <v>491.11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23</v>
      </c>
      <c r="BH62" s="25">
        <f t="shared" si="24"/>
        <v>21</v>
      </c>
      <c r="BI62" s="25">
        <f t="shared" si="24"/>
        <v>30</v>
      </c>
      <c r="BJ62" s="25">
        <f t="shared" si="24"/>
        <v>21</v>
      </c>
      <c r="BK62" s="25">
        <f t="shared" si="24"/>
        <v>35</v>
      </c>
      <c r="BL62" s="25">
        <f t="shared" si="24"/>
        <v>275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8.6300000000000002E-2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0.38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0.628</v>
      </c>
      <c r="V63" s="18">
        <f>V62/1000</f>
        <v>0.32948</v>
      </c>
      <c r="W63" s="18">
        <f>W62/1000</f>
        <v>0.219</v>
      </c>
      <c r="X63" s="18">
        <f t="shared" si="26"/>
        <v>7.9000000000000008E-3</v>
      </c>
      <c r="Y63" s="18">
        <f t="shared" si="26"/>
        <v>0</v>
      </c>
      <c r="Z63" s="18">
        <f t="shared" si="26"/>
        <v>0.247</v>
      </c>
      <c r="AA63" s="18">
        <f t="shared" si="26"/>
        <v>0.36</v>
      </c>
      <c r="AB63" s="18">
        <f t="shared" si="26"/>
        <v>0.21299999999999999</v>
      </c>
      <c r="AC63" s="18">
        <f t="shared" si="26"/>
        <v>0.31444</v>
      </c>
      <c r="AD63" s="18">
        <f t="shared" si="26"/>
        <v>0.13800000000000001</v>
      </c>
      <c r="AE63" s="18">
        <f t="shared" si="26"/>
        <v>0.38800000000000001</v>
      </c>
      <c r="AF63" s="18">
        <f t="shared" si="26"/>
        <v>0.189</v>
      </c>
      <c r="AG63" s="18">
        <f t="shared" si="26"/>
        <v>0.21818000000000001</v>
      </c>
      <c r="AH63" s="18">
        <f t="shared" si="26"/>
        <v>5.96E-2</v>
      </c>
      <c r="AI63" s="18">
        <f t="shared" si="26"/>
        <v>6.5750000000000003E-2</v>
      </c>
      <c r="AJ63" s="18">
        <f t="shared" si="26"/>
        <v>3.6999999999999998E-2</v>
      </c>
      <c r="AK63" s="18">
        <f t="shared" si="26"/>
        <v>0.19</v>
      </c>
      <c r="AL63" s="18">
        <f t="shared" si="26"/>
        <v>0.185</v>
      </c>
      <c r="AM63" s="18">
        <f t="shared" si="26"/>
        <v>0</v>
      </c>
      <c r="AN63" s="18">
        <f t="shared" si="26"/>
        <v>0.24</v>
      </c>
      <c r="AO63" s="18">
        <f t="shared" si="26"/>
        <v>0</v>
      </c>
      <c r="AP63" s="18">
        <f t="shared" si="26"/>
        <v>0.21378999999999998</v>
      </c>
      <c r="AQ63" s="18">
        <f t="shared" si="26"/>
        <v>0.06</v>
      </c>
      <c r="AR63" s="18">
        <f t="shared" si="26"/>
        <v>6.5329999999999999E-2</v>
      </c>
      <c r="AS63" s="18">
        <f t="shared" si="26"/>
        <v>8.4000000000000005E-2</v>
      </c>
      <c r="AT63" s="18">
        <f t="shared" si="26"/>
        <v>4.1430000000000002E-2</v>
      </c>
      <c r="AU63" s="18">
        <f t="shared" si="26"/>
        <v>5.4280000000000002E-2</v>
      </c>
      <c r="AV63" s="18">
        <f t="shared" si="26"/>
        <v>4.8750000000000002E-2</v>
      </c>
      <c r="AW63" s="18">
        <f t="shared" si="26"/>
        <v>0.11428000000000001</v>
      </c>
      <c r="AX63" s="18">
        <f t="shared" si="26"/>
        <v>6.2659999999999993E-2</v>
      </c>
      <c r="AY63" s="18">
        <f t="shared" si="26"/>
        <v>5.6659999999999995E-2</v>
      </c>
      <c r="AZ63" s="18">
        <f t="shared" si="26"/>
        <v>0.128</v>
      </c>
      <c r="BA63" s="18">
        <f t="shared" si="26"/>
        <v>0.22700000000000001</v>
      </c>
      <c r="BB63" s="18">
        <f t="shared" si="26"/>
        <v>0.35699999999999998</v>
      </c>
      <c r="BC63" s="18">
        <f t="shared" si="26"/>
        <v>0.49110999999999999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2.3E-2</v>
      </c>
      <c r="BH63" s="18">
        <f t="shared" si="26"/>
        <v>2.1000000000000001E-2</v>
      </c>
      <c r="BI63" s="18">
        <f t="shared" si="26"/>
        <v>0.03</v>
      </c>
      <c r="BJ63" s="18">
        <f t="shared" si="26"/>
        <v>2.1000000000000001E-2</v>
      </c>
      <c r="BK63" s="18">
        <f t="shared" si="26"/>
        <v>3.5000000000000003E-2</v>
      </c>
      <c r="BL63" s="18">
        <f t="shared" si="26"/>
        <v>0.27500000000000002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7.25" x14ac:dyDescent="0.3">
      <c r="A64" s="26"/>
      <c r="B64" s="27" t="s">
        <v>30</v>
      </c>
      <c r="C64" s="88"/>
      <c r="D64" s="28">
        <f t="shared" ref="D64:BN64" si="28">D60*D62</f>
        <v>2.0181</v>
      </c>
      <c r="E64" s="28">
        <f t="shared" si="28"/>
        <v>0</v>
      </c>
      <c r="F64" s="28">
        <f t="shared" si="28"/>
        <v>1.1218999999999999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5.7103999999999999</v>
      </c>
      <c r="K64" s="28">
        <f t="shared" si="28"/>
        <v>3.3122000000000003</v>
      </c>
      <c r="L64" s="28">
        <f t="shared" si="28"/>
        <v>0</v>
      </c>
      <c r="M64" s="28">
        <f t="shared" si="28"/>
        <v>6.5519999999999996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0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1.2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7.4450000000000002E-3</v>
      </c>
      <c r="BO64" s="28">
        <f t="shared" ref="BO64" si="29">BO60*BO62</f>
        <v>0</v>
      </c>
      <c r="BP64" s="47">
        <f>SUM(D64:BN64)</f>
        <v>21.033124999999998</v>
      </c>
      <c r="BQ64" s="30">
        <f>BP64/$C$7</f>
        <v>21.033124999999998</v>
      </c>
    </row>
    <row r="65" spans="1:69" ht="17.25" x14ac:dyDescent="0.3">
      <c r="A65" s="26"/>
      <c r="B65" s="27" t="s">
        <v>31</v>
      </c>
      <c r="C65" s="88"/>
      <c r="D65" s="28">
        <f t="shared" ref="D65:BN65" si="30">D60*D62</f>
        <v>2.0181</v>
      </c>
      <c r="E65" s="28">
        <f t="shared" si="30"/>
        <v>0</v>
      </c>
      <c r="F65" s="28">
        <f t="shared" si="30"/>
        <v>1.1218999999999999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5.7103999999999999</v>
      </c>
      <c r="K65" s="28">
        <f t="shared" si="30"/>
        <v>3.3122000000000003</v>
      </c>
      <c r="L65" s="28">
        <f t="shared" si="30"/>
        <v>0</v>
      </c>
      <c r="M65" s="28">
        <f t="shared" si="30"/>
        <v>6.5519999999999996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0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1.2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7.4450000000000002E-3</v>
      </c>
      <c r="BO65" s="28">
        <f t="shared" ref="BO65" si="31">BO60*BO62</f>
        <v>0</v>
      </c>
      <c r="BP65" s="47">
        <f>SUM(D65:BN65)</f>
        <v>21.033124999999998</v>
      </c>
      <c r="BQ65" s="30">
        <f>BP65/$C$7</f>
        <v>21.033124999999998</v>
      </c>
    </row>
    <row r="67" spans="1:69" x14ac:dyDescent="0.25">
      <c r="J67" s="1"/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86.3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504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380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628</v>
      </c>
      <c r="V80" s="25">
        <f t="shared" si="45"/>
        <v>329.48</v>
      </c>
      <c r="W80" s="25">
        <f>W44</f>
        <v>219</v>
      </c>
      <c r="X80" s="25">
        <f t="shared" si="45"/>
        <v>7.9</v>
      </c>
      <c r="Y80" s="25">
        <f t="shared" si="45"/>
        <v>0</v>
      </c>
      <c r="Z80" s="25">
        <f t="shared" si="45"/>
        <v>247</v>
      </c>
      <c r="AA80" s="25">
        <f t="shared" si="45"/>
        <v>360</v>
      </c>
      <c r="AB80" s="25">
        <f t="shared" si="45"/>
        <v>213</v>
      </c>
      <c r="AC80" s="25">
        <f t="shared" si="45"/>
        <v>314.44</v>
      </c>
      <c r="AD80" s="25">
        <f t="shared" si="45"/>
        <v>138</v>
      </c>
      <c r="AE80" s="25">
        <f t="shared" si="45"/>
        <v>388</v>
      </c>
      <c r="AF80" s="25">
        <f t="shared" si="45"/>
        <v>189</v>
      </c>
      <c r="AG80" s="25">
        <f t="shared" si="45"/>
        <v>218.18</v>
      </c>
      <c r="AH80" s="25">
        <f t="shared" si="45"/>
        <v>59.6</v>
      </c>
      <c r="AI80" s="25">
        <f t="shared" si="45"/>
        <v>65.75</v>
      </c>
      <c r="AJ80" s="25">
        <f t="shared" si="45"/>
        <v>37</v>
      </c>
      <c r="AK80" s="25">
        <f t="shared" si="45"/>
        <v>190</v>
      </c>
      <c r="AL80" s="25">
        <f t="shared" si="45"/>
        <v>185</v>
      </c>
      <c r="AM80" s="25">
        <f t="shared" si="45"/>
        <v>0</v>
      </c>
      <c r="AN80" s="25">
        <f t="shared" si="45"/>
        <v>240</v>
      </c>
      <c r="AO80" s="25">
        <f t="shared" si="45"/>
        <v>0</v>
      </c>
      <c r="AP80" s="25">
        <f t="shared" si="45"/>
        <v>213.79</v>
      </c>
      <c r="AQ80" s="25">
        <f t="shared" si="45"/>
        <v>60</v>
      </c>
      <c r="AR80" s="25">
        <f t="shared" si="45"/>
        <v>65.33</v>
      </c>
      <c r="AS80" s="25">
        <f t="shared" si="45"/>
        <v>84</v>
      </c>
      <c r="AT80" s="25">
        <f t="shared" si="45"/>
        <v>41.43</v>
      </c>
      <c r="AU80" s="25">
        <f t="shared" si="45"/>
        <v>54.28</v>
      </c>
      <c r="AV80" s="25">
        <f t="shared" si="45"/>
        <v>48.75</v>
      </c>
      <c r="AW80" s="25">
        <f t="shared" si="45"/>
        <v>114.28</v>
      </c>
      <c r="AX80" s="25">
        <f t="shared" si="45"/>
        <v>62.66</v>
      </c>
      <c r="AY80" s="25">
        <f t="shared" si="45"/>
        <v>56.66</v>
      </c>
      <c r="AZ80" s="25">
        <f t="shared" si="45"/>
        <v>128</v>
      </c>
      <c r="BA80" s="25">
        <f t="shared" si="45"/>
        <v>227</v>
      </c>
      <c r="BB80" s="25">
        <f t="shared" si="45"/>
        <v>357</v>
      </c>
      <c r="BC80" s="25">
        <f t="shared" si="45"/>
        <v>491.11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23</v>
      </c>
      <c r="BH80" s="25">
        <f t="shared" si="45"/>
        <v>21</v>
      </c>
      <c r="BI80" s="25">
        <f t="shared" si="45"/>
        <v>30</v>
      </c>
      <c r="BJ80" s="25">
        <f t="shared" si="45"/>
        <v>21</v>
      </c>
      <c r="BK80" s="25">
        <f t="shared" si="45"/>
        <v>35</v>
      </c>
      <c r="BL80" s="25">
        <f t="shared" si="45"/>
        <v>275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8.6300000000000002E-2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0.38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0.628</v>
      </c>
      <c r="V81" s="18">
        <f t="shared" si="47"/>
        <v>0.32948</v>
      </c>
      <c r="W81" s="18">
        <f>W80/1000</f>
        <v>0.219</v>
      </c>
      <c r="X81" s="18">
        <f t="shared" si="47"/>
        <v>7.9000000000000008E-3</v>
      </c>
      <c r="Y81" s="18">
        <f t="shared" si="47"/>
        <v>0</v>
      </c>
      <c r="Z81" s="18">
        <f t="shared" si="47"/>
        <v>0.247</v>
      </c>
      <c r="AA81" s="18">
        <f t="shared" si="47"/>
        <v>0.36</v>
      </c>
      <c r="AB81" s="18">
        <f t="shared" si="47"/>
        <v>0.21299999999999999</v>
      </c>
      <c r="AC81" s="18">
        <f t="shared" si="47"/>
        <v>0.31444</v>
      </c>
      <c r="AD81" s="18">
        <f t="shared" si="47"/>
        <v>0.13800000000000001</v>
      </c>
      <c r="AE81" s="18">
        <f t="shared" si="47"/>
        <v>0.38800000000000001</v>
      </c>
      <c r="AF81" s="18">
        <f t="shared" si="47"/>
        <v>0.189</v>
      </c>
      <c r="AG81" s="18">
        <f t="shared" si="47"/>
        <v>0.21818000000000001</v>
      </c>
      <c r="AH81" s="18">
        <f t="shared" si="47"/>
        <v>5.96E-2</v>
      </c>
      <c r="AI81" s="18">
        <f t="shared" si="47"/>
        <v>6.5750000000000003E-2</v>
      </c>
      <c r="AJ81" s="18">
        <f t="shared" si="47"/>
        <v>3.6999999999999998E-2</v>
      </c>
      <c r="AK81" s="18">
        <f t="shared" si="47"/>
        <v>0.19</v>
      </c>
      <c r="AL81" s="18">
        <f t="shared" si="47"/>
        <v>0.185</v>
      </c>
      <c r="AM81" s="18">
        <f t="shared" si="47"/>
        <v>0</v>
      </c>
      <c r="AN81" s="18">
        <f t="shared" si="47"/>
        <v>0.24</v>
      </c>
      <c r="AO81" s="18">
        <f t="shared" si="47"/>
        <v>0</v>
      </c>
      <c r="AP81" s="18">
        <f t="shared" si="47"/>
        <v>0.21378999999999998</v>
      </c>
      <c r="AQ81" s="18">
        <f t="shared" si="47"/>
        <v>0.06</v>
      </c>
      <c r="AR81" s="18">
        <f t="shared" si="47"/>
        <v>6.5329999999999999E-2</v>
      </c>
      <c r="AS81" s="18">
        <f t="shared" si="47"/>
        <v>8.4000000000000005E-2</v>
      </c>
      <c r="AT81" s="18">
        <f t="shared" si="47"/>
        <v>4.1430000000000002E-2</v>
      </c>
      <c r="AU81" s="18">
        <f t="shared" si="47"/>
        <v>5.4280000000000002E-2</v>
      </c>
      <c r="AV81" s="18">
        <f t="shared" si="47"/>
        <v>4.8750000000000002E-2</v>
      </c>
      <c r="AW81" s="18">
        <f t="shared" si="47"/>
        <v>0.11428000000000001</v>
      </c>
      <c r="AX81" s="18">
        <f t="shared" si="47"/>
        <v>6.2659999999999993E-2</v>
      </c>
      <c r="AY81" s="18">
        <f t="shared" si="47"/>
        <v>5.6659999999999995E-2</v>
      </c>
      <c r="AZ81" s="18">
        <f t="shared" si="47"/>
        <v>0.128</v>
      </c>
      <c r="BA81" s="18">
        <f t="shared" si="47"/>
        <v>0.22700000000000001</v>
      </c>
      <c r="BB81" s="18">
        <f t="shared" si="47"/>
        <v>0.35699999999999998</v>
      </c>
      <c r="BC81" s="18">
        <f t="shared" si="47"/>
        <v>0.49110999999999999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2.3E-2</v>
      </c>
      <c r="BH81" s="18">
        <f t="shared" si="47"/>
        <v>2.1000000000000001E-2</v>
      </c>
      <c r="BI81" s="18">
        <f t="shared" si="47"/>
        <v>0.03</v>
      </c>
      <c r="BJ81" s="18">
        <f t="shared" si="47"/>
        <v>2.1000000000000001E-2</v>
      </c>
      <c r="BK81" s="18">
        <f t="shared" si="47"/>
        <v>3.5000000000000003E-2</v>
      </c>
      <c r="BL81" s="18">
        <f t="shared" si="47"/>
        <v>0.27500000000000002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7.25" x14ac:dyDescent="0.3">
      <c r="A82" s="26"/>
      <c r="B82" s="27" t="s">
        <v>30</v>
      </c>
      <c r="C82" s="88"/>
      <c r="D82" s="28">
        <f t="shared" ref="D82:BN82" si="49">D78*D80</f>
        <v>2.0181</v>
      </c>
      <c r="E82" s="28">
        <f t="shared" si="49"/>
        <v>3.5</v>
      </c>
      <c r="F82" s="28">
        <f t="shared" si="49"/>
        <v>0.94929999999999992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3.1949999999999998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2.2199999999999998E-2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4.4800000000000004</v>
      </c>
      <c r="BA82" s="28">
        <f t="shared" si="49"/>
        <v>6.81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3.4499999999999997</v>
      </c>
      <c r="BH82" s="28">
        <f t="shared" si="49"/>
        <v>0.86099999999999988</v>
      </c>
      <c r="BI82" s="28">
        <f t="shared" si="49"/>
        <v>0.75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1.2356</v>
      </c>
      <c r="BN82" s="28">
        <f t="shared" si="49"/>
        <v>7.4450000000000002E-2</v>
      </c>
      <c r="BO82" s="28">
        <f t="shared" ref="BO82" si="50">BO78*BO80</f>
        <v>0.5</v>
      </c>
      <c r="BP82" s="47">
        <f>SUM(D82:BN82)</f>
        <v>46.576340000000002</v>
      </c>
      <c r="BQ82" s="30">
        <f>BP82/$C$7</f>
        <v>46.576340000000002</v>
      </c>
    </row>
    <row r="83" spans="1:69" ht="17.25" x14ac:dyDescent="0.3">
      <c r="A83" s="26"/>
      <c r="B83" s="27" t="s">
        <v>31</v>
      </c>
      <c r="C83" s="88"/>
      <c r="D83" s="28">
        <f t="shared" ref="D83:BN83" si="51">D78*D80</f>
        <v>2.0181</v>
      </c>
      <c r="E83" s="28">
        <f t="shared" si="51"/>
        <v>3.5</v>
      </c>
      <c r="F83" s="28">
        <f t="shared" si="51"/>
        <v>0.94929999999999992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3.1949999999999998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2.2199999999999998E-2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4.4800000000000004</v>
      </c>
      <c r="BA83" s="28">
        <f t="shared" si="51"/>
        <v>6.81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3.4499999999999997</v>
      </c>
      <c r="BH83" s="28">
        <f t="shared" si="51"/>
        <v>0.86099999999999988</v>
      </c>
      <c r="BI83" s="28">
        <f t="shared" si="51"/>
        <v>0.75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1.2356</v>
      </c>
      <c r="BN83" s="28">
        <f t="shared" si="51"/>
        <v>7.4450000000000002E-2</v>
      </c>
      <c r="BO83" s="28">
        <f t="shared" ref="BO83" si="52">BO78*BO80</f>
        <v>0.5</v>
      </c>
      <c r="BP83" s="47">
        <f>SUM(D83:BN83)</f>
        <v>46.576340000000002</v>
      </c>
      <c r="BQ83" s="30">
        <f>BP83/$C$7</f>
        <v>46.576340000000002</v>
      </c>
    </row>
    <row r="85" spans="1:69" x14ac:dyDescent="0.25">
      <c r="J85" s="1"/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86.3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504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380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628</v>
      </c>
      <c r="V96" s="25">
        <f t="shared" si="67"/>
        <v>329.48</v>
      </c>
      <c r="W96" s="25">
        <f>W44</f>
        <v>219</v>
      </c>
      <c r="X96" s="25">
        <f t="shared" si="67"/>
        <v>7.9</v>
      </c>
      <c r="Y96" s="25">
        <f t="shared" si="67"/>
        <v>0</v>
      </c>
      <c r="Z96" s="25">
        <f t="shared" si="67"/>
        <v>247</v>
      </c>
      <c r="AA96" s="25">
        <f t="shared" si="67"/>
        <v>360</v>
      </c>
      <c r="AB96" s="25">
        <f t="shared" si="67"/>
        <v>213</v>
      </c>
      <c r="AC96" s="25">
        <f t="shared" si="67"/>
        <v>314.44</v>
      </c>
      <c r="AD96" s="25">
        <f t="shared" si="67"/>
        <v>138</v>
      </c>
      <c r="AE96" s="25">
        <f t="shared" si="67"/>
        <v>388</v>
      </c>
      <c r="AF96" s="25">
        <f t="shared" si="67"/>
        <v>189</v>
      </c>
      <c r="AG96" s="25">
        <f t="shared" si="67"/>
        <v>218.18</v>
      </c>
      <c r="AH96" s="25">
        <f t="shared" si="67"/>
        <v>59.6</v>
      </c>
      <c r="AI96" s="25">
        <f t="shared" si="67"/>
        <v>65.75</v>
      </c>
      <c r="AJ96" s="25">
        <f t="shared" si="67"/>
        <v>37</v>
      </c>
      <c r="AK96" s="25">
        <f t="shared" si="67"/>
        <v>190</v>
      </c>
      <c r="AL96" s="25">
        <f t="shared" si="67"/>
        <v>185</v>
      </c>
      <c r="AM96" s="25">
        <f t="shared" si="67"/>
        <v>0</v>
      </c>
      <c r="AN96" s="25">
        <f t="shared" si="67"/>
        <v>240</v>
      </c>
      <c r="AO96" s="25">
        <f t="shared" si="67"/>
        <v>0</v>
      </c>
      <c r="AP96" s="25">
        <f t="shared" si="67"/>
        <v>213.79</v>
      </c>
      <c r="AQ96" s="25">
        <f t="shared" si="67"/>
        <v>60</v>
      </c>
      <c r="AR96" s="25">
        <f t="shared" si="67"/>
        <v>65.33</v>
      </c>
      <c r="AS96" s="25">
        <f t="shared" si="67"/>
        <v>84</v>
      </c>
      <c r="AT96" s="25">
        <f t="shared" si="67"/>
        <v>41.43</v>
      </c>
      <c r="AU96" s="25">
        <f t="shared" si="67"/>
        <v>54.28</v>
      </c>
      <c r="AV96" s="25">
        <f t="shared" si="67"/>
        <v>48.75</v>
      </c>
      <c r="AW96" s="25">
        <f t="shared" si="67"/>
        <v>114.28</v>
      </c>
      <c r="AX96" s="25">
        <f t="shared" si="67"/>
        <v>62.66</v>
      </c>
      <c r="AY96" s="25">
        <f t="shared" si="67"/>
        <v>56.66</v>
      </c>
      <c r="AZ96" s="25">
        <f t="shared" si="67"/>
        <v>128</v>
      </c>
      <c r="BA96" s="25">
        <f t="shared" si="67"/>
        <v>227</v>
      </c>
      <c r="BB96" s="25">
        <f t="shared" si="67"/>
        <v>357</v>
      </c>
      <c r="BC96" s="25">
        <f t="shared" si="67"/>
        <v>491.11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23</v>
      </c>
      <c r="BH96" s="25">
        <f t="shared" si="67"/>
        <v>21</v>
      </c>
      <c r="BI96" s="25">
        <f t="shared" si="67"/>
        <v>30</v>
      </c>
      <c r="BJ96" s="25">
        <f t="shared" si="67"/>
        <v>21</v>
      </c>
      <c r="BK96" s="25">
        <f t="shared" si="67"/>
        <v>35</v>
      </c>
      <c r="BL96" s="25">
        <f t="shared" si="67"/>
        <v>275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8.6300000000000002E-2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0.38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0.628</v>
      </c>
      <c r="V97" s="18">
        <f t="shared" si="69"/>
        <v>0.32948</v>
      </c>
      <c r="W97" s="18">
        <f>W96/1000</f>
        <v>0.219</v>
      </c>
      <c r="X97" s="18">
        <f t="shared" si="69"/>
        <v>7.9000000000000008E-3</v>
      </c>
      <c r="Y97" s="18">
        <f t="shared" si="69"/>
        <v>0</v>
      </c>
      <c r="Z97" s="18">
        <f t="shared" si="69"/>
        <v>0.247</v>
      </c>
      <c r="AA97" s="18">
        <f t="shared" si="69"/>
        <v>0.36</v>
      </c>
      <c r="AB97" s="18">
        <f t="shared" si="69"/>
        <v>0.21299999999999999</v>
      </c>
      <c r="AC97" s="18">
        <f t="shared" si="69"/>
        <v>0.31444</v>
      </c>
      <c r="AD97" s="18">
        <f t="shared" si="69"/>
        <v>0.13800000000000001</v>
      </c>
      <c r="AE97" s="18">
        <f t="shared" si="69"/>
        <v>0.38800000000000001</v>
      </c>
      <c r="AF97" s="18">
        <f t="shared" si="69"/>
        <v>0.189</v>
      </c>
      <c r="AG97" s="18">
        <f t="shared" si="69"/>
        <v>0.21818000000000001</v>
      </c>
      <c r="AH97" s="18">
        <f t="shared" si="69"/>
        <v>5.96E-2</v>
      </c>
      <c r="AI97" s="18">
        <f t="shared" si="69"/>
        <v>6.5750000000000003E-2</v>
      </c>
      <c r="AJ97" s="18">
        <f t="shared" si="69"/>
        <v>3.6999999999999998E-2</v>
      </c>
      <c r="AK97" s="18">
        <f t="shared" si="69"/>
        <v>0.19</v>
      </c>
      <c r="AL97" s="18">
        <f t="shared" si="69"/>
        <v>0.185</v>
      </c>
      <c r="AM97" s="18">
        <f t="shared" si="69"/>
        <v>0</v>
      </c>
      <c r="AN97" s="18">
        <f t="shared" si="69"/>
        <v>0.24</v>
      </c>
      <c r="AO97" s="18">
        <f t="shared" si="69"/>
        <v>0</v>
      </c>
      <c r="AP97" s="18">
        <f t="shared" si="69"/>
        <v>0.21378999999999998</v>
      </c>
      <c r="AQ97" s="18">
        <f t="shared" si="69"/>
        <v>0.06</v>
      </c>
      <c r="AR97" s="18">
        <f t="shared" si="69"/>
        <v>6.5329999999999999E-2</v>
      </c>
      <c r="AS97" s="18">
        <f t="shared" si="69"/>
        <v>8.4000000000000005E-2</v>
      </c>
      <c r="AT97" s="18">
        <f t="shared" si="69"/>
        <v>4.1430000000000002E-2</v>
      </c>
      <c r="AU97" s="18">
        <f t="shared" si="69"/>
        <v>5.4280000000000002E-2</v>
      </c>
      <c r="AV97" s="18">
        <f t="shared" si="69"/>
        <v>4.8750000000000002E-2</v>
      </c>
      <c r="AW97" s="18">
        <f t="shared" si="69"/>
        <v>0.11428000000000001</v>
      </c>
      <c r="AX97" s="18">
        <f t="shared" si="69"/>
        <v>6.2659999999999993E-2</v>
      </c>
      <c r="AY97" s="18">
        <f t="shared" si="69"/>
        <v>5.6659999999999995E-2</v>
      </c>
      <c r="AZ97" s="18">
        <f t="shared" si="69"/>
        <v>0.128</v>
      </c>
      <c r="BA97" s="18">
        <f t="shared" si="69"/>
        <v>0.22700000000000001</v>
      </c>
      <c r="BB97" s="18">
        <f t="shared" si="69"/>
        <v>0.35699999999999998</v>
      </c>
      <c r="BC97" s="18">
        <f t="shared" si="69"/>
        <v>0.49110999999999999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2.3E-2</v>
      </c>
      <c r="BH97" s="18">
        <f t="shared" si="69"/>
        <v>2.1000000000000001E-2</v>
      </c>
      <c r="BI97" s="18">
        <f t="shared" si="69"/>
        <v>0.03</v>
      </c>
      <c r="BJ97" s="18">
        <f t="shared" si="69"/>
        <v>2.1000000000000001E-2</v>
      </c>
      <c r="BK97" s="18">
        <f t="shared" si="69"/>
        <v>3.5000000000000003E-2</v>
      </c>
      <c r="BL97" s="18">
        <f t="shared" si="69"/>
        <v>0.27500000000000002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1.1219000000000001</v>
      </c>
      <c r="G98" s="28">
        <f t="shared" si="71"/>
        <v>0.3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0.79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1.1340000000000001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1.4430000000000001</v>
      </c>
      <c r="AK98" s="28">
        <f t="shared" si="71"/>
        <v>0.16283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0.46334999999999998</v>
      </c>
      <c r="BN98" s="28">
        <f t="shared" si="71"/>
        <v>0</v>
      </c>
      <c r="BO98" s="28">
        <f t="shared" ref="BO98" si="72">BO94*BO96</f>
        <v>0</v>
      </c>
      <c r="BP98" s="29">
        <f>SUM(D98:BN98)</f>
        <v>7.5965199999999999</v>
      </c>
      <c r="BQ98" s="30">
        <f>BP98/$C$7</f>
        <v>7.5965199999999999</v>
      </c>
    </row>
    <row r="99" spans="1:69" ht="17.25" x14ac:dyDescent="0.3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1.1219000000000001</v>
      </c>
      <c r="G99" s="28">
        <f t="shared" si="73"/>
        <v>0.3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0.79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1.1340000000000001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1.4430000000000001</v>
      </c>
      <c r="AK99" s="28">
        <f t="shared" si="73"/>
        <v>0.16283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0.46334999999999998</v>
      </c>
      <c r="BN99" s="28">
        <f t="shared" si="73"/>
        <v>0</v>
      </c>
      <c r="BO99" s="28">
        <f t="shared" ref="BO99" si="74">BO94*BO96</f>
        <v>0</v>
      </c>
      <c r="BP99" s="29">
        <f>SUM(D99:BN99)</f>
        <v>7.5965199999999999</v>
      </c>
      <c r="BQ99" s="30">
        <f>BP99/$C$7</f>
        <v>7.5965199999999999</v>
      </c>
    </row>
    <row r="101" spans="1:69" x14ac:dyDescent="0.25">
      <c r="J101" s="1"/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86.3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504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380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628</v>
      </c>
      <c r="V112" s="25">
        <f t="shared" si="85"/>
        <v>329.48</v>
      </c>
      <c r="W112" s="25">
        <f>W44</f>
        <v>219</v>
      </c>
      <c r="X112" s="25">
        <f t="shared" si="85"/>
        <v>7.9</v>
      </c>
      <c r="Y112" s="25">
        <f t="shared" si="85"/>
        <v>0</v>
      </c>
      <c r="Z112" s="25">
        <f t="shared" si="85"/>
        <v>247</v>
      </c>
      <c r="AA112" s="25">
        <f t="shared" si="85"/>
        <v>360</v>
      </c>
      <c r="AB112" s="25">
        <f t="shared" si="85"/>
        <v>213</v>
      </c>
      <c r="AC112" s="25">
        <f t="shared" si="85"/>
        <v>314.44</v>
      </c>
      <c r="AD112" s="25">
        <f t="shared" si="85"/>
        <v>138</v>
      </c>
      <c r="AE112" s="25">
        <f t="shared" si="85"/>
        <v>388</v>
      </c>
      <c r="AF112" s="25">
        <f t="shared" si="85"/>
        <v>189</v>
      </c>
      <c r="AG112" s="25">
        <f t="shared" si="85"/>
        <v>218.18</v>
      </c>
      <c r="AH112" s="25">
        <f t="shared" si="85"/>
        <v>59.6</v>
      </c>
      <c r="AI112" s="25">
        <f t="shared" si="85"/>
        <v>65.75</v>
      </c>
      <c r="AJ112" s="25">
        <f t="shared" si="85"/>
        <v>37</v>
      </c>
      <c r="AK112" s="25">
        <f t="shared" si="85"/>
        <v>190</v>
      </c>
      <c r="AL112" s="25">
        <f t="shared" si="85"/>
        <v>185</v>
      </c>
      <c r="AM112" s="25">
        <f t="shared" si="85"/>
        <v>0</v>
      </c>
      <c r="AN112" s="25">
        <f t="shared" si="85"/>
        <v>240</v>
      </c>
      <c r="AO112" s="25">
        <f t="shared" si="85"/>
        <v>0</v>
      </c>
      <c r="AP112" s="25">
        <f t="shared" si="85"/>
        <v>213.79</v>
      </c>
      <c r="AQ112" s="25">
        <f t="shared" si="85"/>
        <v>60</v>
      </c>
      <c r="AR112" s="25">
        <f t="shared" si="85"/>
        <v>65.33</v>
      </c>
      <c r="AS112" s="25">
        <f t="shared" si="85"/>
        <v>84</v>
      </c>
      <c r="AT112" s="25">
        <f t="shared" si="85"/>
        <v>41.43</v>
      </c>
      <c r="AU112" s="25">
        <f t="shared" si="85"/>
        <v>54.28</v>
      </c>
      <c r="AV112" s="25">
        <f t="shared" si="85"/>
        <v>48.75</v>
      </c>
      <c r="AW112" s="25">
        <f t="shared" si="85"/>
        <v>114.28</v>
      </c>
      <c r="AX112" s="25">
        <f t="shared" si="85"/>
        <v>62.66</v>
      </c>
      <c r="AY112" s="25">
        <f t="shared" si="85"/>
        <v>56.66</v>
      </c>
      <c r="AZ112" s="25">
        <f t="shared" si="85"/>
        <v>128</v>
      </c>
      <c r="BA112" s="25">
        <f t="shared" si="85"/>
        <v>227</v>
      </c>
      <c r="BB112" s="25">
        <f t="shared" si="85"/>
        <v>357</v>
      </c>
      <c r="BC112" s="25">
        <f t="shared" si="85"/>
        <v>491.11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23</v>
      </c>
      <c r="BH112" s="25">
        <f t="shared" si="85"/>
        <v>21</v>
      </c>
      <c r="BI112" s="25">
        <f t="shared" si="85"/>
        <v>30</v>
      </c>
      <c r="BJ112" s="25">
        <f t="shared" si="85"/>
        <v>21</v>
      </c>
      <c r="BK112" s="25">
        <f t="shared" si="85"/>
        <v>35</v>
      </c>
      <c r="BL112" s="25">
        <f t="shared" si="85"/>
        <v>275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8.6300000000000002E-2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0.38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0.628</v>
      </c>
      <c r="V113" s="18">
        <f t="shared" si="87"/>
        <v>0.32948</v>
      </c>
      <c r="W113" s="18">
        <f>W112/1000</f>
        <v>0.219</v>
      </c>
      <c r="X113" s="18">
        <f t="shared" si="87"/>
        <v>7.9000000000000008E-3</v>
      </c>
      <c r="Y113" s="18">
        <f t="shared" si="87"/>
        <v>0</v>
      </c>
      <c r="Z113" s="18">
        <f t="shared" si="87"/>
        <v>0.247</v>
      </c>
      <c r="AA113" s="18">
        <f t="shared" si="87"/>
        <v>0.36</v>
      </c>
      <c r="AB113" s="18">
        <f t="shared" si="87"/>
        <v>0.21299999999999999</v>
      </c>
      <c r="AC113" s="18">
        <f t="shared" si="87"/>
        <v>0.31444</v>
      </c>
      <c r="AD113" s="18">
        <f t="shared" si="87"/>
        <v>0.13800000000000001</v>
      </c>
      <c r="AE113" s="18">
        <f t="shared" si="87"/>
        <v>0.38800000000000001</v>
      </c>
      <c r="AF113" s="18">
        <f t="shared" si="87"/>
        <v>0.189</v>
      </c>
      <c r="AG113" s="18">
        <f t="shared" si="87"/>
        <v>0.21818000000000001</v>
      </c>
      <c r="AH113" s="18">
        <f t="shared" si="87"/>
        <v>5.96E-2</v>
      </c>
      <c r="AI113" s="18">
        <f t="shared" si="87"/>
        <v>6.5750000000000003E-2</v>
      </c>
      <c r="AJ113" s="18">
        <f t="shared" si="87"/>
        <v>3.6999999999999998E-2</v>
      </c>
      <c r="AK113" s="18">
        <f t="shared" si="87"/>
        <v>0.19</v>
      </c>
      <c r="AL113" s="18">
        <f t="shared" si="87"/>
        <v>0.185</v>
      </c>
      <c r="AM113" s="18">
        <f t="shared" si="87"/>
        <v>0</v>
      </c>
      <c r="AN113" s="18">
        <f t="shared" si="87"/>
        <v>0.24</v>
      </c>
      <c r="AO113" s="18">
        <f t="shared" si="87"/>
        <v>0</v>
      </c>
      <c r="AP113" s="18">
        <f t="shared" si="87"/>
        <v>0.21378999999999998</v>
      </c>
      <c r="AQ113" s="18">
        <f t="shared" si="87"/>
        <v>0.06</v>
      </c>
      <c r="AR113" s="18">
        <f t="shared" si="87"/>
        <v>6.5329999999999999E-2</v>
      </c>
      <c r="AS113" s="18">
        <f t="shared" si="87"/>
        <v>8.4000000000000005E-2</v>
      </c>
      <c r="AT113" s="18">
        <f t="shared" si="87"/>
        <v>4.1430000000000002E-2</v>
      </c>
      <c r="AU113" s="18">
        <f t="shared" si="87"/>
        <v>5.4280000000000002E-2</v>
      </c>
      <c r="AV113" s="18">
        <f t="shared" si="87"/>
        <v>4.8750000000000002E-2</v>
      </c>
      <c r="AW113" s="18">
        <f t="shared" si="87"/>
        <v>0.11428000000000001</v>
      </c>
      <c r="AX113" s="18">
        <f t="shared" si="87"/>
        <v>6.2659999999999993E-2</v>
      </c>
      <c r="AY113" s="18">
        <f t="shared" si="87"/>
        <v>5.6659999999999995E-2</v>
      </c>
      <c r="AZ113" s="18">
        <f t="shared" si="87"/>
        <v>0.128</v>
      </c>
      <c r="BA113" s="18">
        <f t="shared" si="87"/>
        <v>0.22700000000000001</v>
      </c>
      <c r="BB113" s="18">
        <f t="shared" si="87"/>
        <v>0.35699999999999998</v>
      </c>
      <c r="BC113" s="18">
        <f t="shared" si="87"/>
        <v>0.49110999999999999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2.3E-2</v>
      </c>
      <c r="BH113" s="18">
        <f t="shared" si="87"/>
        <v>2.1000000000000001E-2</v>
      </c>
      <c r="BI113" s="18">
        <f t="shared" si="87"/>
        <v>0.03</v>
      </c>
      <c r="BJ113" s="18">
        <f t="shared" si="87"/>
        <v>2.1000000000000001E-2</v>
      </c>
      <c r="BK113" s="18">
        <f t="shared" si="87"/>
        <v>3.5000000000000003E-2</v>
      </c>
      <c r="BL113" s="18">
        <f t="shared" si="87"/>
        <v>0.27500000000000002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0.86299999999999999</v>
      </c>
      <c r="G114" s="28">
        <f t="shared" si="89"/>
        <v>0.3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3.3119999999999998</v>
      </c>
      <c r="BH114" s="28">
        <f t="shared" si="89"/>
        <v>0.52500000000000002</v>
      </c>
      <c r="BI114" s="28">
        <f t="shared" si="89"/>
        <v>0.42</v>
      </c>
      <c r="BJ114" s="28">
        <f t="shared" si="89"/>
        <v>0.94499999999999995</v>
      </c>
      <c r="BK114" s="28">
        <f t="shared" si="89"/>
        <v>0</v>
      </c>
      <c r="BL114" s="28">
        <f t="shared" si="89"/>
        <v>0</v>
      </c>
      <c r="BM114" s="28">
        <f t="shared" si="89"/>
        <v>0.61780000000000002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8.3356450000000013</v>
      </c>
      <c r="BQ114" s="30">
        <f>BP114/$C$7</f>
        <v>8.3356450000000013</v>
      </c>
    </row>
    <row r="115" spans="1:69" ht="17.25" x14ac:dyDescent="0.3">
      <c r="A115" s="26"/>
      <c r="B115" s="27" t="s">
        <v>31</v>
      </c>
      <c r="C115" s="88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0.86299999999999999</v>
      </c>
      <c r="G115" s="28">
        <f t="shared" si="91"/>
        <v>0.3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3.3119999999999998</v>
      </c>
      <c r="BH115" s="28">
        <f t="shared" si="91"/>
        <v>0.52500000000000002</v>
      </c>
      <c r="BI115" s="28">
        <f t="shared" si="91"/>
        <v>0.42</v>
      </c>
      <c r="BJ115" s="28">
        <f t="shared" si="91"/>
        <v>0.94499999999999995</v>
      </c>
      <c r="BK115" s="28">
        <f t="shared" si="91"/>
        <v>0</v>
      </c>
      <c r="BL115" s="28">
        <f t="shared" si="91"/>
        <v>0</v>
      </c>
      <c r="BM115" s="28">
        <f t="shared" si="91"/>
        <v>0.61780000000000002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8.3356450000000013</v>
      </c>
      <c r="BQ115" s="30">
        <f>BP115/$C$7</f>
        <v>8.3356450000000013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3" sqref="F3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105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f>' 3-7 лет (день 5)'!K4</f>
        <v>44953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93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106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f>' 3-7 лет (день 5)'!K4</f>
        <v>44953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96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97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98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99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3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5">
      <c r="A3" s="51"/>
      <c r="B3" s="61">
        <f>E3</f>
        <v>44953</v>
      </c>
      <c r="C3" s="52" t="s">
        <v>45</v>
      </c>
      <c r="D3" s="51"/>
      <c r="E3" s="61">
        <f>' 3-7 лет (день 5)'!K4</f>
        <v>44953</v>
      </c>
      <c r="F3" s="52" t="s">
        <v>45</v>
      </c>
      <c r="G3" s="52" t="s">
        <v>46</v>
      </c>
      <c r="H3" s="51"/>
      <c r="I3" s="61">
        <f>E3</f>
        <v>44953</v>
      </c>
      <c r="J3" s="52" t="s">
        <v>46</v>
      </c>
      <c r="K3" s="21"/>
      <c r="L3" s="53">
        <f>F4</f>
        <v>18.853085</v>
      </c>
      <c r="M3" s="53">
        <f>G4</f>
        <v>21.033124999999998</v>
      </c>
      <c r="N3" s="53">
        <f>F9</f>
        <v>35.164239999999999</v>
      </c>
      <c r="O3" s="53">
        <f>G9</f>
        <v>46.576340000000002</v>
      </c>
      <c r="P3" s="53">
        <f>F17</f>
        <v>14.56653</v>
      </c>
      <c r="Q3" s="53">
        <f>G17</f>
        <v>7.5965199999999999</v>
      </c>
      <c r="R3" s="5">
        <f>F22</f>
        <v>6.2165949999999999</v>
      </c>
      <c r="S3" s="5">
        <f>G22</f>
        <v>8.3356450000000013</v>
      </c>
      <c r="T3" s="54">
        <f>L3+N3+P3+R3</f>
        <v>74.800449999999998</v>
      </c>
      <c r="U3" s="54">
        <f>M3+O3+Q3+S3</f>
        <v>83.541629999999998</v>
      </c>
    </row>
    <row r="4" spans="1:22" ht="15" customHeight="1" x14ac:dyDescent="0.25">
      <c r="A4" s="84" t="s">
        <v>8</v>
      </c>
      <c r="B4" s="5" t="str">
        <f>E4</f>
        <v>Каша молочная "Геркулес"</v>
      </c>
      <c r="C4" s="108">
        <f>F4</f>
        <v>18.853085</v>
      </c>
      <c r="D4" s="84" t="s">
        <v>8</v>
      </c>
      <c r="E4" s="5" t="str">
        <f>' 3-7 лет (день 5)'!B7</f>
        <v>Каша молочная "Геркулес"</v>
      </c>
      <c r="F4" s="108">
        <f>' 1,5-2 года (день 5)'!BQ65</f>
        <v>18.853085</v>
      </c>
      <c r="G4" s="108">
        <f>' 3-7 лет (день 5)'!BQ65</f>
        <v>21.033124999999998</v>
      </c>
      <c r="H4" s="84" t="s">
        <v>8</v>
      </c>
      <c r="I4" s="5" t="str">
        <f>E4</f>
        <v>Каша молочная "Геркулес"</v>
      </c>
      <c r="J4" s="108">
        <f>G4</f>
        <v>21.033124999999998</v>
      </c>
    </row>
    <row r="5" spans="1:22" ht="15" customHeight="1" x14ac:dyDescent="0.25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5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5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5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5">
      <c r="A9" s="84" t="s">
        <v>12</v>
      </c>
      <c r="B9" s="5" t="str">
        <f>E9</f>
        <v>Суп картофельный с гренками</v>
      </c>
      <c r="C9" s="115">
        <f>F9</f>
        <v>35.164239999999999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35.164239999999999</v>
      </c>
      <c r="G9" s="115">
        <f>' 3-7 лет (день 5)'!BQ83</f>
        <v>46.576340000000002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46.576340000000002</v>
      </c>
    </row>
    <row r="10" spans="1:22" ht="15" customHeight="1" x14ac:dyDescent="0.25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5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5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5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5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5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5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5">
      <c r="A17" s="84" t="s">
        <v>18</v>
      </c>
      <c r="B17" s="5" t="str">
        <f>E17</f>
        <v>Чай с лимоном</v>
      </c>
      <c r="C17" s="108">
        <f>F17</f>
        <v>14.56653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14.56653</v>
      </c>
      <c r="G17" s="108">
        <f>' 3-7 лет (день 5)'!BQ99</f>
        <v>7.5965199999999999</v>
      </c>
      <c r="H17" s="84" t="s">
        <v>18</v>
      </c>
      <c r="I17" s="5" t="str">
        <f>E17</f>
        <v>Чай с лимоном</v>
      </c>
      <c r="J17" s="108">
        <f>G17</f>
        <v>7.5965199999999999</v>
      </c>
    </row>
    <row r="18" spans="1:15" ht="15" customHeight="1" x14ac:dyDescent="0.25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5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5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5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5">
      <c r="A22" s="84" t="s">
        <v>21</v>
      </c>
      <c r="B22" s="14" t="str">
        <f>E22</f>
        <v>Рагу из овощей</v>
      </c>
      <c r="C22" s="108">
        <f>F22</f>
        <v>6.2165949999999999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6.2165949999999999</v>
      </c>
      <c r="G22" s="108">
        <f>' 3-7 лет (день 5)'!BQ115</f>
        <v>8.3356450000000013</v>
      </c>
      <c r="H22" s="84" t="s">
        <v>21</v>
      </c>
      <c r="I22" s="14" t="str">
        <f>E22</f>
        <v>Рагу из овощей</v>
      </c>
      <c r="J22" s="108">
        <f>G22</f>
        <v>8.3356450000000013</v>
      </c>
    </row>
    <row r="23" spans="1:15" ht="15" customHeight="1" x14ac:dyDescent="0.25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5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5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5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3">
      <c r="A27" s="106" t="s">
        <v>44</v>
      </c>
      <c r="B27" s="107"/>
      <c r="C27" s="59">
        <f>C4+C9+C17+C22</f>
        <v>74.800449999999998</v>
      </c>
      <c r="D27" s="106" t="s">
        <v>44</v>
      </c>
      <c r="E27" s="107"/>
      <c r="F27" s="59">
        <f>F4+F9+F17+F22</f>
        <v>74.800449999999998</v>
      </c>
      <c r="G27" s="55">
        <f>G4+G9+G17+G22</f>
        <v>83.541629999999998</v>
      </c>
      <c r="H27" s="106" t="s">
        <v>44</v>
      </c>
      <c r="I27" s="107"/>
      <c r="J27" s="55">
        <f>J4+J9+J17+J22</f>
        <v>83.541629999999998</v>
      </c>
    </row>
    <row r="28" spans="1:15" ht="82.5" customHeight="1" x14ac:dyDescent="0.25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5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44953</v>
      </c>
      <c r="C30" s="52" t="s">
        <v>46</v>
      </c>
      <c r="D30" s="51"/>
      <c r="E30" s="61">
        <f>E3</f>
        <v>44953</v>
      </c>
      <c r="F30" s="126" t="s">
        <v>46</v>
      </c>
      <c r="G30" s="127"/>
      <c r="H30" s="51"/>
      <c r="I30" s="62">
        <f>E3</f>
        <v>44953</v>
      </c>
      <c r="J30" s="58" t="s">
        <v>46</v>
      </c>
      <c r="K30" s="21"/>
      <c r="L30" s="21"/>
    </row>
    <row r="31" spans="1:15" ht="15" customHeight="1" x14ac:dyDescent="0.25">
      <c r="A31" s="84" t="s">
        <v>8</v>
      </c>
      <c r="B31" s="5" t="str">
        <f>E4</f>
        <v>Каша молочная "Геркулес"</v>
      </c>
      <c r="C31" s="108">
        <f>G4</f>
        <v>21.033124999999998</v>
      </c>
      <c r="D31" s="84" t="s">
        <v>8</v>
      </c>
      <c r="E31" s="5" t="str">
        <f>E4</f>
        <v>Каша молочная "Геркулес"</v>
      </c>
      <c r="F31" s="111">
        <f>F4</f>
        <v>18.853085</v>
      </c>
      <c r="G31" s="114">
        <f>G4</f>
        <v>21.033124999999998</v>
      </c>
      <c r="H31" s="84" t="s">
        <v>8</v>
      </c>
      <c r="I31" s="5" t="str">
        <f>I4</f>
        <v>Каша молочная "Геркулес"</v>
      </c>
      <c r="J31" s="108">
        <f>F31</f>
        <v>18.853085</v>
      </c>
    </row>
    <row r="32" spans="1:15" ht="15" customHeight="1" x14ac:dyDescent="0.25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5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5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5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5">
      <c r="A36" s="84" t="s">
        <v>12</v>
      </c>
      <c r="B36" s="5" t="str">
        <f t="shared" ref="B36:B41" si="1">E9</f>
        <v>Суп картофельный с гренками</v>
      </c>
      <c r="C36" s="115">
        <f>G9</f>
        <v>46.576340000000002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35.164239999999999</v>
      </c>
      <c r="G36" s="121">
        <f>G9</f>
        <v>46.576340000000002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35.164239999999999</v>
      </c>
    </row>
    <row r="37" spans="1:10" ht="15" customHeight="1" x14ac:dyDescent="0.25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5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5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5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5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5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5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5">
      <c r="A44" s="84" t="s">
        <v>18</v>
      </c>
      <c r="B44" s="5" t="str">
        <f>E17</f>
        <v>Чай с лимоном</v>
      </c>
      <c r="C44" s="108">
        <f>G17</f>
        <v>7.5965199999999999</v>
      </c>
      <c r="D44" s="84" t="s">
        <v>18</v>
      </c>
      <c r="E44" s="5" t="str">
        <f>E17</f>
        <v>Чай с лимоном</v>
      </c>
      <c r="F44" s="111">
        <f>F17</f>
        <v>14.56653</v>
      </c>
      <c r="G44" s="114">
        <f>G17</f>
        <v>7.5965199999999999</v>
      </c>
      <c r="H44" s="84" t="s">
        <v>18</v>
      </c>
      <c r="I44" s="5" t="str">
        <f>I17</f>
        <v>Чай с лимоном</v>
      </c>
      <c r="J44" s="108">
        <f>F44</f>
        <v>14.56653</v>
      </c>
    </row>
    <row r="45" spans="1:10" ht="15" customHeight="1" x14ac:dyDescent="0.25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5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5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5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5">
      <c r="A49" s="84" t="s">
        <v>21</v>
      </c>
      <c r="B49" s="14" t="str">
        <f>E22</f>
        <v>Рагу из овощей</v>
      </c>
      <c r="C49" s="108">
        <f>G22</f>
        <v>8.3356450000000013</v>
      </c>
      <c r="D49" s="84" t="s">
        <v>21</v>
      </c>
      <c r="E49" s="14" t="str">
        <f>E22</f>
        <v>Рагу из овощей</v>
      </c>
      <c r="F49" s="111">
        <f>F22</f>
        <v>6.2165949999999999</v>
      </c>
      <c r="G49" s="114">
        <f>G22</f>
        <v>8.3356450000000013</v>
      </c>
      <c r="H49" s="84" t="s">
        <v>21</v>
      </c>
      <c r="I49" s="14" t="str">
        <f>I22</f>
        <v>Рагу из овощей</v>
      </c>
      <c r="J49" s="108">
        <f>F49</f>
        <v>6.2165949999999999</v>
      </c>
    </row>
    <row r="50" spans="1:10" ht="15" customHeight="1" x14ac:dyDescent="0.25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5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5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5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3">
      <c r="A54" s="106" t="s">
        <v>44</v>
      </c>
      <c r="B54" s="107"/>
      <c r="C54" s="59">
        <f>C31+C36+C44+C49</f>
        <v>83.541629999999998</v>
      </c>
      <c r="D54" s="38"/>
      <c r="E54" s="60" t="s">
        <v>44</v>
      </c>
      <c r="F54" s="82">
        <f>F31+F36+F44+F49</f>
        <v>74.800449999999998</v>
      </c>
      <c r="G54" s="82">
        <f>G31+G36+G44+G49</f>
        <v>83.541629999999998</v>
      </c>
      <c r="H54" s="106" t="s">
        <v>44</v>
      </c>
      <c r="I54" s="107"/>
      <c r="J54" s="55">
        <f>J31+J36+J44+J49</f>
        <v>74.800449999999998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5)'!K4</f>
        <v>44953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45" t="s">
        <v>57</v>
      </c>
      <c r="B5" s="143">
        <v>0.3611111111111111</v>
      </c>
      <c r="C5" s="5" t="str">
        <f>' 3-7 лет (день 5)'!B7</f>
        <v>Каша молочная "Геркулес"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5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5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6"/>
      <c r="C2" s="33" t="s">
        <v>3</v>
      </c>
    </row>
    <row r="3" spans="2:4" x14ac:dyDescent="0.25">
      <c r="B3" s="97"/>
      <c r="C3" s="4" t="s">
        <v>7</v>
      </c>
    </row>
    <row r="4" spans="2:4" x14ac:dyDescent="0.25">
      <c r="B4" s="84" t="s">
        <v>8</v>
      </c>
      <c r="C4" s="5" t="s">
        <v>9</v>
      </c>
      <c r="D4" t="s">
        <v>63</v>
      </c>
    </row>
    <row r="5" spans="2:4" x14ac:dyDescent="0.25">
      <c r="B5" s="84"/>
      <c r="C5" s="69" t="s">
        <v>10</v>
      </c>
      <c r="D5" t="s">
        <v>64</v>
      </c>
    </row>
    <row r="6" spans="2:4" x14ac:dyDescent="0.25">
      <c r="B6" s="84"/>
      <c r="C6" s="5" t="s">
        <v>11</v>
      </c>
      <c r="D6" t="s">
        <v>65</v>
      </c>
    </row>
    <row r="7" spans="2:4" x14ac:dyDescent="0.25">
      <c r="B7" s="84"/>
      <c r="C7" s="5"/>
    </row>
    <row r="8" spans="2:4" x14ac:dyDescent="0.25">
      <c r="B8" s="84"/>
      <c r="C8" s="5"/>
    </row>
    <row r="9" spans="2:4" x14ac:dyDescent="0.25">
      <c r="B9" s="84" t="s">
        <v>12</v>
      </c>
      <c r="C9" s="5" t="s">
        <v>13</v>
      </c>
      <c r="D9" t="s">
        <v>66</v>
      </c>
    </row>
    <row r="10" spans="2:4" x14ac:dyDescent="0.25">
      <c r="B10" s="84"/>
      <c r="C10" s="70" t="s">
        <v>38</v>
      </c>
      <c r="D10" t="s">
        <v>67</v>
      </c>
    </row>
    <row r="11" spans="2:4" x14ac:dyDescent="0.25">
      <c r="B11" s="84"/>
      <c r="C11" s="5" t="s">
        <v>14</v>
      </c>
    </row>
    <row r="12" spans="2:4" x14ac:dyDescent="0.25">
      <c r="B12" s="84"/>
      <c r="C12" s="5" t="s">
        <v>15</v>
      </c>
    </row>
    <row r="13" spans="2:4" x14ac:dyDescent="0.25">
      <c r="B13" s="84"/>
      <c r="C13" s="5" t="s">
        <v>16</v>
      </c>
    </row>
    <row r="14" spans="2:4" x14ac:dyDescent="0.25">
      <c r="B14" s="84"/>
      <c r="C14" s="15" t="s">
        <v>17</v>
      </c>
    </row>
    <row r="15" spans="2:4" x14ac:dyDescent="0.25">
      <c r="B15" s="84"/>
      <c r="C15" s="9"/>
    </row>
    <row r="16" spans="2:4" x14ac:dyDescent="0.25">
      <c r="B16" s="84"/>
      <c r="C16" s="9"/>
    </row>
    <row r="17" spans="2:3" x14ac:dyDescent="0.25">
      <c r="B17" s="84" t="s">
        <v>18</v>
      </c>
      <c r="C17" s="5" t="s">
        <v>19</v>
      </c>
    </row>
    <row r="18" spans="2:3" x14ac:dyDescent="0.25">
      <c r="B18" s="84"/>
      <c r="C18" s="9" t="s">
        <v>20</v>
      </c>
    </row>
    <row r="19" spans="2:3" x14ac:dyDescent="0.25">
      <c r="B19" s="84"/>
      <c r="C19" s="5"/>
    </row>
    <row r="20" spans="2:3" x14ac:dyDescent="0.25">
      <c r="B20" s="84"/>
      <c r="C20" s="5"/>
    </row>
    <row r="21" spans="2:3" x14ac:dyDescent="0.25">
      <c r="B21" s="84"/>
      <c r="C21" s="5"/>
    </row>
    <row r="22" spans="2:3" x14ac:dyDescent="0.25">
      <c r="B22" s="84" t="s">
        <v>21</v>
      </c>
      <c r="C22" s="71" t="s">
        <v>22</v>
      </c>
    </row>
    <row r="23" spans="2:3" x14ac:dyDescent="0.25">
      <c r="B23" s="84"/>
      <c r="C23" t="s">
        <v>15</v>
      </c>
    </row>
    <row r="24" spans="2:3" x14ac:dyDescent="0.25">
      <c r="B24" s="84"/>
      <c r="C24" s="9" t="s">
        <v>23</v>
      </c>
    </row>
    <row r="25" spans="2:3" x14ac:dyDescent="0.25">
      <c r="B25" s="84"/>
      <c r="C25" s="15"/>
    </row>
    <row r="26" spans="2:3" x14ac:dyDescent="0.25">
      <c r="B26" s="84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2023-01-24T07:08:23Z</dcterms:modified>
</cp:coreProperties>
</file>