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98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83" i="9" l="1"/>
  <c r="BA59" i="9"/>
  <c r="BA60" i="9" s="1"/>
  <c r="BO99" i="9"/>
  <c r="N30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AD64" i="9"/>
  <c r="AN64" i="9"/>
  <c r="BB64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F98" i="9"/>
  <c r="L99" i="9"/>
  <c r="L98" i="9"/>
  <c r="N98" i="9"/>
  <c r="Z98" i="9"/>
  <c r="AD98" i="9"/>
  <c r="AJ99" i="9"/>
  <c r="AR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8" i="8"/>
  <c r="F117" i="8"/>
  <c r="V118" i="8"/>
  <c r="AD117" i="8"/>
  <c r="AL118" i="8"/>
  <c r="AT118" i="8"/>
  <c r="BB118" i="8"/>
  <c r="BJ117" i="8"/>
  <c r="O118" i="8"/>
  <c r="AE118" i="8"/>
  <c r="AG98" i="9" l="1"/>
  <c r="BK118" i="8"/>
  <c r="Q83" i="9"/>
  <c r="AJ83" i="9"/>
  <c r="AZ117" i="8"/>
  <c r="AF82" i="9"/>
  <c r="AV99" i="9"/>
  <c r="P99" i="9"/>
  <c r="BD99" i="9"/>
  <c r="X98" i="9"/>
  <c r="S83" i="9"/>
  <c r="BL98" i="9"/>
  <c r="D99" i="9"/>
  <c r="J64" i="9"/>
  <c r="AF98" i="9"/>
  <c r="X64" i="9"/>
  <c r="AD82" i="9"/>
  <c r="AR98" i="9"/>
  <c r="L117" i="8"/>
  <c r="AK101" i="8"/>
  <c r="BH118" i="8"/>
  <c r="T117" i="8"/>
  <c r="AY118" i="8"/>
  <c r="AZ118" i="8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K46" i="9" s="1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Y46" i="9" s="1"/>
  <c r="W65" i="9"/>
  <c r="U65" i="9"/>
  <c r="S65" i="9"/>
  <c r="S46" i="9" s="1"/>
  <c r="Q65" i="9"/>
  <c r="O65" i="9"/>
  <c r="M65" i="9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B46" i="9" l="1"/>
  <c r="M46" i="9"/>
  <c r="N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<sst xmlns="http://schemas.openxmlformats.org/spreadsheetml/2006/main" count="361" uniqueCount="97">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</sst>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4" zoomScale="66" zoomScaleNormal="66" workbookViewId="0">
      <selection activeCell="AD32" sqref="AD3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44991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4.0000000000000001E-3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8.0000000000000002E-3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1.0999999999999999E-2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1.0999999999999999E-2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4.3500000000000004E-2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1.7000000000000001E-2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4.3500000000000004E-2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1.7000000000000001E-2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8">E29*E42</f>
        <v>2.8000000000000003</v>
      </c>
      <c r="F44" s="30">
        <f t="shared" si="8"/>
        <v>3.0015000000000001</v>
      </c>
      <c r="G44" s="30">
        <f t="shared" si="8"/>
        <v>0.2112</v>
      </c>
      <c r="H44" s="30">
        <f t="shared" si="8"/>
        <v>0.91200000000000003</v>
      </c>
      <c r="I44" s="30">
        <f t="shared" si="8"/>
        <v>0</v>
      </c>
      <c r="J44" s="30">
        <f t="shared" si="8"/>
        <v>14.632899999999999</v>
      </c>
      <c r="K44" s="30">
        <f t="shared" si="8"/>
        <v>11.261480000000002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10.528</v>
      </c>
      <c r="V44" s="30">
        <f t="shared" si="8"/>
        <v>0</v>
      </c>
      <c r="W44" s="30">
        <f>W29*W42</f>
        <v>0</v>
      </c>
      <c r="X44" s="30">
        <f t="shared" si="8"/>
        <v>9.0545454545454547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3.2399999999999998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1.3920000000000001</v>
      </c>
      <c r="AK44" s="30">
        <f t="shared" si="8"/>
        <v>0.22799999999999998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0.58001999999999998</v>
      </c>
      <c r="AT44" s="30">
        <f t="shared" si="8"/>
        <v>0</v>
      </c>
      <c r="AU44" s="30">
        <f t="shared" si="8"/>
        <v>0.85709999999999997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2.34</v>
      </c>
      <c r="BH44" s="30">
        <f t="shared" si="8"/>
        <v>0.48600000000000004</v>
      </c>
      <c r="BI44" s="30">
        <f t="shared" si="8"/>
        <v>0.94599999999999995</v>
      </c>
      <c r="BJ44" s="30">
        <f t="shared" si="8"/>
        <v>3.84</v>
      </c>
      <c r="BK44" s="30">
        <f t="shared" si="8"/>
        <v>0</v>
      </c>
      <c r="BL44" s="30">
        <f t="shared" si="8"/>
        <v>0.57799999999999996</v>
      </c>
      <c r="BM44" s="30">
        <f t="shared" si="8"/>
        <v>1.083342</v>
      </c>
      <c r="BN44" s="30">
        <f t="shared" si="8"/>
        <v>5.9560000000000002E-2</v>
      </c>
      <c r="BO44" s="30">
        <f t="shared" ref="BO44" si="9">BO29*BO42</f>
        <v>0.35000000000000003</v>
      </c>
      <c r="BP44" s="31">
        <f>SUM(D44:BN44)</f>
        <v>93.002827454545482</v>
      </c>
      <c r="BQ44" s="32">
        <f>BP44/$C$7</f>
        <v>93.002827454545482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10">E29*E42</f>
        <v>2.8000000000000003</v>
      </c>
      <c r="F45" s="30">
        <f t="shared" si="10"/>
        <v>3.0015000000000001</v>
      </c>
      <c r="G45" s="30">
        <f t="shared" si="10"/>
        <v>0.2112</v>
      </c>
      <c r="H45" s="30">
        <f t="shared" si="10"/>
        <v>0.91200000000000003</v>
      </c>
      <c r="I45" s="30">
        <f t="shared" si="10"/>
        <v>0</v>
      </c>
      <c r="J45" s="30">
        <f t="shared" si="10"/>
        <v>14.632899999999999</v>
      </c>
      <c r="K45" s="30">
        <f t="shared" si="10"/>
        <v>11.261480000000002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10.528</v>
      </c>
      <c r="V45" s="30">
        <f t="shared" si="10"/>
        <v>0</v>
      </c>
      <c r="W45" s="30">
        <f>W29*W42</f>
        <v>0</v>
      </c>
      <c r="X45" s="30">
        <f t="shared" si="10"/>
        <v>9.0545454545454547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3.2399999999999998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1.3920000000000001</v>
      </c>
      <c r="AK45" s="30">
        <f t="shared" si="10"/>
        <v>0.22799999999999998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0.58001999999999998</v>
      </c>
      <c r="AT45" s="30">
        <f t="shared" si="10"/>
        <v>0</v>
      </c>
      <c r="AU45" s="30">
        <f t="shared" si="10"/>
        <v>0.85709999999999997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2.34</v>
      </c>
      <c r="BH45" s="30">
        <f t="shared" si="10"/>
        <v>0.48600000000000004</v>
      </c>
      <c r="BI45" s="30">
        <f t="shared" si="10"/>
        <v>0.94599999999999995</v>
      </c>
      <c r="BJ45" s="30">
        <f t="shared" si="10"/>
        <v>3.84</v>
      </c>
      <c r="BK45" s="30">
        <f t="shared" si="10"/>
        <v>0</v>
      </c>
      <c r="BL45" s="30">
        <f t="shared" si="10"/>
        <v>0.57799999999999996</v>
      </c>
      <c r="BM45" s="30">
        <f t="shared" si="10"/>
        <v>1.083342</v>
      </c>
      <c r="BN45" s="30">
        <f t="shared" si="10"/>
        <v>5.9560000000000002E-2</v>
      </c>
      <c r="BO45" s="30">
        <f t="shared" ref="BO45" si="11">BO29*BO42</f>
        <v>0.35000000000000003</v>
      </c>
      <c r="BP45" s="31">
        <f>SUM(D45:BN45)</f>
        <v>93.002827454545482</v>
      </c>
      <c r="BQ45" s="32">
        <f>BP45/$C$7</f>
        <v>93.002827454545482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100.548282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3">Z5</f>
        <v>Изюм</v>
      </c>
      <c r="AA51" s="85" t="str">
        <f t="shared" si="13"/>
        <v>Курага</v>
      </c>
      <c r="AB51" s="85" t="str">
        <f t="shared" si="13"/>
        <v>Чернослив</v>
      </c>
      <c r="AC51" s="85" t="str">
        <f t="shared" si="13"/>
        <v>Шиповник</v>
      </c>
      <c r="AD51" s="85" t="str">
        <f t="shared" si="13"/>
        <v>Сухофрукты</v>
      </c>
      <c r="AE51" s="85" t="str">
        <f t="shared" si="13"/>
        <v>Ягода свежемороженная</v>
      </c>
      <c r="AF51" s="85" t="str">
        <f t="shared" si="13"/>
        <v>Лимон</v>
      </c>
      <c r="AG51" s="85" t="str">
        <f t="shared" si="13"/>
        <v>Кисель</v>
      </c>
      <c r="AH51" s="85" t="str">
        <f t="shared" si="13"/>
        <v xml:space="preserve">Сок </v>
      </c>
      <c r="AI51" s="85" t="str">
        <f t="shared" si="13"/>
        <v>Макаронные изделия</v>
      </c>
      <c r="AJ51" s="85" t="str">
        <f t="shared" si="13"/>
        <v>Мука</v>
      </c>
      <c r="AK51" s="85" t="str">
        <f t="shared" si="13"/>
        <v>Дрожжи</v>
      </c>
      <c r="AL51" s="85" t="str">
        <f t="shared" si="13"/>
        <v>Печенье</v>
      </c>
      <c r="AM51" s="85" t="str">
        <f t="shared" si="13"/>
        <v>Пряники</v>
      </c>
      <c r="AN51" s="85" t="str">
        <f t="shared" si="13"/>
        <v>Вафли</v>
      </c>
      <c r="AO51" s="85" t="str">
        <f t="shared" si="13"/>
        <v>Конфеты</v>
      </c>
      <c r="AP51" s="85" t="str">
        <f t="shared" si="13"/>
        <v>Повидло Сава</v>
      </c>
      <c r="AQ51" s="85" t="str">
        <f t="shared" si="13"/>
        <v>Крупа геркулес</v>
      </c>
      <c r="AR51" s="85" t="str">
        <f t="shared" si="13"/>
        <v>Крупа горох</v>
      </c>
      <c r="AS51" s="85" t="str">
        <f t="shared" si="13"/>
        <v>Крупа гречневая</v>
      </c>
      <c r="AT51" s="85" t="str">
        <f t="shared" si="13"/>
        <v>Крупа кукурузная</v>
      </c>
      <c r="AU51" s="85" t="str">
        <f t="shared" si="13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4">BA5</f>
        <v>Цыпленок бройлер</v>
      </c>
      <c r="BB51" s="85" t="str">
        <f t="shared" si="14"/>
        <v>Филе куриное</v>
      </c>
      <c r="BC51" s="85" t="str">
        <f t="shared" si="14"/>
        <v>Фарш говяжий</v>
      </c>
      <c r="BD51" s="85" t="str">
        <f t="shared" si="14"/>
        <v>Печень куриная</v>
      </c>
      <c r="BE51" s="85" t="str">
        <f t="shared" si="14"/>
        <v>Филе минтая</v>
      </c>
      <c r="BF51" s="85" t="str">
        <f t="shared" si="14"/>
        <v>Филе сельди слабосол.</v>
      </c>
      <c r="BG51" s="85" t="str">
        <f t="shared" si="14"/>
        <v>Картофель</v>
      </c>
      <c r="BH51" s="85" t="str">
        <f t="shared" si="14"/>
        <v>Морковь</v>
      </c>
      <c r="BI51" s="85" t="str">
        <f t="shared" si="14"/>
        <v>Лук</v>
      </c>
      <c r="BJ51" s="85" t="str">
        <f t="shared" si="14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4.0000000000000001E-3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4.0000000000000001E-3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5"/>
        <v>0</v>
      </c>
      <c r="F55" s="6">
        <f t="shared" si="15"/>
        <v>8.0000000000000002E-3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1.2E-2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6.0000000000000001E-3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1.2E-2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6.0000000000000001E-3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70</v>
      </c>
      <c r="F61" s="27">
        <f t="shared" si="23"/>
        <v>69</v>
      </c>
      <c r="G61" s="27">
        <f t="shared" si="23"/>
        <v>528</v>
      </c>
      <c r="H61" s="27">
        <f t="shared" si="23"/>
        <v>1140</v>
      </c>
      <c r="I61" s="27">
        <f t="shared" si="23"/>
        <v>540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504</v>
      </c>
      <c r="N61" s="27">
        <f t="shared" si="23"/>
        <v>99.49</v>
      </c>
      <c r="O61" s="27">
        <f t="shared" si="23"/>
        <v>320.32</v>
      </c>
      <c r="P61" s="27">
        <f t="shared" si="23"/>
        <v>373.68</v>
      </c>
      <c r="Q61" s="27">
        <f t="shared" si="23"/>
        <v>416.67</v>
      </c>
      <c r="R61" s="27">
        <f t="shared" si="23"/>
        <v>0</v>
      </c>
      <c r="S61" s="27">
        <f t="shared" si="23"/>
        <v>130</v>
      </c>
      <c r="T61" s="27">
        <f t="shared" si="23"/>
        <v>0</v>
      </c>
      <c r="U61" s="27">
        <f t="shared" si="23"/>
        <v>752</v>
      </c>
      <c r="V61" s="27">
        <f t="shared" si="23"/>
        <v>329.48</v>
      </c>
      <c r="W61" s="27">
        <f>W42</f>
        <v>329</v>
      </c>
      <c r="X61" s="27">
        <f t="shared" si="23"/>
        <v>8.3000000000000007</v>
      </c>
      <c r="Y61" s="27">
        <f t="shared" si="23"/>
        <v>0</v>
      </c>
      <c r="Z61" s="27">
        <f t="shared" si="23"/>
        <v>350</v>
      </c>
      <c r="AA61" s="27">
        <f t="shared" si="23"/>
        <v>350</v>
      </c>
      <c r="AB61" s="27">
        <f t="shared" si="23"/>
        <v>300</v>
      </c>
      <c r="AC61" s="27">
        <f t="shared" si="23"/>
        <v>300</v>
      </c>
      <c r="AD61" s="27">
        <f t="shared" si="23"/>
        <v>180</v>
      </c>
      <c r="AE61" s="27">
        <f t="shared" si="23"/>
        <v>300</v>
      </c>
      <c r="AF61" s="27">
        <f t="shared" si="23"/>
        <v>209</v>
      </c>
      <c r="AG61" s="27">
        <f t="shared" si="23"/>
        <v>231.82</v>
      </c>
      <c r="AH61" s="27">
        <f t="shared" si="23"/>
        <v>59</v>
      </c>
      <c r="AI61" s="27">
        <f t="shared" si="23"/>
        <v>67</v>
      </c>
      <c r="AJ61" s="27">
        <f t="shared" si="23"/>
        <v>48</v>
      </c>
      <c r="AK61" s="27">
        <f t="shared" si="23"/>
        <v>190</v>
      </c>
      <c r="AL61" s="27">
        <f t="shared" si="23"/>
        <v>195</v>
      </c>
      <c r="AM61" s="27">
        <f t="shared" si="23"/>
        <v>297.67</v>
      </c>
      <c r="AN61" s="27">
        <f t="shared" si="23"/>
        <v>255</v>
      </c>
      <c r="AO61" s="27">
        <f t="shared" si="23"/>
        <v>0</v>
      </c>
      <c r="AP61" s="27">
        <f t="shared" si="23"/>
        <v>226.44</v>
      </c>
      <c r="AQ61" s="27">
        <f t="shared" si="23"/>
        <v>68.75</v>
      </c>
      <c r="AR61" s="27">
        <f t="shared" si="23"/>
        <v>56.67</v>
      </c>
      <c r="AS61" s="27">
        <f t="shared" si="23"/>
        <v>96.67</v>
      </c>
      <c r="AT61" s="27">
        <f t="shared" si="23"/>
        <v>71.430000000000007</v>
      </c>
      <c r="AU61" s="27">
        <f t="shared" si="23"/>
        <v>57.14</v>
      </c>
      <c r="AV61" s="27">
        <f t="shared" si="23"/>
        <v>56.25</v>
      </c>
      <c r="AW61" s="27">
        <f t="shared" si="23"/>
        <v>114.28</v>
      </c>
      <c r="AX61" s="27">
        <f t="shared" si="23"/>
        <v>66.67</v>
      </c>
      <c r="AY61" s="27">
        <f t="shared" si="23"/>
        <v>66.67</v>
      </c>
      <c r="AZ61" s="27">
        <f t="shared" si="23"/>
        <v>110</v>
      </c>
      <c r="BA61" s="27">
        <f t="shared" si="23"/>
        <v>225</v>
      </c>
      <c r="BB61" s="27">
        <f t="shared" si="23"/>
        <v>360</v>
      </c>
      <c r="BC61" s="27">
        <f t="shared" si="23"/>
        <v>550</v>
      </c>
      <c r="BD61" s="27">
        <f t="shared" si="23"/>
        <v>205</v>
      </c>
      <c r="BE61" s="27">
        <f t="shared" si="23"/>
        <v>330</v>
      </c>
      <c r="BF61" s="27">
        <f t="shared" si="23"/>
        <v>0</v>
      </c>
      <c r="BG61" s="27">
        <f t="shared" si="23"/>
        <v>26</v>
      </c>
      <c r="BH61" s="27">
        <f t="shared" si="23"/>
        <v>27</v>
      </c>
      <c r="BI61" s="27">
        <f t="shared" si="23"/>
        <v>43</v>
      </c>
      <c r="BJ61" s="27">
        <f t="shared" si="23"/>
        <v>24</v>
      </c>
      <c r="BK61" s="27">
        <f t="shared" si="23"/>
        <v>35</v>
      </c>
      <c r="BL61" s="27">
        <f t="shared" si="23"/>
        <v>289</v>
      </c>
      <c r="BM61" s="27">
        <f t="shared" si="23"/>
        <v>138.88999999999999</v>
      </c>
      <c r="BN61" s="27">
        <f t="shared" si="23"/>
        <v>14.89</v>
      </c>
      <c r="BO61" s="27">
        <f t="shared" ref="BO61" si="24">BO42</f>
        <v>10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6.9000000000000006E-2</v>
      </c>
      <c r="G62" s="19">
        <f t="shared" si="25"/>
        <v>0.52800000000000002</v>
      </c>
      <c r="H62" s="19">
        <f t="shared" si="25"/>
        <v>1.1399999999999999</v>
      </c>
      <c r="I62" s="19">
        <f t="shared" si="25"/>
        <v>0.54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0.752</v>
      </c>
      <c r="V62" s="19">
        <f t="shared" si="25"/>
        <v>0.32948</v>
      </c>
      <c r="W62" s="19">
        <f>W61/1000</f>
        <v>0.32900000000000001</v>
      </c>
      <c r="X62" s="19">
        <f t="shared" si="25"/>
        <v>8.3000000000000001E-3</v>
      </c>
      <c r="Y62" s="19">
        <f t="shared" si="25"/>
        <v>0</v>
      </c>
      <c r="Z62" s="19">
        <f t="shared" si="25"/>
        <v>0.35</v>
      </c>
      <c r="AA62" s="19">
        <f t="shared" si="25"/>
        <v>0.35</v>
      </c>
      <c r="AB62" s="19">
        <f t="shared" si="25"/>
        <v>0.3</v>
      </c>
      <c r="AC62" s="19">
        <f t="shared" si="25"/>
        <v>0.3</v>
      </c>
      <c r="AD62" s="19">
        <f t="shared" si="25"/>
        <v>0.18</v>
      </c>
      <c r="AE62" s="19">
        <f t="shared" si="25"/>
        <v>0.3</v>
      </c>
      <c r="AF62" s="19">
        <f t="shared" si="25"/>
        <v>0.20899999999999999</v>
      </c>
      <c r="AG62" s="19">
        <f t="shared" si="25"/>
        <v>0.23182</v>
      </c>
      <c r="AH62" s="19">
        <f t="shared" si="25"/>
        <v>5.8999999999999997E-2</v>
      </c>
      <c r="AI62" s="19">
        <f t="shared" si="25"/>
        <v>6.7000000000000004E-2</v>
      </c>
      <c r="AJ62" s="19">
        <f t="shared" si="25"/>
        <v>4.8000000000000001E-2</v>
      </c>
      <c r="AK62" s="19">
        <f t="shared" si="25"/>
        <v>0.19</v>
      </c>
      <c r="AL62" s="19">
        <f t="shared" si="25"/>
        <v>0.19500000000000001</v>
      </c>
      <c r="AM62" s="19">
        <f t="shared" si="25"/>
        <v>0.29766999999999999</v>
      </c>
      <c r="AN62" s="19">
        <f t="shared" si="25"/>
        <v>0.255</v>
      </c>
      <c r="AO62" s="19">
        <f t="shared" si="25"/>
        <v>0</v>
      </c>
      <c r="AP62" s="19">
        <f t="shared" si="25"/>
        <v>0.22644</v>
      </c>
      <c r="AQ62" s="19">
        <f t="shared" si="25"/>
        <v>6.8750000000000006E-2</v>
      </c>
      <c r="AR62" s="19">
        <f t="shared" si="25"/>
        <v>5.6670000000000005E-2</v>
      </c>
      <c r="AS62" s="19">
        <f t="shared" si="25"/>
        <v>9.6670000000000006E-2</v>
      </c>
      <c r="AT62" s="19">
        <f t="shared" si="25"/>
        <v>7.1430000000000007E-2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6.6670000000000007E-2</v>
      </c>
      <c r="AY62" s="19">
        <f t="shared" si="25"/>
        <v>6.6670000000000007E-2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</v>
      </c>
      <c r="BC62" s="19">
        <f t="shared" si="25"/>
        <v>0.55000000000000004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2.5999999999999999E-2</v>
      </c>
      <c r="BH62" s="19">
        <f t="shared" si="25"/>
        <v>2.7E-2</v>
      </c>
      <c r="BI62" s="19">
        <f t="shared" si="25"/>
        <v>4.2999999999999997E-2</v>
      </c>
      <c r="BJ62" s="19">
        <f t="shared" si="25"/>
        <v>2.4E-2</v>
      </c>
      <c r="BK62" s="19">
        <f t="shared" si="25"/>
        <v>3.5000000000000003E-2</v>
      </c>
      <c r="BL62" s="19">
        <f t="shared" si="25"/>
        <v>0.28899999999999998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7">E59*E61</f>
        <v>0</v>
      </c>
      <c r="F63" s="30">
        <f t="shared" si="27"/>
        <v>0.82800000000000007</v>
      </c>
      <c r="G63" s="30">
        <f t="shared" si="27"/>
        <v>0</v>
      </c>
      <c r="H63" s="30">
        <f t="shared" si="27"/>
        <v>0.91200000000000003</v>
      </c>
      <c r="I63" s="30">
        <f t="shared" si="27"/>
        <v>0</v>
      </c>
      <c r="J63" s="30">
        <f t="shared" si="27"/>
        <v>12.134600000000001</v>
      </c>
      <c r="K63" s="30">
        <f t="shared" si="27"/>
        <v>3.9746400000000004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0.85709999999999997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20.06663</v>
      </c>
      <c r="BQ63" s="32">
        <f>BP63/$C$7</f>
        <v>20.06663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9">E59*E61</f>
        <v>0</v>
      </c>
      <c r="F64" s="30">
        <f t="shared" si="29"/>
        <v>0.82800000000000007</v>
      </c>
      <c r="G64" s="30">
        <f t="shared" si="29"/>
        <v>0</v>
      </c>
      <c r="H64" s="30">
        <f t="shared" si="29"/>
        <v>0.91200000000000003</v>
      </c>
      <c r="I64" s="30">
        <f t="shared" si="29"/>
        <v>0</v>
      </c>
      <c r="J64" s="30">
        <f t="shared" si="29"/>
        <v>12.134600000000001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0.85709999999999997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20.06663</v>
      </c>
      <c r="BQ64" s="32">
        <f>BP64/$C$7</f>
        <v>20.06663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31">D51</f>
        <v>Хлеб пшеничный</v>
      </c>
      <c r="E69" s="85" t="str">
        <f t="shared" si="31"/>
        <v>Хлеб ржано-пшеничный</v>
      </c>
      <c r="F69" s="85" t="str">
        <f t="shared" si="31"/>
        <v>Сахар</v>
      </c>
      <c r="G69" s="85" t="str">
        <f t="shared" si="31"/>
        <v>Чай</v>
      </c>
      <c r="H69" s="85" t="str">
        <f t="shared" si="31"/>
        <v>Какао</v>
      </c>
      <c r="I69" s="85" t="str">
        <f t="shared" si="31"/>
        <v>Кофейный напиток</v>
      </c>
      <c r="J69" s="85" t="str">
        <f t="shared" si="31"/>
        <v>Молоко 2,5%</v>
      </c>
      <c r="K69" s="85" t="str">
        <f t="shared" si="31"/>
        <v>Масло сливочное</v>
      </c>
      <c r="L69" s="85" t="str">
        <f t="shared" si="31"/>
        <v>Сметана 15%</v>
      </c>
      <c r="M69" s="85" t="str">
        <f t="shared" si="31"/>
        <v>Молоко сухое</v>
      </c>
      <c r="N69" s="85" t="str">
        <f t="shared" si="31"/>
        <v>Снежок 2,5 %</v>
      </c>
      <c r="O69" s="85" t="str">
        <f t="shared" si="31"/>
        <v>Творог 5%</v>
      </c>
      <c r="P69" s="85" t="str">
        <f t="shared" si="31"/>
        <v>Молоко сгущенное</v>
      </c>
      <c r="Q69" s="85" t="str">
        <f t="shared" si="31"/>
        <v xml:space="preserve">Джем Сава </v>
      </c>
      <c r="R69" s="85" t="str">
        <f t="shared" si="31"/>
        <v>Сыр</v>
      </c>
      <c r="S69" s="85" t="str">
        <f t="shared" si="31"/>
        <v>Зеленый горошек</v>
      </c>
      <c r="T69" s="85" t="str">
        <f t="shared" si="31"/>
        <v>Кукуруза консервирован.</v>
      </c>
      <c r="U69" s="85" t="str">
        <f t="shared" si="31"/>
        <v>Консервы рыбные</v>
      </c>
      <c r="V69" s="85" t="str">
        <f t="shared" si="31"/>
        <v>Огурцы консервирован.</v>
      </c>
      <c r="W69" s="35"/>
      <c r="X69" s="85" t="str">
        <f t="shared" si="31"/>
        <v>Яйцо</v>
      </c>
      <c r="Y69" s="85" t="str">
        <f t="shared" si="31"/>
        <v>Икра кабачковая</v>
      </c>
      <c r="Z69" s="85" t="str">
        <f t="shared" si="31"/>
        <v>Изюм</v>
      </c>
      <c r="AA69" s="85" t="str">
        <f t="shared" si="31"/>
        <v>Курага</v>
      </c>
      <c r="AB69" s="85" t="str">
        <f t="shared" si="31"/>
        <v>Чернослив</v>
      </c>
      <c r="AC69" s="85" t="str">
        <f t="shared" si="31"/>
        <v>Шиповник</v>
      </c>
      <c r="AD69" s="85" t="str">
        <f t="shared" si="31"/>
        <v>Сухофрукты</v>
      </c>
      <c r="AE69" s="85" t="str">
        <f t="shared" si="31"/>
        <v>Ягода свежемороженная</v>
      </c>
      <c r="AF69" s="85" t="str">
        <f t="shared" si="31"/>
        <v>Лимон</v>
      </c>
      <c r="AG69" s="85" t="str">
        <f t="shared" si="31"/>
        <v>Кисель</v>
      </c>
      <c r="AH69" s="85" t="str">
        <f t="shared" si="31"/>
        <v xml:space="preserve">Сок </v>
      </c>
      <c r="AI69" s="85" t="str">
        <f t="shared" si="31"/>
        <v>Макаронные изделия</v>
      </c>
      <c r="AJ69" s="85" t="str">
        <f t="shared" si="31"/>
        <v>Мука</v>
      </c>
      <c r="AK69" s="85" t="str">
        <f t="shared" si="31"/>
        <v>Дрожжи</v>
      </c>
      <c r="AL69" s="85" t="str">
        <f t="shared" si="31"/>
        <v>Печенье</v>
      </c>
      <c r="AM69" s="85" t="str">
        <f t="shared" si="31"/>
        <v>Пряники</v>
      </c>
      <c r="AN69" s="85" t="str">
        <f t="shared" si="31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2">AS51</f>
        <v>Крупа гречневая</v>
      </c>
      <c r="AT69" s="85" t="str">
        <f t="shared" si="32"/>
        <v>Крупа кукурузная</v>
      </c>
      <c r="AU69" s="85" t="str">
        <f t="shared" si="32"/>
        <v>Крупа манная</v>
      </c>
      <c r="AV69" s="85" t="str">
        <f t="shared" si="32"/>
        <v>Крупа перловая</v>
      </c>
      <c r="AW69" s="85" t="str">
        <f t="shared" si="32"/>
        <v>Крупа пшеничная</v>
      </c>
      <c r="AX69" s="85" t="str">
        <f t="shared" si="32"/>
        <v>Крупа пшено</v>
      </c>
      <c r="AY69" s="85" t="str">
        <f>AY51</f>
        <v>Крупа ячневая</v>
      </c>
      <c r="AZ69" s="85" t="str">
        <f t="shared" ref="AZ69:BN69" si="33">AZ51</f>
        <v>Рис</v>
      </c>
      <c r="BA69" s="85" t="str">
        <f t="shared" si="33"/>
        <v>Цыпленок бройлер</v>
      </c>
      <c r="BB69" s="85" t="str">
        <f t="shared" si="33"/>
        <v>Филе куриное</v>
      </c>
      <c r="BC69" s="85" t="str">
        <f t="shared" si="33"/>
        <v>Фарш говяжий</v>
      </c>
      <c r="BD69" s="85" t="str">
        <f t="shared" si="33"/>
        <v>Печень куриная</v>
      </c>
      <c r="BE69" s="85" t="str">
        <f t="shared" si="33"/>
        <v>Филе минтая</v>
      </c>
      <c r="BF69" s="83" t="str">
        <f t="shared" si="33"/>
        <v>Филе сельди слабосол.</v>
      </c>
      <c r="BG69" s="83" t="str">
        <f t="shared" si="33"/>
        <v>Картофель</v>
      </c>
      <c r="BH69" s="83" t="str">
        <f t="shared" si="33"/>
        <v>Морковь</v>
      </c>
      <c r="BI69" s="83" t="str">
        <f t="shared" si="33"/>
        <v>Лук</v>
      </c>
      <c r="BJ69" s="83" t="str">
        <f t="shared" si="33"/>
        <v>Капуста</v>
      </c>
      <c r="BK69" s="83" t="str">
        <f t="shared" si="33"/>
        <v>Свекла</v>
      </c>
      <c r="BL69" s="83" t="str">
        <f t="shared" si="33"/>
        <v>Томатная паста</v>
      </c>
      <c r="BM69" s="83" t="str">
        <f t="shared" si="33"/>
        <v>Масло растительное</v>
      </c>
      <c r="BN69" s="83" t="str">
        <f t="shared" si="33"/>
        <v>Соль</v>
      </c>
      <c r="BO69" s="83" t="str">
        <f t="shared" ref="BO69" si="34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9"/>
      <c r="B72" s="6" t="str">
        <f t="shared" ref="B72:B77" si="37">B13</f>
        <v>Капуста, тушеная с мясом</v>
      </c>
      <c r="C72" s="91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9"/>
      <c r="B73" s="6" t="str">
        <f t="shared" si="37"/>
        <v>Хлеб пшеничный</v>
      </c>
      <c r="C73" s="91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Хлеб ржано-пшеничный</v>
      </c>
      <c r="C74" s="91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Компот из сухофруктов</v>
      </c>
      <c r="C75" s="91"/>
      <c r="D75" s="6">
        <f t="shared" si="35"/>
        <v>0</v>
      </c>
      <c r="E75" s="6">
        <f t="shared" si="35"/>
        <v>0</v>
      </c>
      <c r="F75" s="6">
        <f t="shared" si="35"/>
        <v>1.0999999999999999E-2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9"/>
      <c r="B76" s="6">
        <f t="shared" si="37"/>
        <v>0</v>
      </c>
      <c r="C76" s="91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9"/>
      <c r="B77" s="6">
        <f t="shared" si="37"/>
        <v>0</v>
      </c>
      <c r="C77" s="92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1.0999999999999999E-2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70</v>
      </c>
      <c r="F81" s="27">
        <f t="shared" si="47"/>
        <v>69</v>
      </c>
      <c r="G81" s="27">
        <f t="shared" si="47"/>
        <v>528</v>
      </c>
      <c r="H81" s="27">
        <f t="shared" si="47"/>
        <v>1140</v>
      </c>
      <c r="I81" s="27">
        <f t="shared" si="47"/>
        <v>540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504</v>
      </c>
      <c r="N81" s="27">
        <f t="shared" si="47"/>
        <v>99.49</v>
      </c>
      <c r="O81" s="27">
        <f t="shared" si="47"/>
        <v>320.32</v>
      </c>
      <c r="P81" s="27">
        <f t="shared" si="47"/>
        <v>373.68</v>
      </c>
      <c r="Q81" s="27">
        <f t="shared" si="47"/>
        <v>416.67</v>
      </c>
      <c r="R81" s="27">
        <f t="shared" si="47"/>
        <v>0</v>
      </c>
      <c r="S81" s="27">
        <f t="shared" si="47"/>
        <v>130</v>
      </c>
      <c r="T81" s="27">
        <f t="shared" si="47"/>
        <v>0</v>
      </c>
      <c r="U81" s="27">
        <f t="shared" si="47"/>
        <v>752</v>
      </c>
      <c r="V81" s="27">
        <f t="shared" si="47"/>
        <v>329.48</v>
      </c>
      <c r="W81" s="27">
        <f>W42</f>
        <v>329</v>
      </c>
      <c r="X81" s="27">
        <f t="shared" si="47"/>
        <v>8.3000000000000007</v>
      </c>
      <c r="Y81" s="27">
        <f t="shared" si="47"/>
        <v>0</v>
      </c>
      <c r="Z81" s="27">
        <f t="shared" si="47"/>
        <v>350</v>
      </c>
      <c r="AA81" s="27">
        <f t="shared" si="47"/>
        <v>350</v>
      </c>
      <c r="AB81" s="27">
        <f t="shared" si="47"/>
        <v>300</v>
      </c>
      <c r="AC81" s="27">
        <f t="shared" si="47"/>
        <v>300</v>
      </c>
      <c r="AD81" s="27">
        <f t="shared" si="47"/>
        <v>180</v>
      </c>
      <c r="AE81" s="27">
        <f t="shared" si="47"/>
        <v>300</v>
      </c>
      <c r="AF81" s="27">
        <f t="shared" si="47"/>
        <v>209</v>
      </c>
      <c r="AG81" s="27">
        <f t="shared" si="47"/>
        <v>231.82</v>
      </c>
      <c r="AH81" s="27">
        <f t="shared" si="47"/>
        <v>59</v>
      </c>
      <c r="AI81" s="27">
        <f t="shared" si="47"/>
        <v>67</v>
      </c>
      <c r="AJ81" s="27">
        <f t="shared" si="47"/>
        <v>48</v>
      </c>
      <c r="AK81" s="27">
        <f t="shared" si="47"/>
        <v>190</v>
      </c>
      <c r="AL81" s="27">
        <f t="shared" si="47"/>
        <v>195</v>
      </c>
      <c r="AM81" s="27">
        <f t="shared" si="47"/>
        <v>297.67</v>
      </c>
      <c r="AN81" s="27">
        <f t="shared" si="47"/>
        <v>255</v>
      </c>
      <c r="AO81" s="27">
        <f t="shared" si="47"/>
        <v>0</v>
      </c>
      <c r="AP81" s="27">
        <f t="shared" si="47"/>
        <v>226.44</v>
      </c>
      <c r="AQ81" s="27">
        <f t="shared" si="47"/>
        <v>68.75</v>
      </c>
      <c r="AR81" s="27">
        <f t="shared" si="47"/>
        <v>56.67</v>
      </c>
      <c r="AS81" s="27">
        <f t="shared" si="47"/>
        <v>96.67</v>
      </c>
      <c r="AT81" s="27">
        <f t="shared" si="47"/>
        <v>71.430000000000007</v>
      </c>
      <c r="AU81" s="27">
        <f t="shared" si="47"/>
        <v>57.14</v>
      </c>
      <c r="AV81" s="27">
        <f t="shared" si="47"/>
        <v>56.25</v>
      </c>
      <c r="AW81" s="27">
        <f t="shared" si="47"/>
        <v>114.28</v>
      </c>
      <c r="AX81" s="27">
        <f t="shared" si="47"/>
        <v>66.67</v>
      </c>
      <c r="AY81" s="27">
        <f t="shared" si="47"/>
        <v>66.67</v>
      </c>
      <c r="AZ81" s="27">
        <f t="shared" si="47"/>
        <v>110</v>
      </c>
      <c r="BA81" s="27">
        <f t="shared" si="47"/>
        <v>225</v>
      </c>
      <c r="BB81" s="27">
        <f t="shared" si="47"/>
        <v>360</v>
      </c>
      <c r="BC81" s="27">
        <f t="shared" si="47"/>
        <v>550</v>
      </c>
      <c r="BD81" s="27">
        <f t="shared" si="47"/>
        <v>205</v>
      </c>
      <c r="BE81" s="27">
        <f t="shared" si="47"/>
        <v>330</v>
      </c>
      <c r="BF81" s="27">
        <f t="shared" si="47"/>
        <v>0</v>
      </c>
      <c r="BG81" s="27">
        <f t="shared" si="47"/>
        <v>26</v>
      </c>
      <c r="BH81" s="27">
        <f t="shared" si="47"/>
        <v>27</v>
      </c>
      <c r="BI81" s="27">
        <f t="shared" si="47"/>
        <v>43</v>
      </c>
      <c r="BJ81" s="27">
        <f t="shared" si="47"/>
        <v>24</v>
      </c>
      <c r="BK81" s="27">
        <f t="shared" si="47"/>
        <v>35</v>
      </c>
      <c r="BL81" s="27">
        <f t="shared" si="47"/>
        <v>289</v>
      </c>
      <c r="BM81" s="27">
        <f t="shared" si="47"/>
        <v>138.88999999999999</v>
      </c>
      <c r="BN81" s="27">
        <f t="shared" si="47"/>
        <v>14.89</v>
      </c>
      <c r="BO81" s="27">
        <f t="shared" ref="BO81" si="48">BO42</f>
        <v>10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7.0000000000000007E-2</v>
      </c>
      <c r="F82" s="19">
        <f t="shared" si="49"/>
        <v>6.9000000000000006E-2</v>
      </c>
      <c r="G82" s="19">
        <f t="shared" si="49"/>
        <v>0.52800000000000002</v>
      </c>
      <c r="H82" s="19">
        <f t="shared" si="49"/>
        <v>1.1399999999999999</v>
      </c>
      <c r="I82" s="19">
        <f t="shared" si="49"/>
        <v>0.54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0.504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0.37368000000000001</v>
      </c>
      <c r="Q82" s="19">
        <f t="shared" si="49"/>
        <v>0.41667000000000004</v>
      </c>
      <c r="R82" s="19">
        <f t="shared" si="49"/>
        <v>0</v>
      </c>
      <c r="S82" s="19">
        <f t="shared" si="49"/>
        <v>0.13</v>
      </c>
      <c r="T82" s="19">
        <f t="shared" si="49"/>
        <v>0</v>
      </c>
      <c r="U82" s="19">
        <f t="shared" si="49"/>
        <v>0.752</v>
      </c>
      <c r="V82" s="19">
        <f t="shared" si="49"/>
        <v>0.32948</v>
      </c>
      <c r="W82" s="19">
        <f>W81/1000</f>
        <v>0.32900000000000001</v>
      </c>
      <c r="X82" s="19">
        <f t="shared" si="49"/>
        <v>8.3000000000000001E-3</v>
      </c>
      <c r="Y82" s="19">
        <f t="shared" si="49"/>
        <v>0</v>
      </c>
      <c r="Z82" s="19">
        <f t="shared" si="49"/>
        <v>0.35</v>
      </c>
      <c r="AA82" s="19">
        <f t="shared" si="49"/>
        <v>0.35</v>
      </c>
      <c r="AB82" s="19">
        <f t="shared" si="49"/>
        <v>0.3</v>
      </c>
      <c r="AC82" s="19">
        <f t="shared" si="49"/>
        <v>0.3</v>
      </c>
      <c r="AD82" s="19">
        <f t="shared" si="49"/>
        <v>0.18</v>
      </c>
      <c r="AE82" s="19">
        <f t="shared" si="49"/>
        <v>0.3</v>
      </c>
      <c r="AF82" s="19">
        <f t="shared" si="49"/>
        <v>0.20899999999999999</v>
      </c>
      <c r="AG82" s="19">
        <f t="shared" si="49"/>
        <v>0.23182</v>
      </c>
      <c r="AH82" s="19">
        <f t="shared" si="49"/>
        <v>5.8999999999999997E-2</v>
      </c>
      <c r="AI82" s="19">
        <f t="shared" si="49"/>
        <v>6.7000000000000004E-2</v>
      </c>
      <c r="AJ82" s="19">
        <f t="shared" si="49"/>
        <v>4.8000000000000001E-2</v>
      </c>
      <c r="AK82" s="19">
        <f t="shared" si="49"/>
        <v>0.19</v>
      </c>
      <c r="AL82" s="19">
        <f t="shared" si="49"/>
        <v>0.19500000000000001</v>
      </c>
      <c r="AM82" s="19">
        <f t="shared" si="49"/>
        <v>0.29766999999999999</v>
      </c>
      <c r="AN82" s="19">
        <f t="shared" si="49"/>
        <v>0.255</v>
      </c>
      <c r="AO82" s="19">
        <f t="shared" si="49"/>
        <v>0</v>
      </c>
      <c r="AP82" s="19">
        <f t="shared" si="49"/>
        <v>0.22644</v>
      </c>
      <c r="AQ82" s="19">
        <f t="shared" si="49"/>
        <v>6.8750000000000006E-2</v>
      </c>
      <c r="AR82" s="19">
        <f t="shared" si="49"/>
        <v>5.6670000000000005E-2</v>
      </c>
      <c r="AS82" s="19">
        <f t="shared" si="49"/>
        <v>9.6670000000000006E-2</v>
      </c>
      <c r="AT82" s="19">
        <f t="shared" si="49"/>
        <v>7.1430000000000007E-2</v>
      </c>
      <c r="AU82" s="19">
        <f t="shared" si="49"/>
        <v>5.7140000000000003E-2</v>
      </c>
      <c r="AV82" s="19">
        <f t="shared" si="49"/>
        <v>5.6250000000000001E-2</v>
      </c>
      <c r="AW82" s="19">
        <f t="shared" si="49"/>
        <v>0.11428000000000001</v>
      </c>
      <c r="AX82" s="19">
        <f t="shared" si="49"/>
        <v>6.6670000000000007E-2</v>
      </c>
      <c r="AY82" s="19">
        <f t="shared" si="49"/>
        <v>6.6670000000000007E-2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</v>
      </c>
      <c r="BC82" s="19">
        <f t="shared" si="49"/>
        <v>0.55000000000000004</v>
      </c>
      <c r="BD82" s="19">
        <f t="shared" si="49"/>
        <v>0.20499999999999999</v>
      </c>
      <c r="BE82" s="19">
        <f t="shared" si="49"/>
        <v>0.33</v>
      </c>
      <c r="BF82" s="19">
        <f t="shared" si="49"/>
        <v>0</v>
      </c>
      <c r="BG82" s="19">
        <f t="shared" si="49"/>
        <v>2.5999999999999999E-2</v>
      </c>
      <c r="BH82" s="19">
        <f t="shared" si="49"/>
        <v>2.7E-2</v>
      </c>
      <c r="BI82" s="19">
        <f t="shared" si="49"/>
        <v>4.2999999999999997E-2</v>
      </c>
      <c r="BJ82" s="19">
        <f t="shared" si="49"/>
        <v>2.4E-2</v>
      </c>
      <c r="BK82" s="19">
        <f t="shared" si="49"/>
        <v>3.5000000000000003E-2</v>
      </c>
      <c r="BL82" s="19">
        <f t="shared" si="49"/>
        <v>0.28899999999999998</v>
      </c>
      <c r="BM82" s="19">
        <f t="shared" si="49"/>
        <v>0.13888999999999999</v>
      </c>
      <c r="BN82" s="19">
        <f t="shared" si="49"/>
        <v>1.489E-2</v>
      </c>
      <c r="BO82" s="19">
        <f t="shared" ref="BO82" si="50">BO81/1000</f>
        <v>0.01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51">E79*E81</f>
        <v>2.8000000000000003</v>
      </c>
      <c r="F83" s="30">
        <f t="shared" si="51"/>
        <v>0.75900000000000001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3.2399999999999998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0.58001999999999998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2.34</v>
      </c>
      <c r="BH83" s="30">
        <f t="shared" si="51"/>
        <v>0.48600000000000004</v>
      </c>
      <c r="BI83" s="30">
        <f t="shared" si="51"/>
        <v>0.86</v>
      </c>
      <c r="BJ83" s="30">
        <f t="shared" si="51"/>
        <v>3.84</v>
      </c>
      <c r="BK83" s="30">
        <f t="shared" si="51"/>
        <v>0</v>
      </c>
      <c r="BL83" s="30">
        <f t="shared" si="51"/>
        <v>0.57799999999999996</v>
      </c>
      <c r="BM83" s="30">
        <f t="shared" si="51"/>
        <v>0.97222999999999993</v>
      </c>
      <c r="BN83" s="30">
        <f t="shared" si="51"/>
        <v>2.9780000000000001E-2</v>
      </c>
      <c r="BO83" s="30">
        <f t="shared" ref="BO83" si="52">BO79*BO81</f>
        <v>0.35000000000000003</v>
      </c>
      <c r="BP83" s="31">
        <f>SUM(D83:BN83)</f>
        <v>36.34761000000001</v>
      </c>
      <c r="BQ83" s="32">
        <f>BP83/$C$7</f>
        <v>36.34761000000001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3">E79*E81</f>
        <v>2.8000000000000003</v>
      </c>
      <c r="F84" s="30">
        <f t="shared" si="53"/>
        <v>0.75900000000000001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3.2399999999999998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0.58001999999999998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2.34</v>
      </c>
      <c r="BH84" s="30">
        <f t="shared" si="53"/>
        <v>0.48600000000000004</v>
      </c>
      <c r="BI84" s="30">
        <f t="shared" si="53"/>
        <v>0.86</v>
      </c>
      <c r="BJ84" s="30">
        <f t="shared" si="53"/>
        <v>3.84</v>
      </c>
      <c r="BK84" s="30">
        <f t="shared" si="53"/>
        <v>0</v>
      </c>
      <c r="BL84" s="30">
        <f t="shared" si="53"/>
        <v>0.57799999999999996</v>
      </c>
      <c r="BM84" s="30">
        <f t="shared" si="53"/>
        <v>0.97222999999999993</v>
      </c>
      <c r="BN84" s="30">
        <f t="shared" si="53"/>
        <v>2.9780000000000001E-2</v>
      </c>
      <c r="BO84" s="30">
        <f t="shared" ref="BO84" si="54">BO79*BO81</f>
        <v>0.35000000000000003</v>
      </c>
      <c r="BP84" s="31">
        <f>SUM(D84:BN84)</f>
        <v>36.34761000000001</v>
      </c>
      <c r="BQ84" s="32">
        <f>BP84/$C$7</f>
        <v>36.34761000000001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5">D51</f>
        <v>Хлеб пшеничный</v>
      </c>
      <c r="E89" s="85" t="str">
        <f t="shared" si="55"/>
        <v>Хлеб ржано-пшеничный</v>
      </c>
      <c r="F89" s="85" t="str">
        <f t="shared" si="55"/>
        <v>Сахар</v>
      </c>
      <c r="G89" s="85" t="str">
        <f t="shared" si="55"/>
        <v>Чай</v>
      </c>
      <c r="H89" s="85" t="str">
        <f t="shared" si="55"/>
        <v>Какао</v>
      </c>
      <c r="I89" s="85" t="str">
        <f t="shared" si="55"/>
        <v>Кофейный напиток</v>
      </c>
      <c r="J89" s="85" t="str">
        <f t="shared" si="55"/>
        <v>Молоко 2,5%</v>
      </c>
      <c r="K89" s="85" t="str">
        <f t="shared" si="55"/>
        <v>Масло сливочное</v>
      </c>
      <c r="L89" s="85" t="str">
        <f t="shared" si="55"/>
        <v>Сметана 15%</v>
      </c>
      <c r="M89" s="85" t="str">
        <f t="shared" si="55"/>
        <v>Молоко сухое</v>
      </c>
      <c r="N89" s="85" t="str">
        <f t="shared" si="55"/>
        <v>Снежок 2,5 %</v>
      </c>
      <c r="O89" s="85" t="str">
        <f t="shared" si="55"/>
        <v>Творог 5%</v>
      </c>
      <c r="P89" s="85" t="str">
        <f t="shared" si="55"/>
        <v>Молоко сгущенное</v>
      </c>
      <c r="Q89" s="85" t="str">
        <f t="shared" si="55"/>
        <v xml:space="preserve">Джем Сава </v>
      </c>
      <c r="R89" s="85" t="str">
        <f t="shared" si="55"/>
        <v>Сыр</v>
      </c>
      <c r="S89" s="85" t="str">
        <f t="shared" si="55"/>
        <v>Зеленый горошек</v>
      </c>
      <c r="T89" s="85" t="str">
        <f t="shared" si="55"/>
        <v>Кукуруза консервирован.</v>
      </c>
      <c r="U89" s="85" t="str">
        <f t="shared" si="55"/>
        <v>Консервы рыбные</v>
      </c>
      <c r="V89" s="85" t="str">
        <f t="shared" si="55"/>
        <v>Огурцы консервирован.</v>
      </c>
      <c r="W89" s="35"/>
      <c r="X89" s="85" t="str">
        <f t="shared" si="55"/>
        <v>Яйцо</v>
      </c>
      <c r="Y89" s="85" t="str">
        <f t="shared" si="55"/>
        <v>Икра кабачковая</v>
      </c>
      <c r="Z89" s="85" t="str">
        <f t="shared" si="55"/>
        <v>Изюм</v>
      </c>
      <c r="AA89" s="85" t="str">
        <f t="shared" si="55"/>
        <v>Курага</v>
      </c>
      <c r="AB89" s="85" t="str">
        <f t="shared" si="55"/>
        <v>Чернослив</v>
      </c>
      <c r="AC89" s="85" t="str">
        <f t="shared" si="55"/>
        <v>Шиповник</v>
      </c>
      <c r="AD89" s="85" t="str">
        <f t="shared" si="55"/>
        <v>Сухофрукты</v>
      </c>
      <c r="AE89" s="85" t="str">
        <f t="shared" si="55"/>
        <v>Ягода свежемороженная</v>
      </c>
      <c r="AF89" s="85" t="str">
        <f t="shared" si="55"/>
        <v>Лимон</v>
      </c>
      <c r="AG89" s="85" t="str">
        <f t="shared" si="55"/>
        <v>Кисель</v>
      </c>
      <c r="AH89" s="85" t="str">
        <f t="shared" si="55"/>
        <v xml:space="preserve">Сок </v>
      </c>
      <c r="AI89" s="85" t="str">
        <f t="shared" si="55"/>
        <v>Макаронные изделия</v>
      </c>
      <c r="AJ89" s="85" t="str">
        <f t="shared" si="55"/>
        <v>Мука</v>
      </c>
      <c r="AK89" s="85" t="str">
        <f t="shared" si="55"/>
        <v>Дрожжи</v>
      </c>
      <c r="AL89" s="85" t="str">
        <f t="shared" si="55"/>
        <v>Печенье</v>
      </c>
      <c r="AM89" s="85" t="str">
        <f t="shared" si="55"/>
        <v>Пряники</v>
      </c>
      <c r="AN89" s="85" t="str">
        <f t="shared" si="55"/>
        <v>Вафли</v>
      </c>
      <c r="AO89" s="85" t="str">
        <f t="shared" si="55"/>
        <v>Конфеты</v>
      </c>
      <c r="AP89" s="85" t="str">
        <f t="shared" si="55"/>
        <v>Повидло Сава</v>
      </c>
      <c r="AQ89" s="85" t="str">
        <f t="shared" si="55"/>
        <v>Крупа геркулес</v>
      </c>
      <c r="AR89" s="85" t="str">
        <f t="shared" si="55"/>
        <v>Крупа горох</v>
      </c>
      <c r="AS89" s="85" t="str">
        <f t="shared" si="55"/>
        <v>Крупа гречневая</v>
      </c>
      <c r="AT89" s="85" t="str">
        <f t="shared" si="55"/>
        <v>Крупа кукурузная</v>
      </c>
      <c r="AU89" s="85" t="str">
        <f t="shared" si="55"/>
        <v>Крупа манная</v>
      </c>
      <c r="AV89" s="85" t="str">
        <f t="shared" si="55"/>
        <v>Крупа перловая</v>
      </c>
      <c r="AW89" s="85" t="str">
        <f t="shared" si="55"/>
        <v>Крупа пшеничная</v>
      </c>
      <c r="AX89" s="85" t="str">
        <f t="shared" si="55"/>
        <v>Крупа пшено</v>
      </c>
      <c r="AY89" s="85" t="str">
        <f t="shared" si="55"/>
        <v>Крупа ячневая</v>
      </c>
      <c r="AZ89" s="85" t="str">
        <f t="shared" si="55"/>
        <v>Рис</v>
      </c>
      <c r="BA89" s="85" t="str">
        <f t="shared" si="55"/>
        <v>Цыпленок бройлер</v>
      </c>
      <c r="BB89" s="85" t="str">
        <f t="shared" si="55"/>
        <v>Филе куриное</v>
      </c>
      <c r="BC89" s="85" t="str">
        <f t="shared" si="55"/>
        <v>Фарш говяжий</v>
      </c>
      <c r="BD89" s="85" t="str">
        <f t="shared" si="55"/>
        <v>Печень куриная</v>
      </c>
      <c r="BE89" s="85" t="str">
        <f t="shared" si="55"/>
        <v>Филе минтая</v>
      </c>
      <c r="BF89" s="85" t="str">
        <f t="shared" si="55"/>
        <v>Филе сельди слабосол.</v>
      </c>
      <c r="BG89" s="85" t="str">
        <f t="shared" si="55"/>
        <v>Картофель</v>
      </c>
      <c r="BH89" s="85" t="str">
        <f t="shared" si="55"/>
        <v>Морковь</v>
      </c>
      <c r="BI89" s="85" t="str">
        <f t="shared" si="55"/>
        <v>Лук</v>
      </c>
      <c r="BJ89" s="85" t="str">
        <f t="shared" si="55"/>
        <v>Капуста</v>
      </c>
      <c r="BK89" s="85" t="str">
        <f t="shared" si="55"/>
        <v>Свекла</v>
      </c>
      <c r="BL89" s="85" t="str">
        <f t="shared" si="55"/>
        <v>Томатная паста</v>
      </c>
      <c r="BM89" s="85" t="str">
        <f t="shared" si="55"/>
        <v>Масло растительное</v>
      </c>
      <c r="BN89" s="85" t="str">
        <f t="shared" si="55"/>
        <v>Соль</v>
      </c>
      <c r="BO89" s="85" t="str">
        <f t="shared" ref="BO89" si="56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1.0999999999999999E-2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1.2499999999999999E-2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1.2499999999999999E-2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70</v>
      </c>
      <c r="F99" s="27">
        <f t="shared" si="66"/>
        <v>69</v>
      </c>
      <c r="G99" s="27">
        <f t="shared" si="66"/>
        <v>528</v>
      </c>
      <c r="H99" s="27">
        <f t="shared" si="66"/>
        <v>1140</v>
      </c>
      <c r="I99" s="27">
        <f t="shared" si="66"/>
        <v>540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504</v>
      </c>
      <c r="N99" s="27">
        <f t="shared" si="66"/>
        <v>99.49</v>
      </c>
      <c r="O99" s="27">
        <f t="shared" si="66"/>
        <v>320.32</v>
      </c>
      <c r="P99" s="27">
        <f t="shared" si="66"/>
        <v>373.68</v>
      </c>
      <c r="Q99" s="27">
        <f t="shared" si="66"/>
        <v>416.67</v>
      </c>
      <c r="R99" s="27">
        <f t="shared" si="66"/>
        <v>0</v>
      </c>
      <c r="S99" s="27">
        <f t="shared" si="66"/>
        <v>130</v>
      </c>
      <c r="T99" s="27">
        <f t="shared" si="66"/>
        <v>0</v>
      </c>
      <c r="U99" s="27">
        <f t="shared" si="66"/>
        <v>752</v>
      </c>
      <c r="V99" s="27">
        <f t="shared" si="66"/>
        <v>329.48</v>
      </c>
      <c r="W99" s="27">
        <f>W42</f>
        <v>329</v>
      </c>
      <c r="X99" s="27">
        <f t="shared" si="66"/>
        <v>8.3000000000000007</v>
      </c>
      <c r="Y99" s="27">
        <f t="shared" si="66"/>
        <v>0</v>
      </c>
      <c r="Z99" s="27">
        <f t="shared" si="66"/>
        <v>350</v>
      </c>
      <c r="AA99" s="27">
        <f t="shared" si="66"/>
        <v>350</v>
      </c>
      <c r="AB99" s="27">
        <f t="shared" si="66"/>
        <v>300</v>
      </c>
      <c r="AC99" s="27">
        <f t="shared" si="66"/>
        <v>300</v>
      </c>
      <c r="AD99" s="27">
        <f t="shared" si="66"/>
        <v>180</v>
      </c>
      <c r="AE99" s="27">
        <f t="shared" si="66"/>
        <v>300</v>
      </c>
      <c r="AF99" s="27">
        <f t="shared" si="66"/>
        <v>209</v>
      </c>
      <c r="AG99" s="27">
        <f t="shared" si="66"/>
        <v>231.82</v>
      </c>
      <c r="AH99" s="27">
        <f t="shared" si="66"/>
        <v>59</v>
      </c>
      <c r="AI99" s="27">
        <f t="shared" si="66"/>
        <v>67</v>
      </c>
      <c r="AJ99" s="27">
        <f t="shared" si="66"/>
        <v>48</v>
      </c>
      <c r="AK99" s="27">
        <f t="shared" si="66"/>
        <v>190</v>
      </c>
      <c r="AL99" s="27">
        <f t="shared" si="66"/>
        <v>195</v>
      </c>
      <c r="AM99" s="27">
        <f t="shared" si="66"/>
        <v>297.67</v>
      </c>
      <c r="AN99" s="27">
        <f t="shared" si="66"/>
        <v>255</v>
      </c>
      <c r="AO99" s="27">
        <f t="shared" si="66"/>
        <v>0</v>
      </c>
      <c r="AP99" s="27">
        <f t="shared" si="66"/>
        <v>226.44</v>
      </c>
      <c r="AQ99" s="27">
        <f t="shared" si="66"/>
        <v>68.75</v>
      </c>
      <c r="AR99" s="27">
        <f t="shared" si="66"/>
        <v>56.67</v>
      </c>
      <c r="AS99" s="27">
        <f t="shared" si="66"/>
        <v>96.67</v>
      </c>
      <c r="AT99" s="27">
        <f t="shared" si="66"/>
        <v>71.430000000000007</v>
      </c>
      <c r="AU99" s="27">
        <f t="shared" si="66"/>
        <v>57.14</v>
      </c>
      <c r="AV99" s="27">
        <f t="shared" si="66"/>
        <v>56.25</v>
      </c>
      <c r="AW99" s="27">
        <f t="shared" si="66"/>
        <v>114.28</v>
      </c>
      <c r="AX99" s="27">
        <f t="shared" si="66"/>
        <v>66.67</v>
      </c>
      <c r="AY99" s="27">
        <f t="shared" si="66"/>
        <v>66.67</v>
      </c>
      <c r="AZ99" s="27">
        <f t="shared" si="66"/>
        <v>110</v>
      </c>
      <c r="BA99" s="27">
        <f t="shared" si="66"/>
        <v>225</v>
      </c>
      <c r="BB99" s="27">
        <f t="shared" si="66"/>
        <v>360</v>
      </c>
      <c r="BC99" s="27">
        <f t="shared" si="66"/>
        <v>550</v>
      </c>
      <c r="BD99" s="27">
        <f t="shared" si="66"/>
        <v>205</v>
      </c>
      <c r="BE99" s="27">
        <f t="shared" si="66"/>
        <v>330</v>
      </c>
      <c r="BF99" s="27">
        <f t="shared" si="66"/>
        <v>0</v>
      </c>
      <c r="BG99" s="27">
        <f t="shared" si="66"/>
        <v>26</v>
      </c>
      <c r="BH99" s="27">
        <f t="shared" si="66"/>
        <v>27</v>
      </c>
      <c r="BI99" s="27">
        <f t="shared" si="66"/>
        <v>43</v>
      </c>
      <c r="BJ99" s="27">
        <f t="shared" si="66"/>
        <v>24</v>
      </c>
      <c r="BK99" s="27">
        <f t="shared" si="66"/>
        <v>35</v>
      </c>
      <c r="BL99" s="27">
        <f t="shared" si="66"/>
        <v>289</v>
      </c>
      <c r="BM99" s="27">
        <f t="shared" si="66"/>
        <v>138.88999999999999</v>
      </c>
      <c r="BN99" s="27">
        <f t="shared" si="66"/>
        <v>14.89</v>
      </c>
      <c r="BO99" s="27">
        <f t="shared" ref="BO99" si="67">BO42</f>
        <v>10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7.0000000000000007E-2</v>
      </c>
      <c r="F100" s="19">
        <f t="shared" si="68"/>
        <v>6.9000000000000006E-2</v>
      </c>
      <c r="G100" s="19">
        <f t="shared" si="68"/>
        <v>0.52800000000000002</v>
      </c>
      <c r="H100" s="19">
        <f t="shared" si="68"/>
        <v>1.1399999999999999</v>
      </c>
      <c r="I100" s="19">
        <f t="shared" si="68"/>
        <v>0.54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0.504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0.37368000000000001</v>
      </c>
      <c r="Q100" s="19">
        <f t="shared" si="68"/>
        <v>0.41667000000000004</v>
      </c>
      <c r="R100" s="19">
        <f t="shared" si="68"/>
        <v>0</v>
      </c>
      <c r="S100" s="19">
        <f t="shared" si="68"/>
        <v>0.13</v>
      </c>
      <c r="T100" s="19">
        <f t="shared" si="68"/>
        <v>0</v>
      </c>
      <c r="U100" s="19">
        <f t="shared" si="68"/>
        <v>0.752</v>
      </c>
      <c r="V100" s="19">
        <f t="shared" si="68"/>
        <v>0.32948</v>
      </c>
      <c r="W100" s="19">
        <f>W99/1000</f>
        <v>0.32900000000000001</v>
      </c>
      <c r="X100" s="19">
        <f t="shared" si="68"/>
        <v>8.3000000000000001E-3</v>
      </c>
      <c r="Y100" s="19">
        <f t="shared" si="68"/>
        <v>0</v>
      </c>
      <c r="Z100" s="19">
        <f t="shared" si="68"/>
        <v>0.35</v>
      </c>
      <c r="AA100" s="19">
        <f t="shared" si="68"/>
        <v>0.35</v>
      </c>
      <c r="AB100" s="19">
        <f t="shared" si="68"/>
        <v>0.3</v>
      </c>
      <c r="AC100" s="19">
        <f t="shared" si="68"/>
        <v>0.3</v>
      </c>
      <c r="AD100" s="19">
        <f t="shared" si="68"/>
        <v>0.18</v>
      </c>
      <c r="AE100" s="19">
        <f t="shared" si="68"/>
        <v>0.3</v>
      </c>
      <c r="AF100" s="19">
        <f t="shared" si="68"/>
        <v>0.20899999999999999</v>
      </c>
      <c r="AG100" s="19">
        <f t="shared" si="68"/>
        <v>0.23182</v>
      </c>
      <c r="AH100" s="19">
        <f t="shared" si="68"/>
        <v>5.8999999999999997E-2</v>
      </c>
      <c r="AI100" s="19">
        <f t="shared" si="68"/>
        <v>6.7000000000000004E-2</v>
      </c>
      <c r="AJ100" s="19">
        <f t="shared" si="68"/>
        <v>4.8000000000000001E-2</v>
      </c>
      <c r="AK100" s="19">
        <f t="shared" si="68"/>
        <v>0.19</v>
      </c>
      <c r="AL100" s="19">
        <f t="shared" si="68"/>
        <v>0.19500000000000001</v>
      </c>
      <c r="AM100" s="19">
        <f t="shared" si="68"/>
        <v>0.29766999999999999</v>
      </c>
      <c r="AN100" s="19">
        <f t="shared" si="68"/>
        <v>0.255</v>
      </c>
      <c r="AO100" s="19">
        <f t="shared" si="68"/>
        <v>0</v>
      </c>
      <c r="AP100" s="19">
        <f t="shared" si="68"/>
        <v>0.22644</v>
      </c>
      <c r="AQ100" s="19">
        <f t="shared" si="68"/>
        <v>6.8750000000000006E-2</v>
      </c>
      <c r="AR100" s="19">
        <f t="shared" si="68"/>
        <v>5.6670000000000005E-2</v>
      </c>
      <c r="AS100" s="19">
        <f t="shared" si="68"/>
        <v>9.6670000000000006E-2</v>
      </c>
      <c r="AT100" s="19">
        <f t="shared" si="68"/>
        <v>7.1430000000000007E-2</v>
      </c>
      <c r="AU100" s="19">
        <f t="shared" si="68"/>
        <v>5.7140000000000003E-2</v>
      </c>
      <c r="AV100" s="19">
        <f t="shared" si="68"/>
        <v>5.6250000000000001E-2</v>
      </c>
      <c r="AW100" s="19">
        <f t="shared" si="68"/>
        <v>0.11428000000000001</v>
      </c>
      <c r="AX100" s="19">
        <f t="shared" si="68"/>
        <v>6.6670000000000007E-2</v>
      </c>
      <c r="AY100" s="19">
        <f t="shared" si="68"/>
        <v>6.6670000000000007E-2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</v>
      </c>
      <c r="BC100" s="19">
        <f t="shared" si="68"/>
        <v>0.55000000000000004</v>
      </c>
      <c r="BD100" s="19">
        <f t="shared" si="68"/>
        <v>0.20499999999999999</v>
      </c>
      <c r="BE100" s="19">
        <f t="shared" si="68"/>
        <v>0.33</v>
      </c>
      <c r="BF100" s="19">
        <f t="shared" si="68"/>
        <v>0</v>
      </c>
      <c r="BG100" s="19">
        <f t="shared" si="68"/>
        <v>2.5999999999999999E-2</v>
      </c>
      <c r="BH100" s="19">
        <f t="shared" si="68"/>
        <v>2.7E-2</v>
      </c>
      <c r="BI100" s="19">
        <f t="shared" si="68"/>
        <v>4.2999999999999997E-2</v>
      </c>
      <c r="BJ100" s="19">
        <f t="shared" si="68"/>
        <v>2.4E-2</v>
      </c>
      <c r="BK100" s="19">
        <f t="shared" si="68"/>
        <v>3.5000000000000003E-2</v>
      </c>
      <c r="BL100" s="19">
        <f t="shared" si="68"/>
        <v>0.28899999999999998</v>
      </c>
      <c r="BM100" s="19">
        <f t="shared" si="68"/>
        <v>0.13888999999999999</v>
      </c>
      <c r="BN100" s="19">
        <f t="shared" si="68"/>
        <v>1.489E-2</v>
      </c>
      <c r="BO100" s="19">
        <f t="shared" ref="BO100" si="69">BO99/1000</f>
        <v>0.01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70">E97*E99</f>
        <v>0</v>
      </c>
      <c r="F101" s="30">
        <f t="shared" si="70"/>
        <v>0.86249999999999993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10.528</v>
      </c>
      <c r="V101" s="30">
        <f t="shared" si="70"/>
        <v>0</v>
      </c>
      <c r="W101" s="30">
        <f>W97*W99</f>
        <v>0</v>
      </c>
      <c r="X101" s="30">
        <f t="shared" si="70"/>
        <v>8.3000000000000007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1.3920000000000001</v>
      </c>
      <c r="AK101" s="30">
        <f t="shared" si="70"/>
        <v>0.22799999999999998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8.6000000000000007E-2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0.11111199999999999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29.581831999999995</v>
      </c>
      <c r="BQ101" s="32">
        <f>BP101/$C$7</f>
        <v>29.581831999999995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2">E97*E99</f>
        <v>0</v>
      </c>
      <c r="F102" s="30">
        <f t="shared" si="72"/>
        <v>0.86249999999999993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10.528</v>
      </c>
      <c r="V102" s="30">
        <f t="shared" si="72"/>
        <v>0</v>
      </c>
      <c r="W102" s="30">
        <f>W97*W99</f>
        <v>0</v>
      </c>
      <c r="X102" s="30">
        <f t="shared" si="72"/>
        <v>8.3000000000000007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1.3920000000000001</v>
      </c>
      <c r="AK102" s="30">
        <f t="shared" si="72"/>
        <v>0.22799999999999998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8.6000000000000007E-2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0.11111199999999999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29.581831999999995</v>
      </c>
      <c r="BQ102" s="32">
        <f>BP102/$C$7</f>
        <v>29.581831999999995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4">D51</f>
        <v>Хлеб пшеничный</v>
      </c>
      <c r="E107" s="85" t="str">
        <f t="shared" si="74"/>
        <v>Хлеб ржано-пшеничный</v>
      </c>
      <c r="F107" s="85" t="str">
        <f t="shared" si="74"/>
        <v>Сахар</v>
      </c>
      <c r="G107" s="85" t="str">
        <f t="shared" si="74"/>
        <v>Чай</v>
      </c>
      <c r="H107" s="85" t="str">
        <f t="shared" si="74"/>
        <v>Какао</v>
      </c>
      <c r="I107" s="85" t="str">
        <f t="shared" si="74"/>
        <v>Кофейный напиток</v>
      </c>
      <c r="J107" s="85" t="str">
        <f t="shared" si="74"/>
        <v>Молоко 2,5%</v>
      </c>
      <c r="K107" s="85" t="str">
        <f t="shared" si="74"/>
        <v>Масло сливочное</v>
      </c>
      <c r="L107" s="85" t="str">
        <f t="shared" si="74"/>
        <v>Сметана 15%</v>
      </c>
      <c r="M107" s="85" t="str">
        <f t="shared" si="74"/>
        <v>Молоко сухое</v>
      </c>
      <c r="N107" s="85" t="str">
        <f t="shared" si="74"/>
        <v>Снежок 2,5 %</v>
      </c>
      <c r="O107" s="85" t="str">
        <f t="shared" si="74"/>
        <v>Творог 5%</v>
      </c>
      <c r="P107" s="85" t="str">
        <f t="shared" si="74"/>
        <v>Молоко сгущенное</v>
      </c>
      <c r="Q107" s="85" t="str">
        <f t="shared" si="74"/>
        <v xml:space="preserve">Джем Сава </v>
      </c>
      <c r="R107" s="85" t="str">
        <f t="shared" si="74"/>
        <v>Сыр</v>
      </c>
      <c r="S107" s="85" t="str">
        <f t="shared" si="74"/>
        <v>Зеленый горошек</v>
      </c>
      <c r="T107" s="85" t="str">
        <f t="shared" si="74"/>
        <v>Кукуруза консервирован.</v>
      </c>
      <c r="U107" s="85" t="str">
        <f t="shared" si="74"/>
        <v>Консервы рыбные</v>
      </c>
      <c r="V107" s="85" t="str">
        <f t="shared" si="74"/>
        <v>Огурцы консервирован.</v>
      </c>
      <c r="W107" s="35"/>
      <c r="X107" s="85" t="str">
        <f t="shared" si="74"/>
        <v>Яйцо</v>
      </c>
      <c r="Y107" s="85" t="str">
        <f t="shared" si="74"/>
        <v>Икра кабачковая</v>
      </c>
      <c r="Z107" s="85" t="str">
        <f t="shared" si="74"/>
        <v>Изюм</v>
      </c>
      <c r="AA107" s="85" t="str">
        <f t="shared" si="74"/>
        <v>Курага</v>
      </c>
      <c r="AB107" s="85" t="str">
        <f t="shared" si="74"/>
        <v>Чернослив</v>
      </c>
      <c r="AC107" s="85" t="str">
        <f t="shared" si="74"/>
        <v>Шиповник</v>
      </c>
      <c r="AD107" s="85" t="str">
        <f t="shared" si="74"/>
        <v>Сухофрукты</v>
      </c>
      <c r="AE107" s="85" t="str">
        <f t="shared" si="74"/>
        <v>Ягода свежемороженная</v>
      </c>
      <c r="AF107" s="85" t="str">
        <f t="shared" si="74"/>
        <v>Лимон</v>
      </c>
      <c r="AG107" s="85" t="str">
        <f t="shared" si="74"/>
        <v>Кисель</v>
      </c>
      <c r="AH107" s="85" t="str">
        <f t="shared" si="74"/>
        <v xml:space="preserve">Сок </v>
      </c>
      <c r="AI107" s="85" t="str">
        <f t="shared" si="74"/>
        <v>Макаронные изделия</v>
      </c>
      <c r="AJ107" s="85" t="str">
        <f t="shared" si="74"/>
        <v>Мука</v>
      </c>
      <c r="AK107" s="85" t="str">
        <f t="shared" si="74"/>
        <v>Дрожжи</v>
      </c>
      <c r="AL107" s="85" t="str">
        <f t="shared" si="74"/>
        <v>Печенье</v>
      </c>
      <c r="AM107" s="85" t="str">
        <f t="shared" si="74"/>
        <v>Пряники</v>
      </c>
      <c r="AN107" s="85" t="str">
        <f t="shared" si="74"/>
        <v>Вафли</v>
      </c>
      <c r="AO107" s="85" t="str">
        <f t="shared" si="74"/>
        <v>Конфеты</v>
      </c>
      <c r="AP107" s="85" t="str">
        <f t="shared" si="74"/>
        <v>Повидло Сава</v>
      </c>
      <c r="AQ107" s="85" t="str">
        <f t="shared" si="74"/>
        <v>Крупа геркулес</v>
      </c>
      <c r="AR107" s="85" t="str">
        <f t="shared" si="74"/>
        <v>Крупа горох</v>
      </c>
      <c r="AS107" s="85" t="str">
        <f t="shared" si="74"/>
        <v>Крупа гречневая</v>
      </c>
      <c r="AT107" s="85" t="str">
        <f t="shared" si="74"/>
        <v>Крупа кукурузная</v>
      </c>
      <c r="AU107" s="85" t="str">
        <f t="shared" si="74"/>
        <v>Крупа манная</v>
      </c>
      <c r="AV107" s="85" t="str">
        <f t="shared" si="74"/>
        <v>Крупа перловая</v>
      </c>
      <c r="AW107" s="85" t="str">
        <f t="shared" si="74"/>
        <v>Крупа пшеничная</v>
      </c>
      <c r="AX107" s="85" t="str">
        <f t="shared" si="74"/>
        <v>Крупа пшено</v>
      </c>
      <c r="AY107" s="85" t="str">
        <f t="shared" si="74"/>
        <v>Крупа ячневая</v>
      </c>
      <c r="AZ107" s="85" t="str">
        <f t="shared" si="74"/>
        <v>Рис</v>
      </c>
      <c r="BA107" s="85" t="str">
        <f t="shared" si="74"/>
        <v>Цыпленок бройлер</v>
      </c>
      <c r="BB107" s="85" t="str">
        <f t="shared" si="74"/>
        <v>Филе куриное</v>
      </c>
      <c r="BC107" s="85" t="str">
        <f t="shared" si="74"/>
        <v>Фарш говяжий</v>
      </c>
      <c r="BD107" s="85" t="str">
        <f t="shared" si="74"/>
        <v>Печень куриная</v>
      </c>
      <c r="BE107" s="85" t="str">
        <f t="shared" si="74"/>
        <v>Филе минтая</v>
      </c>
      <c r="BF107" s="85" t="str">
        <f t="shared" si="74"/>
        <v>Филе сельди слабосол.</v>
      </c>
      <c r="BG107" s="85" t="str">
        <f t="shared" si="74"/>
        <v>Картофель</v>
      </c>
      <c r="BH107" s="85" t="str">
        <f t="shared" si="74"/>
        <v>Морковь</v>
      </c>
      <c r="BI107" s="85" t="str">
        <f t="shared" si="74"/>
        <v>Лук</v>
      </c>
      <c r="BJ107" s="85" t="str">
        <f t="shared" si="74"/>
        <v>Капуста</v>
      </c>
      <c r="BK107" s="85" t="str">
        <f t="shared" si="74"/>
        <v>Свекла</v>
      </c>
      <c r="BL107" s="85" t="str">
        <f t="shared" si="74"/>
        <v>Томатная паста</v>
      </c>
      <c r="BM107" s="85" t="str">
        <f t="shared" si="74"/>
        <v>Масло растительное</v>
      </c>
      <c r="BN107" s="85" t="str">
        <f t="shared" si="74"/>
        <v>Соль</v>
      </c>
      <c r="BO107" s="85" t="str">
        <f t="shared" ref="BO107" si="75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70</v>
      </c>
      <c r="F115" s="27">
        <f t="shared" si="84"/>
        <v>69</v>
      </c>
      <c r="G115" s="27">
        <f t="shared" si="84"/>
        <v>528</v>
      </c>
      <c r="H115" s="27">
        <f t="shared" si="84"/>
        <v>1140</v>
      </c>
      <c r="I115" s="27">
        <f t="shared" si="84"/>
        <v>540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504</v>
      </c>
      <c r="N115" s="27">
        <f t="shared" si="84"/>
        <v>99.49</v>
      </c>
      <c r="O115" s="27">
        <f t="shared" si="84"/>
        <v>320.32</v>
      </c>
      <c r="P115" s="27">
        <f t="shared" si="84"/>
        <v>373.68</v>
      </c>
      <c r="Q115" s="27">
        <f t="shared" si="84"/>
        <v>416.67</v>
      </c>
      <c r="R115" s="27">
        <f t="shared" si="84"/>
        <v>0</v>
      </c>
      <c r="S115" s="27">
        <f t="shared" si="84"/>
        <v>130</v>
      </c>
      <c r="T115" s="27">
        <f t="shared" si="84"/>
        <v>0</v>
      </c>
      <c r="U115" s="27">
        <f t="shared" si="84"/>
        <v>752</v>
      </c>
      <c r="V115" s="27">
        <f t="shared" si="84"/>
        <v>329.48</v>
      </c>
      <c r="W115" s="27">
        <f>W42</f>
        <v>329</v>
      </c>
      <c r="X115" s="27">
        <f t="shared" si="84"/>
        <v>8.3000000000000007</v>
      </c>
      <c r="Y115" s="27">
        <f t="shared" si="84"/>
        <v>0</v>
      </c>
      <c r="Z115" s="27">
        <f t="shared" si="84"/>
        <v>350</v>
      </c>
      <c r="AA115" s="27">
        <f t="shared" si="84"/>
        <v>350</v>
      </c>
      <c r="AB115" s="27">
        <f t="shared" si="84"/>
        <v>300</v>
      </c>
      <c r="AC115" s="27">
        <f t="shared" si="84"/>
        <v>300</v>
      </c>
      <c r="AD115" s="27">
        <f t="shared" si="84"/>
        <v>180</v>
      </c>
      <c r="AE115" s="27">
        <f t="shared" si="84"/>
        <v>300</v>
      </c>
      <c r="AF115" s="27">
        <f t="shared" si="84"/>
        <v>209</v>
      </c>
      <c r="AG115" s="27">
        <f t="shared" si="84"/>
        <v>231.82</v>
      </c>
      <c r="AH115" s="27">
        <f t="shared" si="84"/>
        <v>59</v>
      </c>
      <c r="AI115" s="27">
        <f t="shared" si="84"/>
        <v>67</v>
      </c>
      <c r="AJ115" s="27">
        <f t="shared" si="84"/>
        <v>48</v>
      </c>
      <c r="AK115" s="27">
        <f t="shared" si="84"/>
        <v>190</v>
      </c>
      <c r="AL115" s="27">
        <f t="shared" si="84"/>
        <v>195</v>
      </c>
      <c r="AM115" s="27">
        <f t="shared" si="84"/>
        <v>297.67</v>
      </c>
      <c r="AN115" s="27">
        <f t="shared" si="84"/>
        <v>255</v>
      </c>
      <c r="AO115" s="27">
        <f t="shared" si="84"/>
        <v>0</v>
      </c>
      <c r="AP115" s="27">
        <f t="shared" si="84"/>
        <v>226.44</v>
      </c>
      <c r="AQ115" s="27">
        <f t="shared" si="84"/>
        <v>68.75</v>
      </c>
      <c r="AR115" s="27">
        <f t="shared" si="84"/>
        <v>56.67</v>
      </c>
      <c r="AS115" s="27">
        <f t="shared" si="84"/>
        <v>96.67</v>
      </c>
      <c r="AT115" s="27">
        <f t="shared" si="84"/>
        <v>71.430000000000007</v>
      </c>
      <c r="AU115" s="27">
        <f t="shared" si="84"/>
        <v>57.14</v>
      </c>
      <c r="AV115" s="27">
        <f t="shared" si="84"/>
        <v>56.25</v>
      </c>
      <c r="AW115" s="27">
        <f t="shared" si="84"/>
        <v>114.28</v>
      </c>
      <c r="AX115" s="27">
        <f t="shared" si="84"/>
        <v>66.67</v>
      </c>
      <c r="AY115" s="27">
        <f t="shared" si="84"/>
        <v>66.67</v>
      </c>
      <c r="AZ115" s="27">
        <f t="shared" si="84"/>
        <v>110</v>
      </c>
      <c r="BA115" s="27">
        <f t="shared" si="84"/>
        <v>225</v>
      </c>
      <c r="BB115" s="27">
        <f t="shared" si="84"/>
        <v>360</v>
      </c>
      <c r="BC115" s="27">
        <f t="shared" si="84"/>
        <v>550</v>
      </c>
      <c r="BD115" s="27">
        <f t="shared" si="84"/>
        <v>205</v>
      </c>
      <c r="BE115" s="27">
        <f t="shared" si="84"/>
        <v>330</v>
      </c>
      <c r="BF115" s="27">
        <f t="shared" si="84"/>
        <v>0</v>
      </c>
      <c r="BG115" s="27">
        <f t="shared" si="84"/>
        <v>26</v>
      </c>
      <c r="BH115" s="27">
        <f t="shared" si="84"/>
        <v>27</v>
      </c>
      <c r="BI115" s="27">
        <f t="shared" si="84"/>
        <v>43</v>
      </c>
      <c r="BJ115" s="27">
        <f t="shared" si="84"/>
        <v>24</v>
      </c>
      <c r="BK115" s="27">
        <f t="shared" si="84"/>
        <v>35</v>
      </c>
      <c r="BL115" s="27">
        <f t="shared" si="84"/>
        <v>289</v>
      </c>
      <c r="BM115" s="27">
        <f t="shared" si="84"/>
        <v>138.88999999999999</v>
      </c>
      <c r="BN115" s="27">
        <f t="shared" si="84"/>
        <v>14.89</v>
      </c>
      <c r="BO115" s="27">
        <f t="shared" ref="BO115" si="85">BO42</f>
        <v>10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7.0000000000000007E-2</v>
      </c>
      <c r="F116" s="19">
        <f t="shared" si="86"/>
        <v>6.9000000000000006E-2</v>
      </c>
      <c r="G116" s="19">
        <f t="shared" si="86"/>
        <v>0.52800000000000002</v>
      </c>
      <c r="H116" s="19">
        <f t="shared" si="86"/>
        <v>1.1399999999999999</v>
      </c>
      <c r="I116" s="19">
        <f t="shared" si="86"/>
        <v>0.54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0.504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0.37368000000000001</v>
      </c>
      <c r="Q116" s="19">
        <f t="shared" si="86"/>
        <v>0.41667000000000004</v>
      </c>
      <c r="R116" s="19">
        <f t="shared" si="86"/>
        <v>0</v>
      </c>
      <c r="S116" s="19">
        <f t="shared" si="86"/>
        <v>0.13</v>
      </c>
      <c r="T116" s="19">
        <f t="shared" si="86"/>
        <v>0</v>
      </c>
      <c r="U116" s="19">
        <f t="shared" si="86"/>
        <v>0.752</v>
      </c>
      <c r="V116" s="19">
        <f t="shared" si="86"/>
        <v>0.32948</v>
      </c>
      <c r="W116" s="19">
        <f>W115/1000</f>
        <v>0.32900000000000001</v>
      </c>
      <c r="X116" s="19">
        <f t="shared" si="86"/>
        <v>8.3000000000000001E-3</v>
      </c>
      <c r="Y116" s="19">
        <f t="shared" si="86"/>
        <v>0</v>
      </c>
      <c r="Z116" s="19">
        <f t="shared" si="86"/>
        <v>0.35</v>
      </c>
      <c r="AA116" s="19">
        <f t="shared" si="86"/>
        <v>0.35</v>
      </c>
      <c r="AB116" s="19">
        <f t="shared" si="86"/>
        <v>0.3</v>
      </c>
      <c r="AC116" s="19">
        <f t="shared" si="86"/>
        <v>0.3</v>
      </c>
      <c r="AD116" s="19">
        <f t="shared" si="86"/>
        <v>0.18</v>
      </c>
      <c r="AE116" s="19">
        <f t="shared" si="86"/>
        <v>0.3</v>
      </c>
      <c r="AF116" s="19">
        <f t="shared" si="86"/>
        <v>0.20899999999999999</v>
      </c>
      <c r="AG116" s="19">
        <f t="shared" si="86"/>
        <v>0.23182</v>
      </c>
      <c r="AH116" s="19">
        <f t="shared" si="86"/>
        <v>5.8999999999999997E-2</v>
      </c>
      <c r="AI116" s="19">
        <f t="shared" si="86"/>
        <v>6.7000000000000004E-2</v>
      </c>
      <c r="AJ116" s="19">
        <f t="shared" si="86"/>
        <v>4.8000000000000001E-2</v>
      </c>
      <c r="AK116" s="19">
        <f t="shared" si="86"/>
        <v>0.19</v>
      </c>
      <c r="AL116" s="19">
        <f t="shared" si="86"/>
        <v>0.19500000000000001</v>
      </c>
      <c r="AM116" s="19">
        <f t="shared" si="86"/>
        <v>0.29766999999999999</v>
      </c>
      <c r="AN116" s="19">
        <f t="shared" si="86"/>
        <v>0.255</v>
      </c>
      <c r="AO116" s="19">
        <f t="shared" si="86"/>
        <v>0</v>
      </c>
      <c r="AP116" s="19">
        <f t="shared" si="86"/>
        <v>0.22644</v>
      </c>
      <c r="AQ116" s="19">
        <f t="shared" si="86"/>
        <v>6.8750000000000006E-2</v>
      </c>
      <c r="AR116" s="19">
        <f t="shared" si="86"/>
        <v>5.6670000000000005E-2</v>
      </c>
      <c r="AS116" s="19">
        <f t="shared" si="86"/>
        <v>9.6670000000000006E-2</v>
      </c>
      <c r="AT116" s="19">
        <f t="shared" si="86"/>
        <v>7.1430000000000007E-2</v>
      </c>
      <c r="AU116" s="19">
        <f t="shared" si="86"/>
        <v>5.7140000000000003E-2</v>
      </c>
      <c r="AV116" s="19">
        <f t="shared" si="86"/>
        <v>5.6250000000000001E-2</v>
      </c>
      <c r="AW116" s="19">
        <f t="shared" si="86"/>
        <v>0.11428000000000001</v>
      </c>
      <c r="AX116" s="19">
        <f t="shared" si="86"/>
        <v>6.6670000000000007E-2</v>
      </c>
      <c r="AY116" s="19">
        <f t="shared" si="86"/>
        <v>6.6670000000000007E-2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</v>
      </c>
      <c r="BC116" s="19">
        <f t="shared" si="86"/>
        <v>0.55000000000000004</v>
      </c>
      <c r="BD116" s="19">
        <f t="shared" si="86"/>
        <v>0.20499999999999999</v>
      </c>
      <c r="BE116" s="19">
        <f t="shared" si="86"/>
        <v>0.33</v>
      </c>
      <c r="BF116" s="19">
        <f t="shared" si="86"/>
        <v>0</v>
      </c>
      <c r="BG116" s="19">
        <f t="shared" si="86"/>
        <v>2.5999999999999999E-2</v>
      </c>
      <c r="BH116" s="19">
        <f t="shared" si="86"/>
        <v>2.7E-2</v>
      </c>
      <c r="BI116" s="19">
        <f t="shared" si="86"/>
        <v>4.2999999999999997E-2</v>
      </c>
      <c r="BJ116" s="19">
        <f t="shared" si="86"/>
        <v>2.4E-2</v>
      </c>
      <c r="BK116" s="19">
        <f t="shared" si="86"/>
        <v>3.5000000000000003E-2</v>
      </c>
      <c r="BL116" s="19">
        <f t="shared" si="86"/>
        <v>0.28899999999999998</v>
      </c>
      <c r="BM116" s="19">
        <f t="shared" si="86"/>
        <v>0.13888999999999999</v>
      </c>
      <c r="BN116" s="19">
        <f t="shared" si="86"/>
        <v>1.489E-2</v>
      </c>
      <c r="BO116" s="19">
        <f t="shared" ref="BO116" si="87">BO115/1000</f>
        <v>0.01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0.55200000000000005</v>
      </c>
      <c r="G117" s="30">
        <f t="shared" si="88"/>
        <v>0.2112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8.3000000000000007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14.552210000000001</v>
      </c>
      <c r="BQ117" s="32">
        <f>BP117/$C$7</f>
        <v>14.552210000000001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0.55200000000000005</v>
      </c>
      <c r="G118" s="30">
        <f t="shared" si="90"/>
        <v>0.2112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8.3000000000000007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14.552210000000001</v>
      </c>
      <c r="BQ118" s="32">
        <f>BP118/$C$7</f>
        <v>14.552210000000001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20.06663</v>
      </c>
    </row>
    <row r="121" spans="1:69" x14ac:dyDescent="0.25">
      <c r="BQ121" s="37">
        <f>BQ84</f>
        <v>36.34761000000001</v>
      </c>
    </row>
    <row r="122" spans="1:69" x14ac:dyDescent="0.25">
      <c r="BQ122" s="37">
        <f>BQ102</f>
        <v>29.581831999999995</v>
      </c>
    </row>
    <row r="123" spans="1:69" x14ac:dyDescent="0.25">
      <c r="BQ123" s="37">
        <f>BQ118</f>
        <v>14.552210000000001</v>
      </c>
    </row>
    <row r="124" spans="1:69" x14ac:dyDescent="0.25">
      <c r="BQ124" s="37">
        <f>SUM(BQ120:BQ123)</f>
        <v>100.548282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topLeftCell="E1" zoomScale="75" zoomScaleNormal="75" workbookViewId="0">
      <selection activeCell="J8" sqref="J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44991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5.0000000000000001E-3</v>
      </c>
      <c r="G7" s="6"/>
      <c r="H7" s="6"/>
      <c r="I7" s="6"/>
      <c r="J7" s="6">
        <v>0.14000000000000001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1.0999999999999999E-2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1.4E-2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2.1999999999999999E-2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1.2999999999999999E-2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2.1999999999999999E-2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5.5E-2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0.27300000000000002</v>
      </c>
      <c r="K28" s="43">
        <f t="shared" si="0"/>
        <v>1.6E-2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2.1999999999999999E-2</v>
      </c>
      <c r="AE28" s="43">
        <f t="shared" si="0"/>
        <v>2.1999999999999999E-2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5.5E-2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0.27300000000000002</v>
      </c>
      <c r="K29" s="44">
        <f t="shared" si="3"/>
        <v>1.6E-2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2.1999999999999999E-2</v>
      </c>
      <c r="AE29" s="44">
        <f t="shared" si="3"/>
        <v>2.1999999999999999E-2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9.8500000000000004E-2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0.47800000000000004</v>
      </c>
      <c r="K30" s="46">
        <f>K29+'7.01.2021 1,5-2 года (день 9)'!K29</f>
        <v>3.3000000000000002E-2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3.9999999999999994E-2</v>
      </c>
      <c r="AE30" s="46">
        <f>AE29+'7.01.2021 1,5-2 года (день 9)'!AE29</f>
        <v>3.9999999999999994E-2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4.0391273909090906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69</v>
      </c>
      <c r="G42" s="27">
        <v>528</v>
      </c>
      <c r="H42" s="27">
        <v>1140</v>
      </c>
      <c r="I42" s="27">
        <v>540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373.68</v>
      </c>
      <c r="Q42" s="27">
        <v>416.67</v>
      </c>
      <c r="R42" s="27"/>
      <c r="S42" s="27">
        <v>130</v>
      </c>
      <c r="T42" s="27"/>
      <c r="U42" s="27">
        <v>752</v>
      </c>
      <c r="V42" s="27">
        <v>329.48</v>
      </c>
      <c r="W42" s="27">
        <v>329</v>
      </c>
      <c r="X42" s="27">
        <v>8.3000000000000007</v>
      </c>
      <c r="Y42" s="27"/>
      <c r="Z42" s="27">
        <v>350</v>
      </c>
      <c r="AA42" s="27">
        <v>350</v>
      </c>
      <c r="AB42" s="27">
        <v>300</v>
      </c>
      <c r="AC42" s="27">
        <v>300</v>
      </c>
      <c r="AD42" s="27">
        <v>180</v>
      </c>
      <c r="AE42" s="27">
        <v>300</v>
      </c>
      <c r="AF42" s="27">
        <v>209</v>
      </c>
      <c r="AG42" s="27">
        <v>231.82</v>
      </c>
      <c r="AH42" s="27">
        <v>59</v>
      </c>
      <c r="AI42" s="27">
        <v>67</v>
      </c>
      <c r="AJ42" s="27">
        <v>48</v>
      </c>
      <c r="AK42" s="27">
        <v>190</v>
      </c>
      <c r="AL42" s="27">
        <v>195</v>
      </c>
      <c r="AM42" s="27">
        <v>297.67</v>
      </c>
      <c r="AN42" s="27">
        <v>255</v>
      </c>
      <c r="AO42" s="27"/>
      <c r="AP42" s="27">
        <v>226.44</v>
      </c>
      <c r="AQ42" s="27">
        <v>68.75</v>
      </c>
      <c r="AR42" s="27">
        <v>56.67</v>
      </c>
      <c r="AS42" s="27">
        <v>96.67</v>
      </c>
      <c r="AT42" s="27">
        <v>71.430000000000007</v>
      </c>
      <c r="AU42" s="27">
        <v>57.14</v>
      </c>
      <c r="AV42" s="27">
        <v>56.25</v>
      </c>
      <c r="AW42" s="27">
        <v>114.28</v>
      </c>
      <c r="AX42" s="27">
        <v>66.67</v>
      </c>
      <c r="AY42" s="27">
        <v>66.67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26</v>
      </c>
      <c r="BH42" s="27">
        <v>27</v>
      </c>
      <c r="BI42" s="27">
        <v>43</v>
      </c>
      <c r="BJ42" s="27">
        <v>24</v>
      </c>
      <c r="BK42" s="27">
        <v>35</v>
      </c>
      <c r="BL42" s="27">
        <v>289</v>
      </c>
      <c r="BM42" s="27">
        <v>138.88999999999999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6.9000000000000006E-2</v>
      </c>
      <c r="G43" s="19">
        <f t="shared" si="6"/>
        <v>0.52800000000000002</v>
      </c>
      <c r="H43" s="19">
        <f t="shared" si="6"/>
        <v>1.1399999999999999</v>
      </c>
      <c r="I43" s="19">
        <f t="shared" si="6"/>
        <v>0.54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0.37368000000000001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0.752</v>
      </c>
      <c r="V43" s="19">
        <f t="shared" si="6"/>
        <v>0.32948</v>
      </c>
      <c r="W43" s="19">
        <f>W42/1000</f>
        <v>0.32900000000000001</v>
      </c>
      <c r="X43" s="19">
        <f t="shared" si="6"/>
        <v>8.3000000000000001E-3</v>
      </c>
      <c r="Y43" s="19">
        <f t="shared" si="6"/>
        <v>0</v>
      </c>
      <c r="Z43" s="19">
        <f t="shared" si="6"/>
        <v>0.35</v>
      </c>
      <c r="AA43" s="19">
        <f t="shared" si="6"/>
        <v>0.35</v>
      </c>
      <c r="AB43" s="19">
        <f t="shared" si="6"/>
        <v>0.3</v>
      </c>
      <c r="AC43" s="19">
        <f t="shared" si="6"/>
        <v>0.3</v>
      </c>
      <c r="AD43" s="19">
        <f t="shared" si="6"/>
        <v>0.18</v>
      </c>
      <c r="AE43" s="19">
        <f t="shared" si="6"/>
        <v>0.3</v>
      </c>
      <c r="AF43" s="19">
        <f t="shared" si="6"/>
        <v>0.20899999999999999</v>
      </c>
      <c r="AG43" s="19">
        <f t="shared" si="6"/>
        <v>0.23182</v>
      </c>
      <c r="AH43" s="19">
        <f t="shared" si="6"/>
        <v>5.8999999999999997E-2</v>
      </c>
      <c r="AI43" s="19">
        <f t="shared" si="6"/>
        <v>6.7000000000000004E-2</v>
      </c>
      <c r="AJ43" s="19">
        <f t="shared" si="6"/>
        <v>4.8000000000000001E-2</v>
      </c>
      <c r="AK43" s="19">
        <f t="shared" si="6"/>
        <v>0.19</v>
      </c>
      <c r="AL43" s="19">
        <f t="shared" si="6"/>
        <v>0.19500000000000001</v>
      </c>
      <c r="AM43" s="19">
        <f t="shared" si="6"/>
        <v>0.29766999999999999</v>
      </c>
      <c r="AN43" s="19">
        <f t="shared" si="6"/>
        <v>0.255</v>
      </c>
      <c r="AO43" s="19">
        <f t="shared" si="6"/>
        <v>0</v>
      </c>
      <c r="AP43" s="19">
        <f t="shared" si="6"/>
        <v>0.22644</v>
      </c>
      <c r="AQ43" s="19">
        <f t="shared" si="6"/>
        <v>6.8750000000000006E-2</v>
      </c>
      <c r="AR43" s="19">
        <f t="shared" si="6"/>
        <v>5.6670000000000005E-2</v>
      </c>
      <c r="AS43" s="19">
        <f t="shared" si="6"/>
        <v>9.6670000000000006E-2</v>
      </c>
      <c r="AT43" s="19">
        <f t="shared" si="6"/>
        <v>7.1430000000000007E-2</v>
      </c>
      <c r="AU43" s="19">
        <f t="shared" si="6"/>
        <v>5.7140000000000003E-2</v>
      </c>
      <c r="AV43" s="19">
        <f t="shared" si="6"/>
        <v>5.6250000000000001E-2</v>
      </c>
      <c r="AW43" s="19">
        <f t="shared" si="6"/>
        <v>0.11428000000000001</v>
      </c>
      <c r="AX43" s="19">
        <f t="shared" si="6"/>
        <v>6.6670000000000007E-2</v>
      </c>
      <c r="AY43" s="19">
        <f t="shared" si="6"/>
        <v>6.6670000000000007E-2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2.5999999999999999E-2</v>
      </c>
      <c r="BH43" s="19">
        <f t="shared" si="6"/>
        <v>2.7E-2</v>
      </c>
      <c r="BI43" s="19">
        <f t="shared" si="6"/>
        <v>4.2999999999999997E-2</v>
      </c>
      <c r="BJ43" s="19">
        <f t="shared" si="6"/>
        <v>2.4E-2</v>
      </c>
      <c r="BK43" s="19">
        <f t="shared" si="6"/>
        <v>3.5000000000000003E-2</v>
      </c>
      <c r="BL43" s="19">
        <f t="shared" si="6"/>
        <v>0.28899999999999998</v>
      </c>
      <c r="BM43" s="19">
        <f t="shared" si="6"/>
        <v>0.13888999999999999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8">E29*E42</f>
        <v>3.5</v>
      </c>
      <c r="F44" s="30">
        <f t="shared" si="8"/>
        <v>3.7949999999999999</v>
      </c>
      <c r="G44" s="30">
        <f t="shared" si="8"/>
        <v>0.26400000000000001</v>
      </c>
      <c r="H44" s="30">
        <f t="shared" si="8"/>
        <v>1.254</v>
      </c>
      <c r="I44" s="30">
        <f t="shared" si="8"/>
        <v>0</v>
      </c>
      <c r="J44" s="30">
        <f t="shared" si="8"/>
        <v>19.486740000000001</v>
      </c>
      <c r="K44" s="30">
        <f t="shared" si="8"/>
        <v>10.59904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13.536</v>
      </c>
      <c r="V44" s="30">
        <f t="shared" si="8"/>
        <v>0</v>
      </c>
      <c r="W44" s="30">
        <f>W29*W42</f>
        <v>0</v>
      </c>
      <c r="X44" s="30">
        <f t="shared" si="8"/>
        <v>9.1300000000000008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3.96</v>
      </c>
      <c r="AE44" s="30">
        <f t="shared" si="8"/>
        <v>6.6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1.5840000000000001</v>
      </c>
      <c r="AK44" s="30">
        <f t="shared" si="8"/>
        <v>0.364477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0.77336000000000005</v>
      </c>
      <c r="AT44" s="30">
        <f t="shared" si="8"/>
        <v>0</v>
      </c>
      <c r="AU44" s="30">
        <f t="shared" si="8"/>
        <v>1.1428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2.6</v>
      </c>
      <c r="BH44" s="30">
        <f t="shared" si="8"/>
        <v>0.45900000000000002</v>
      </c>
      <c r="BI44" s="30">
        <f t="shared" si="8"/>
        <v>0.98899999999999999</v>
      </c>
      <c r="BJ44" s="30">
        <f t="shared" si="8"/>
        <v>4.32</v>
      </c>
      <c r="BK44" s="30">
        <f t="shared" si="8"/>
        <v>0</v>
      </c>
      <c r="BL44" s="30">
        <f t="shared" si="8"/>
        <v>0.86699999999999999</v>
      </c>
      <c r="BM44" s="30">
        <f t="shared" si="8"/>
        <v>1.1111199999999999</v>
      </c>
      <c r="BN44" s="30">
        <f t="shared" si="8"/>
        <v>8.9340000000000003E-2</v>
      </c>
      <c r="BO44" s="30">
        <f t="shared" ref="BO44" si="9">BO29*BO42</f>
        <v>0.5</v>
      </c>
      <c r="BP44" s="31">
        <f>SUM(D44:BN44)</f>
        <v>110.37562699999998</v>
      </c>
      <c r="BQ44" s="32">
        <f>BP44/$C$20</f>
        <v>110.37562699999998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10">E29*E42</f>
        <v>3.5</v>
      </c>
      <c r="F45" s="30">
        <f t="shared" si="10"/>
        <v>3.7949999999999999</v>
      </c>
      <c r="G45" s="30">
        <f t="shared" si="10"/>
        <v>0.26400000000000001</v>
      </c>
      <c r="H45" s="30">
        <f t="shared" si="10"/>
        <v>1.254</v>
      </c>
      <c r="I45" s="30">
        <f t="shared" si="10"/>
        <v>0</v>
      </c>
      <c r="J45" s="30">
        <f t="shared" si="10"/>
        <v>19.486740000000001</v>
      </c>
      <c r="K45" s="30">
        <f t="shared" si="10"/>
        <v>10.59904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13.536</v>
      </c>
      <c r="V45" s="30">
        <f t="shared" si="10"/>
        <v>0</v>
      </c>
      <c r="W45" s="30">
        <f>W29*W42</f>
        <v>0</v>
      </c>
      <c r="X45" s="30">
        <f t="shared" si="10"/>
        <v>9.1300000000000008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3.96</v>
      </c>
      <c r="AE45" s="30">
        <f t="shared" si="10"/>
        <v>6.6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1.5840000000000001</v>
      </c>
      <c r="AK45" s="30">
        <f t="shared" si="10"/>
        <v>0.364477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0.77336000000000005</v>
      </c>
      <c r="AT45" s="30">
        <f t="shared" si="10"/>
        <v>0</v>
      </c>
      <c r="AU45" s="30">
        <f t="shared" si="10"/>
        <v>1.1428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2.6</v>
      </c>
      <c r="BH45" s="30">
        <f t="shared" si="10"/>
        <v>0.45900000000000002</v>
      </c>
      <c r="BI45" s="30">
        <f t="shared" si="10"/>
        <v>0.98899999999999999</v>
      </c>
      <c r="BJ45" s="30">
        <f t="shared" si="10"/>
        <v>4.32</v>
      </c>
      <c r="BK45" s="30">
        <f t="shared" si="10"/>
        <v>0</v>
      </c>
      <c r="BL45" s="30">
        <f t="shared" si="10"/>
        <v>0.86699999999999999</v>
      </c>
      <c r="BM45" s="30">
        <f t="shared" si="10"/>
        <v>1.1111199999999999</v>
      </c>
      <c r="BN45" s="30">
        <f t="shared" si="10"/>
        <v>8.9340000000000003E-2</v>
      </c>
      <c r="BO45" s="30">
        <f t="shared" ref="BO45" si="11">BO29*BO42</f>
        <v>0.5</v>
      </c>
      <c r="BP45" s="31">
        <f>SUM(D45:BN45)</f>
        <v>110.37562699999998</v>
      </c>
      <c r="BQ45" s="32">
        <f>BP45/$C$20</f>
        <v>110.37562699999998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3.5</v>
      </c>
      <c r="F46" s="50">
        <f t="shared" si="12"/>
        <v>3.7950000000000004</v>
      </c>
      <c r="G46" s="50">
        <f t="shared" si="12"/>
        <v>0.26400000000000001</v>
      </c>
      <c r="H46" s="50">
        <f t="shared" si="12"/>
        <v>1.254</v>
      </c>
      <c r="I46" s="50">
        <f t="shared" si="12"/>
        <v>0</v>
      </c>
      <c r="J46" s="50">
        <f t="shared" si="12"/>
        <v>19.486740000000001</v>
      </c>
      <c r="K46" s="50">
        <f t="shared" si="12"/>
        <v>10.59904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13.536</v>
      </c>
      <c r="V46" s="50">
        <f t="shared" si="12"/>
        <v>0</v>
      </c>
      <c r="W46" s="50">
        <f>W65+W83+W99+W113</f>
        <v>0</v>
      </c>
      <c r="X46" s="50">
        <f t="shared" si="12"/>
        <v>9.1300000000000008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3.96</v>
      </c>
      <c r="AE46" s="50">
        <f t="shared" si="12"/>
        <v>6.6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1.5840000000000001</v>
      </c>
      <c r="AK46" s="50">
        <f t="shared" si="12"/>
        <v>0.364477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0.77336000000000005</v>
      </c>
      <c r="AT46" s="50">
        <f t="shared" si="12"/>
        <v>0</v>
      </c>
      <c r="AU46" s="50">
        <f t="shared" si="12"/>
        <v>1.1428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2.6</v>
      </c>
      <c r="BH46" s="50">
        <f t="shared" si="12"/>
        <v>0.45900000000000002</v>
      </c>
      <c r="BI46" s="50">
        <f t="shared" si="12"/>
        <v>0.98899999999999999</v>
      </c>
      <c r="BJ46" s="50">
        <f t="shared" si="12"/>
        <v>4.32</v>
      </c>
      <c r="BK46" s="50">
        <f t="shared" si="12"/>
        <v>0</v>
      </c>
      <c r="BL46" s="50">
        <f t="shared" si="12"/>
        <v>0.86699999999999999</v>
      </c>
      <c r="BM46" s="50">
        <f t="shared" si="12"/>
        <v>1.1111199999999999</v>
      </c>
      <c r="BN46" s="50">
        <f t="shared" si="12"/>
        <v>8.9340000000000003E-2</v>
      </c>
      <c r="BO46" s="50">
        <f t="shared" ref="BO46" si="13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110.37562700000001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4">D5</f>
        <v>Хлеб пшеничный</v>
      </c>
      <c r="E52" s="83" t="str">
        <f t="shared" si="14"/>
        <v>Хлеб ржано-пшеничный</v>
      </c>
      <c r="F52" s="83" t="str">
        <f t="shared" si="14"/>
        <v>Сахар</v>
      </c>
      <c r="G52" s="83" t="str">
        <f t="shared" si="14"/>
        <v>Чай</v>
      </c>
      <c r="H52" s="83" t="str">
        <f t="shared" si="14"/>
        <v>Какао</v>
      </c>
      <c r="I52" s="83" t="str">
        <f t="shared" si="14"/>
        <v>Кофейный напиток</v>
      </c>
      <c r="J52" s="83" t="str">
        <f t="shared" si="14"/>
        <v>Молоко 2,5%</v>
      </c>
      <c r="K52" s="83" t="str">
        <f t="shared" si="14"/>
        <v>Масло сливочное</v>
      </c>
      <c r="L52" s="83" t="str">
        <f t="shared" si="14"/>
        <v>Сметана 15%</v>
      </c>
      <c r="M52" s="83" t="str">
        <f t="shared" si="14"/>
        <v>Молоко сухое</v>
      </c>
      <c r="N52" s="83" t="str">
        <f t="shared" si="14"/>
        <v>Снежок 2,5 %</v>
      </c>
      <c r="O52" s="83" t="str">
        <f t="shared" si="14"/>
        <v>Творог 5%</v>
      </c>
      <c r="P52" s="83" t="str">
        <f t="shared" si="14"/>
        <v>Молоко сгущенное</v>
      </c>
      <c r="Q52" s="83" t="str">
        <f t="shared" si="14"/>
        <v xml:space="preserve">Джем Сава </v>
      </c>
      <c r="R52" s="83" t="str">
        <f t="shared" si="14"/>
        <v>Сыр</v>
      </c>
      <c r="S52" s="83" t="str">
        <f t="shared" si="14"/>
        <v>Зеленый горошек</v>
      </c>
      <c r="T52" s="83" t="str">
        <f t="shared" si="14"/>
        <v>Кукуруза консервирован.</v>
      </c>
      <c r="U52" s="83" t="str">
        <f t="shared" si="14"/>
        <v>Консервы рыбные</v>
      </c>
      <c r="V52" s="83" t="str">
        <f t="shared" si="14"/>
        <v>Огурцы консервирован.</v>
      </c>
      <c r="W52" s="51"/>
      <c r="X52" s="83" t="str">
        <f t="shared" si="14"/>
        <v>Яйцо</v>
      </c>
      <c r="Y52" s="83" t="str">
        <f t="shared" si="14"/>
        <v>Икра кабачковая</v>
      </c>
      <c r="Z52" s="83" t="str">
        <f t="shared" si="14"/>
        <v>Изюм</v>
      </c>
      <c r="AA52" s="83" t="str">
        <f t="shared" si="14"/>
        <v>Курага</v>
      </c>
      <c r="AB52" s="83" t="str">
        <f t="shared" si="14"/>
        <v>Чернослив</v>
      </c>
      <c r="AC52" s="83" t="str">
        <f t="shared" si="14"/>
        <v>Шиповник</v>
      </c>
      <c r="AD52" s="83" t="str">
        <f t="shared" si="14"/>
        <v>Сухофрукты</v>
      </c>
      <c r="AE52" s="83" t="str">
        <f t="shared" si="14"/>
        <v>Ягода свежемороженная</v>
      </c>
      <c r="AF52" s="83" t="str">
        <f t="shared" si="14"/>
        <v>Лимон</v>
      </c>
      <c r="AG52" s="83" t="str">
        <f t="shared" si="14"/>
        <v>Кисель</v>
      </c>
      <c r="AH52" s="83" t="str">
        <f t="shared" si="14"/>
        <v xml:space="preserve">Сок </v>
      </c>
      <c r="AI52" s="83" t="str">
        <f t="shared" si="14"/>
        <v>Макаронные изделия</v>
      </c>
      <c r="AJ52" s="83" t="str">
        <f t="shared" si="14"/>
        <v>Мука</v>
      </c>
      <c r="AK52" s="83" t="str">
        <f t="shared" si="14"/>
        <v>Дрожжи</v>
      </c>
      <c r="AL52" s="83" t="str">
        <f t="shared" si="14"/>
        <v>Печенье</v>
      </c>
      <c r="AM52" s="83" t="str">
        <f t="shared" si="14"/>
        <v>Пряники</v>
      </c>
      <c r="AN52" s="83" t="str">
        <f t="shared" si="14"/>
        <v>Вафли</v>
      </c>
      <c r="AO52" s="83" t="str">
        <f t="shared" si="14"/>
        <v>Конфеты</v>
      </c>
      <c r="AP52" s="83" t="str">
        <f t="shared" si="14"/>
        <v>Повидло Сава</v>
      </c>
      <c r="AQ52" s="83" t="str">
        <f t="shared" si="14"/>
        <v>Крупа геркулес</v>
      </c>
      <c r="AR52" s="83" t="str">
        <f t="shared" si="14"/>
        <v>Крупа горох</v>
      </c>
      <c r="AS52" s="83" t="str">
        <f t="shared" si="14"/>
        <v>Крупа гречневая</v>
      </c>
      <c r="AT52" s="83" t="str">
        <f t="shared" si="14"/>
        <v>Крупа кукурузная</v>
      </c>
      <c r="AU52" s="83" t="str">
        <f t="shared" si="14"/>
        <v>Крупа манная</v>
      </c>
      <c r="AV52" s="83" t="str">
        <f t="shared" si="14"/>
        <v>Крупа перловая</v>
      </c>
      <c r="AW52" s="83" t="str">
        <f t="shared" si="14"/>
        <v>Крупа пшеничная</v>
      </c>
      <c r="AX52" s="83" t="str">
        <f t="shared" si="14"/>
        <v>Крупа пшено</v>
      </c>
      <c r="AY52" s="83" t="str">
        <f t="shared" si="14"/>
        <v>Крупа ячневая</v>
      </c>
      <c r="AZ52" s="83" t="str">
        <f t="shared" si="14"/>
        <v>Рис</v>
      </c>
      <c r="BA52" s="83" t="str">
        <f t="shared" si="14"/>
        <v>Цыпленок бройлер</v>
      </c>
      <c r="BB52" s="83" t="str">
        <f t="shared" si="14"/>
        <v>Филе куриное</v>
      </c>
      <c r="BC52" s="83" t="str">
        <f t="shared" si="14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5">BG5</f>
        <v>Картофель</v>
      </c>
      <c r="BH52" s="83" t="str">
        <f t="shared" si="15"/>
        <v>Морковь</v>
      </c>
      <c r="BI52" s="83" t="str">
        <f t="shared" si="15"/>
        <v>Лук</v>
      </c>
      <c r="BJ52" s="83" t="str">
        <f t="shared" si="15"/>
        <v>Капуста</v>
      </c>
      <c r="BK52" s="83" t="str">
        <f t="shared" si="15"/>
        <v>Свекла</v>
      </c>
      <c r="BL52" s="83" t="str">
        <f t="shared" si="15"/>
        <v>Томатная паста</v>
      </c>
      <c r="BM52" s="83" t="str">
        <f t="shared" si="15"/>
        <v>Масло растительное</v>
      </c>
      <c r="BN52" s="83" t="str">
        <f t="shared" si="15"/>
        <v>Соль</v>
      </c>
      <c r="BO52" s="83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5.0000000000000001E-3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0.14000000000000001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7"/>
        <v>0</v>
      </c>
      <c r="F56" s="6">
        <f t="shared" si="17"/>
        <v>1.0999999999999999E-2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1.6E-2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0.22000000000000003</v>
      </c>
      <c r="K59" s="19">
        <f t="shared" si="21"/>
        <v>7.0000000000000001E-3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1.6E-2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0.22000000000000003</v>
      </c>
      <c r="K60" s="21">
        <f t="shared" si="23"/>
        <v>7.0000000000000001E-3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70</v>
      </c>
      <c r="F62" s="27">
        <f t="shared" si="25"/>
        <v>69</v>
      </c>
      <c r="G62" s="27">
        <f t="shared" si="25"/>
        <v>528</v>
      </c>
      <c r="H62" s="27">
        <f t="shared" si="25"/>
        <v>1140</v>
      </c>
      <c r="I62" s="27">
        <f t="shared" si="25"/>
        <v>540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504</v>
      </c>
      <c r="N62" s="27">
        <f t="shared" si="25"/>
        <v>99.49</v>
      </c>
      <c r="O62" s="27">
        <f t="shared" si="25"/>
        <v>320.32</v>
      </c>
      <c r="P62" s="27">
        <f t="shared" si="25"/>
        <v>373.68</v>
      </c>
      <c r="Q62" s="27">
        <f t="shared" si="25"/>
        <v>416.67</v>
      </c>
      <c r="R62" s="27">
        <f t="shared" si="25"/>
        <v>0</v>
      </c>
      <c r="S62" s="27">
        <f t="shared" si="25"/>
        <v>130</v>
      </c>
      <c r="T62" s="27">
        <f t="shared" si="25"/>
        <v>0</v>
      </c>
      <c r="U62" s="27">
        <f t="shared" si="25"/>
        <v>752</v>
      </c>
      <c r="V62" s="27">
        <f t="shared" si="25"/>
        <v>329.48</v>
      </c>
      <c r="W62" s="27">
        <f>W42</f>
        <v>329</v>
      </c>
      <c r="X62" s="27">
        <f t="shared" si="25"/>
        <v>8.3000000000000007</v>
      </c>
      <c r="Y62" s="27">
        <f t="shared" si="25"/>
        <v>0</v>
      </c>
      <c r="Z62" s="27">
        <f t="shared" si="25"/>
        <v>350</v>
      </c>
      <c r="AA62" s="27">
        <f t="shared" si="25"/>
        <v>350</v>
      </c>
      <c r="AB62" s="27">
        <f t="shared" si="25"/>
        <v>300</v>
      </c>
      <c r="AC62" s="27">
        <f t="shared" si="25"/>
        <v>300</v>
      </c>
      <c r="AD62" s="27">
        <f t="shared" si="25"/>
        <v>180</v>
      </c>
      <c r="AE62" s="27">
        <f t="shared" si="25"/>
        <v>300</v>
      </c>
      <c r="AF62" s="27">
        <f t="shared" si="25"/>
        <v>209</v>
      </c>
      <c r="AG62" s="27">
        <f t="shared" si="25"/>
        <v>231.82</v>
      </c>
      <c r="AH62" s="27">
        <f t="shared" si="25"/>
        <v>59</v>
      </c>
      <c r="AI62" s="27">
        <f t="shared" si="25"/>
        <v>67</v>
      </c>
      <c r="AJ62" s="27">
        <f t="shared" si="25"/>
        <v>48</v>
      </c>
      <c r="AK62" s="27">
        <f t="shared" si="25"/>
        <v>190</v>
      </c>
      <c r="AL62" s="27">
        <f t="shared" si="25"/>
        <v>195</v>
      </c>
      <c r="AM62" s="27">
        <f t="shared" si="25"/>
        <v>297.67</v>
      </c>
      <c r="AN62" s="27">
        <f t="shared" si="25"/>
        <v>255</v>
      </c>
      <c r="AO62" s="27">
        <f t="shared" si="25"/>
        <v>0</v>
      </c>
      <c r="AP62" s="27">
        <f t="shared" si="25"/>
        <v>226.44</v>
      </c>
      <c r="AQ62" s="27">
        <f t="shared" si="25"/>
        <v>68.75</v>
      </c>
      <c r="AR62" s="27">
        <f t="shared" si="25"/>
        <v>56.67</v>
      </c>
      <c r="AS62" s="27">
        <f t="shared" si="25"/>
        <v>96.67</v>
      </c>
      <c r="AT62" s="27">
        <f t="shared" si="25"/>
        <v>71.430000000000007</v>
      </c>
      <c r="AU62" s="27">
        <f t="shared" si="25"/>
        <v>57.14</v>
      </c>
      <c r="AV62" s="27">
        <f t="shared" si="25"/>
        <v>56.25</v>
      </c>
      <c r="AW62" s="27">
        <f t="shared" si="25"/>
        <v>114.28</v>
      </c>
      <c r="AX62" s="27">
        <f t="shared" si="25"/>
        <v>66.67</v>
      </c>
      <c r="AY62" s="27">
        <f t="shared" si="25"/>
        <v>66.67</v>
      </c>
      <c r="AZ62" s="27">
        <f t="shared" si="25"/>
        <v>110</v>
      </c>
      <c r="BA62" s="27">
        <f t="shared" si="25"/>
        <v>225</v>
      </c>
      <c r="BB62" s="27">
        <f t="shared" si="25"/>
        <v>360</v>
      </c>
      <c r="BC62" s="27">
        <f t="shared" si="25"/>
        <v>550</v>
      </c>
      <c r="BD62" s="27">
        <f t="shared" si="25"/>
        <v>205</v>
      </c>
      <c r="BE62" s="27">
        <f t="shared" si="25"/>
        <v>330</v>
      </c>
      <c r="BF62" s="27">
        <f t="shared" si="25"/>
        <v>0</v>
      </c>
      <c r="BG62" s="27">
        <f t="shared" si="25"/>
        <v>26</v>
      </c>
      <c r="BH62" s="27">
        <f t="shared" si="25"/>
        <v>27</v>
      </c>
      <c r="BI62" s="27">
        <f t="shared" si="25"/>
        <v>43</v>
      </c>
      <c r="BJ62" s="27">
        <f t="shared" si="25"/>
        <v>24</v>
      </c>
      <c r="BK62" s="27">
        <f t="shared" si="25"/>
        <v>35</v>
      </c>
      <c r="BL62" s="27">
        <f t="shared" si="25"/>
        <v>289</v>
      </c>
      <c r="BM62" s="27">
        <f t="shared" si="25"/>
        <v>138.88999999999999</v>
      </c>
      <c r="BN62" s="27">
        <f t="shared" si="25"/>
        <v>14.89</v>
      </c>
      <c r="BO62" s="27">
        <f t="shared" ref="BO62" si="26">BO42</f>
        <v>10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7.0000000000000007E-2</v>
      </c>
      <c r="F63" s="19">
        <f t="shared" si="27"/>
        <v>6.9000000000000006E-2</v>
      </c>
      <c r="G63" s="19">
        <f t="shared" si="27"/>
        <v>0.52800000000000002</v>
      </c>
      <c r="H63" s="19">
        <f t="shared" si="27"/>
        <v>1.1399999999999999</v>
      </c>
      <c r="I63" s="19">
        <f t="shared" si="27"/>
        <v>0.54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0.504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0.37368000000000001</v>
      </c>
      <c r="Q63" s="19">
        <f t="shared" si="27"/>
        <v>0.41667000000000004</v>
      </c>
      <c r="R63" s="19">
        <f t="shared" si="27"/>
        <v>0</v>
      </c>
      <c r="S63" s="19">
        <f t="shared" si="27"/>
        <v>0.13</v>
      </c>
      <c r="T63" s="19">
        <f t="shared" si="27"/>
        <v>0</v>
      </c>
      <c r="U63" s="19">
        <f t="shared" si="27"/>
        <v>0.752</v>
      </c>
      <c r="V63" s="19">
        <f t="shared" si="27"/>
        <v>0.32948</v>
      </c>
      <c r="W63" s="19">
        <f>W62/1000</f>
        <v>0.32900000000000001</v>
      </c>
      <c r="X63" s="19">
        <f t="shared" si="27"/>
        <v>8.3000000000000001E-3</v>
      </c>
      <c r="Y63" s="19">
        <f t="shared" si="27"/>
        <v>0</v>
      </c>
      <c r="Z63" s="19">
        <f t="shared" si="27"/>
        <v>0.35</v>
      </c>
      <c r="AA63" s="19">
        <f t="shared" si="27"/>
        <v>0.35</v>
      </c>
      <c r="AB63" s="19">
        <f t="shared" si="27"/>
        <v>0.3</v>
      </c>
      <c r="AC63" s="19">
        <f t="shared" si="27"/>
        <v>0.3</v>
      </c>
      <c r="AD63" s="19">
        <f t="shared" si="27"/>
        <v>0.18</v>
      </c>
      <c r="AE63" s="19">
        <f t="shared" si="27"/>
        <v>0.3</v>
      </c>
      <c r="AF63" s="19">
        <f t="shared" si="27"/>
        <v>0.20899999999999999</v>
      </c>
      <c r="AG63" s="19">
        <f t="shared" si="27"/>
        <v>0.23182</v>
      </c>
      <c r="AH63" s="19">
        <f t="shared" si="27"/>
        <v>5.8999999999999997E-2</v>
      </c>
      <c r="AI63" s="19">
        <f t="shared" si="27"/>
        <v>6.7000000000000004E-2</v>
      </c>
      <c r="AJ63" s="19">
        <f t="shared" si="27"/>
        <v>4.8000000000000001E-2</v>
      </c>
      <c r="AK63" s="19">
        <f t="shared" si="27"/>
        <v>0.19</v>
      </c>
      <c r="AL63" s="19">
        <f t="shared" si="27"/>
        <v>0.19500000000000001</v>
      </c>
      <c r="AM63" s="19">
        <f t="shared" si="27"/>
        <v>0.29766999999999999</v>
      </c>
      <c r="AN63" s="19">
        <f t="shared" si="27"/>
        <v>0.255</v>
      </c>
      <c r="AO63" s="19">
        <f t="shared" si="27"/>
        <v>0</v>
      </c>
      <c r="AP63" s="19">
        <f t="shared" si="27"/>
        <v>0.22644</v>
      </c>
      <c r="AQ63" s="19">
        <f t="shared" si="27"/>
        <v>6.8750000000000006E-2</v>
      </c>
      <c r="AR63" s="19">
        <f t="shared" si="27"/>
        <v>5.6670000000000005E-2</v>
      </c>
      <c r="AS63" s="19">
        <f t="shared" si="27"/>
        <v>9.6670000000000006E-2</v>
      </c>
      <c r="AT63" s="19">
        <f t="shared" si="27"/>
        <v>7.1430000000000007E-2</v>
      </c>
      <c r="AU63" s="19">
        <f t="shared" si="27"/>
        <v>5.7140000000000003E-2</v>
      </c>
      <c r="AV63" s="19">
        <f t="shared" si="27"/>
        <v>5.6250000000000001E-2</v>
      </c>
      <c r="AW63" s="19">
        <f t="shared" si="27"/>
        <v>0.11428000000000001</v>
      </c>
      <c r="AX63" s="19">
        <f t="shared" si="27"/>
        <v>6.6670000000000007E-2</v>
      </c>
      <c r="AY63" s="19">
        <f t="shared" si="27"/>
        <v>6.6670000000000007E-2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</v>
      </c>
      <c r="BC63" s="19">
        <f t="shared" si="27"/>
        <v>0.55000000000000004</v>
      </c>
      <c r="BD63" s="19">
        <f t="shared" si="27"/>
        <v>0.20499999999999999</v>
      </c>
      <c r="BE63" s="19">
        <f t="shared" si="27"/>
        <v>0.33</v>
      </c>
      <c r="BF63" s="19">
        <f t="shared" si="27"/>
        <v>0</v>
      </c>
      <c r="BG63" s="19">
        <f t="shared" si="27"/>
        <v>2.5999999999999999E-2</v>
      </c>
      <c r="BH63" s="19">
        <f t="shared" si="27"/>
        <v>2.7E-2</v>
      </c>
      <c r="BI63" s="19">
        <f t="shared" si="27"/>
        <v>4.2999999999999997E-2</v>
      </c>
      <c r="BJ63" s="19">
        <f t="shared" si="27"/>
        <v>2.4E-2</v>
      </c>
      <c r="BK63" s="19">
        <f t="shared" si="27"/>
        <v>3.5000000000000003E-2</v>
      </c>
      <c r="BL63" s="19">
        <f t="shared" si="27"/>
        <v>0.28899999999999998</v>
      </c>
      <c r="BM63" s="19">
        <f t="shared" si="27"/>
        <v>0.13888999999999999</v>
      </c>
      <c r="BN63" s="19">
        <f t="shared" si="27"/>
        <v>1.489E-2</v>
      </c>
      <c r="BO63" s="19">
        <f t="shared" ref="BO63" si="28">BO62/1000</f>
        <v>0.01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9">E60*E62</f>
        <v>0</v>
      </c>
      <c r="F64" s="30">
        <f t="shared" si="29"/>
        <v>1.1040000000000001</v>
      </c>
      <c r="G64" s="30">
        <f t="shared" si="29"/>
        <v>0</v>
      </c>
      <c r="H64" s="30">
        <f t="shared" si="29"/>
        <v>1.254</v>
      </c>
      <c r="I64" s="30">
        <f t="shared" si="29"/>
        <v>0</v>
      </c>
      <c r="J64" s="30">
        <f t="shared" si="29"/>
        <v>15.703600000000002</v>
      </c>
      <c r="K64" s="30">
        <f t="shared" si="29"/>
        <v>4.6370800000000001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1.1428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25.874470000000006</v>
      </c>
      <c r="BQ64" s="32">
        <f>BP64/$C$7</f>
        <v>25.874470000000006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31">E60*E62</f>
        <v>0</v>
      </c>
      <c r="F65" s="30">
        <f t="shared" si="31"/>
        <v>1.1040000000000001</v>
      </c>
      <c r="G65" s="30">
        <f t="shared" si="31"/>
        <v>0</v>
      </c>
      <c r="H65" s="30">
        <f t="shared" si="31"/>
        <v>1.254</v>
      </c>
      <c r="I65" s="30">
        <f t="shared" si="31"/>
        <v>0</v>
      </c>
      <c r="J65" s="30">
        <f t="shared" si="31"/>
        <v>15.703600000000002</v>
      </c>
      <c r="K65" s="30">
        <f t="shared" si="31"/>
        <v>4.6370800000000001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1.1428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25.874470000000006</v>
      </c>
      <c r="BQ65" s="32">
        <f>BP65/$C$7</f>
        <v>25.874470000000006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3">D5</f>
        <v>Хлеб пшеничный</v>
      </c>
      <c r="E68" s="85" t="str">
        <f t="shared" si="33"/>
        <v>Хлеб ржано-пшеничный</v>
      </c>
      <c r="F68" s="85" t="str">
        <f t="shared" si="33"/>
        <v>Сахар</v>
      </c>
      <c r="G68" s="85" t="str">
        <f t="shared" si="33"/>
        <v>Чай</v>
      </c>
      <c r="H68" s="85" t="str">
        <f t="shared" si="33"/>
        <v>Какао</v>
      </c>
      <c r="I68" s="85" t="str">
        <f t="shared" si="33"/>
        <v>Кофейный напиток</v>
      </c>
      <c r="J68" s="85" t="str">
        <f t="shared" si="33"/>
        <v>Молоко 2,5%</v>
      </c>
      <c r="K68" s="85" t="str">
        <f t="shared" si="33"/>
        <v>Масло сливочное</v>
      </c>
      <c r="L68" s="85" t="str">
        <f t="shared" si="33"/>
        <v>Сметана 15%</v>
      </c>
      <c r="M68" s="85" t="str">
        <f t="shared" si="33"/>
        <v>Молоко сухое</v>
      </c>
      <c r="N68" s="85" t="str">
        <f t="shared" si="33"/>
        <v>Снежок 2,5 %</v>
      </c>
      <c r="O68" s="85" t="str">
        <f t="shared" si="33"/>
        <v>Творог 5%</v>
      </c>
      <c r="P68" s="85" t="str">
        <f t="shared" si="33"/>
        <v>Молоко сгущенное</v>
      </c>
      <c r="Q68" s="85" t="str">
        <f t="shared" si="33"/>
        <v xml:space="preserve">Джем Сава </v>
      </c>
      <c r="R68" s="85" t="str">
        <f t="shared" si="33"/>
        <v>Сыр</v>
      </c>
      <c r="S68" s="85" t="str">
        <f t="shared" si="33"/>
        <v>Зеленый горошек</v>
      </c>
      <c r="T68" s="85" t="str">
        <f t="shared" si="33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4">Y5</f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5">BF5</f>
        <v>Филе сельди слабосол.</v>
      </c>
      <c r="BG68" s="85" t="str">
        <f t="shared" si="35"/>
        <v>Картофель</v>
      </c>
      <c r="BH68" s="85" t="str">
        <f t="shared" si="35"/>
        <v>Морковь</v>
      </c>
      <c r="BI68" s="85" t="str">
        <f t="shared" si="35"/>
        <v>Лук</v>
      </c>
      <c r="BJ68" s="85" t="str">
        <f t="shared" si="35"/>
        <v>Капуста</v>
      </c>
      <c r="BK68" s="85" t="str">
        <f t="shared" si="35"/>
        <v>Свекла</v>
      </c>
      <c r="BL68" s="85" t="str">
        <f t="shared" si="35"/>
        <v>Томатная паста</v>
      </c>
      <c r="BM68" s="85" t="str">
        <f t="shared" si="35"/>
        <v>Масло растительное</v>
      </c>
      <c r="BN68" s="85" t="str">
        <f t="shared" si="35"/>
        <v>Соль</v>
      </c>
      <c r="BO68" s="85" t="str">
        <f t="shared" ref="BO68" si="36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9"/>
      <c r="B71" s="6" t="str">
        <f t="shared" ref="B71:B76" si="39">B13</f>
        <v>Капуста, тушеная с мясом</v>
      </c>
      <c r="C71" s="91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9"/>
      <c r="B72" s="6" t="str">
        <f t="shared" si="39"/>
        <v>Хлеб пшеничный</v>
      </c>
      <c r="C72" s="91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9"/>
      <c r="B73" s="6" t="str">
        <f t="shared" si="39"/>
        <v>Хлеб ржано-пшеничный</v>
      </c>
      <c r="C73" s="91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9"/>
      <c r="B74" s="6" t="str">
        <f t="shared" si="39"/>
        <v>Компот из сухофруктов</v>
      </c>
      <c r="C74" s="91"/>
      <c r="D74" s="6">
        <f t="shared" si="37"/>
        <v>0</v>
      </c>
      <c r="E74" s="6">
        <f t="shared" si="37"/>
        <v>0</v>
      </c>
      <c r="F74" s="6">
        <f t="shared" si="37"/>
        <v>1.4E-2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2.1999999999999999E-2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9"/>
      <c r="B75" s="6">
        <f t="shared" si="39"/>
        <v>0</v>
      </c>
      <c r="C75" s="91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9"/>
      <c r="B76" s="6">
        <f t="shared" si="39"/>
        <v>0</v>
      </c>
      <c r="C76" s="92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1.4E-2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2.1999999999999999E-2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1.4E-2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2.1999999999999999E-2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70</v>
      </c>
      <c r="F80" s="27">
        <f t="shared" si="49"/>
        <v>69</v>
      </c>
      <c r="G80" s="27">
        <f t="shared" si="49"/>
        <v>528</v>
      </c>
      <c r="H80" s="27">
        <f t="shared" si="49"/>
        <v>1140</v>
      </c>
      <c r="I80" s="27">
        <f t="shared" si="49"/>
        <v>540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504</v>
      </c>
      <c r="N80" s="27">
        <f t="shared" si="49"/>
        <v>99.49</v>
      </c>
      <c r="O80" s="27">
        <f t="shared" si="49"/>
        <v>320.32</v>
      </c>
      <c r="P80" s="27">
        <f t="shared" si="49"/>
        <v>373.68</v>
      </c>
      <c r="Q80" s="27">
        <f t="shared" si="49"/>
        <v>416.67</v>
      </c>
      <c r="R80" s="27">
        <f t="shared" si="49"/>
        <v>0</v>
      </c>
      <c r="S80" s="27">
        <f t="shared" si="49"/>
        <v>130</v>
      </c>
      <c r="T80" s="27">
        <f t="shared" si="49"/>
        <v>0</v>
      </c>
      <c r="U80" s="27">
        <f t="shared" si="49"/>
        <v>752</v>
      </c>
      <c r="V80" s="27">
        <f t="shared" si="49"/>
        <v>329.48</v>
      </c>
      <c r="W80" s="27">
        <f>W42</f>
        <v>329</v>
      </c>
      <c r="X80" s="27">
        <f t="shared" si="49"/>
        <v>8.3000000000000007</v>
      </c>
      <c r="Y80" s="27">
        <f t="shared" si="49"/>
        <v>0</v>
      </c>
      <c r="Z80" s="27">
        <f t="shared" si="49"/>
        <v>350</v>
      </c>
      <c r="AA80" s="27">
        <f t="shared" si="49"/>
        <v>350</v>
      </c>
      <c r="AB80" s="27">
        <f t="shared" si="49"/>
        <v>300</v>
      </c>
      <c r="AC80" s="27">
        <f t="shared" si="49"/>
        <v>300</v>
      </c>
      <c r="AD80" s="27">
        <f t="shared" si="49"/>
        <v>180</v>
      </c>
      <c r="AE80" s="27">
        <f t="shared" si="49"/>
        <v>300</v>
      </c>
      <c r="AF80" s="27">
        <f t="shared" si="49"/>
        <v>209</v>
      </c>
      <c r="AG80" s="27">
        <f t="shared" si="49"/>
        <v>231.82</v>
      </c>
      <c r="AH80" s="27">
        <f t="shared" si="49"/>
        <v>59</v>
      </c>
      <c r="AI80" s="27">
        <f t="shared" si="49"/>
        <v>67</v>
      </c>
      <c r="AJ80" s="27">
        <f t="shared" si="49"/>
        <v>48</v>
      </c>
      <c r="AK80" s="27">
        <f t="shared" si="49"/>
        <v>190</v>
      </c>
      <c r="AL80" s="27">
        <f t="shared" si="49"/>
        <v>195</v>
      </c>
      <c r="AM80" s="27">
        <f t="shared" si="49"/>
        <v>297.67</v>
      </c>
      <c r="AN80" s="27">
        <f t="shared" si="49"/>
        <v>255</v>
      </c>
      <c r="AO80" s="27">
        <f t="shared" si="49"/>
        <v>0</v>
      </c>
      <c r="AP80" s="27">
        <f t="shared" si="49"/>
        <v>226.44</v>
      </c>
      <c r="AQ80" s="27">
        <f t="shared" si="49"/>
        <v>68.75</v>
      </c>
      <c r="AR80" s="27">
        <f t="shared" si="49"/>
        <v>56.67</v>
      </c>
      <c r="AS80" s="27">
        <f t="shared" si="49"/>
        <v>96.67</v>
      </c>
      <c r="AT80" s="27">
        <f t="shared" si="49"/>
        <v>71.430000000000007</v>
      </c>
      <c r="AU80" s="27">
        <f t="shared" si="49"/>
        <v>57.14</v>
      </c>
      <c r="AV80" s="27">
        <f t="shared" si="49"/>
        <v>56.25</v>
      </c>
      <c r="AW80" s="27">
        <f t="shared" si="49"/>
        <v>114.28</v>
      </c>
      <c r="AX80" s="27">
        <f t="shared" si="49"/>
        <v>66.67</v>
      </c>
      <c r="AY80" s="27">
        <f t="shared" si="49"/>
        <v>66.67</v>
      </c>
      <c r="AZ80" s="27">
        <f t="shared" si="49"/>
        <v>110</v>
      </c>
      <c r="BA80" s="27">
        <f t="shared" si="49"/>
        <v>225</v>
      </c>
      <c r="BB80" s="27">
        <f t="shared" si="49"/>
        <v>360</v>
      </c>
      <c r="BC80" s="27">
        <f t="shared" si="49"/>
        <v>550</v>
      </c>
      <c r="BD80" s="27">
        <f t="shared" si="49"/>
        <v>205</v>
      </c>
      <c r="BE80" s="27">
        <f t="shared" si="49"/>
        <v>330</v>
      </c>
      <c r="BF80" s="27">
        <f t="shared" si="49"/>
        <v>0</v>
      </c>
      <c r="BG80" s="27">
        <f t="shared" si="49"/>
        <v>26</v>
      </c>
      <c r="BH80" s="27">
        <f t="shared" si="49"/>
        <v>27</v>
      </c>
      <c r="BI80" s="27">
        <f t="shared" si="49"/>
        <v>43</v>
      </c>
      <c r="BJ80" s="27">
        <f t="shared" si="49"/>
        <v>24</v>
      </c>
      <c r="BK80" s="27">
        <f t="shared" si="49"/>
        <v>35</v>
      </c>
      <c r="BL80" s="27">
        <f t="shared" si="49"/>
        <v>289</v>
      </c>
      <c r="BM80" s="27">
        <f t="shared" si="49"/>
        <v>138.88999999999999</v>
      </c>
      <c r="BN80" s="27">
        <f t="shared" si="49"/>
        <v>14.89</v>
      </c>
      <c r="BO80" s="27">
        <f t="shared" ref="BO80" si="50">BO42</f>
        <v>10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7.0000000000000007E-2</v>
      </c>
      <c r="F81" s="19">
        <f t="shared" si="51"/>
        <v>6.9000000000000006E-2</v>
      </c>
      <c r="G81" s="19">
        <f t="shared" si="51"/>
        <v>0.52800000000000002</v>
      </c>
      <c r="H81" s="19">
        <f t="shared" si="51"/>
        <v>1.1399999999999999</v>
      </c>
      <c r="I81" s="19">
        <f t="shared" si="51"/>
        <v>0.54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0.504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0.37368000000000001</v>
      </c>
      <c r="Q81" s="19">
        <f t="shared" si="51"/>
        <v>0.41667000000000004</v>
      </c>
      <c r="R81" s="19">
        <f t="shared" si="51"/>
        <v>0</v>
      </c>
      <c r="S81" s="19">
        <f t="shared" si="51"/>
        <v>0.13</v>
      </c>
      <c r="T81" s="19">
        <f t="shared" si="51"/>
        <v>0</v>
      </c>
      <c r="U81" s="19">
        <f t="shared" si="51"/>
        <v>0.752</v>
      </c>
      <c r="V81" s="19">
        <f t="shared" si="51"/>
        <v>0.32948</v>
      </c>
      <c r="W81" s="19">
        <f>W80/1000</f>
        <v>0.32900000000000001</v>
      </c>
      <c r="X81" s="19">
        <f t="shared" si="51"/>
        <v>8.3000000000000001E-3</v>
      </c>
      <c r="Y81" s="19">
        <f t="shared" si="51"/>
        <v>0</v>
      </c>
      <c r="Z81" s="19">
        <f t="shared" si="51"/>
        <v>0.35</v>
      </c>
      <c r="AA81" s="19">
        <f t="shared" si="51"/>
        <v>0.35</v>
      </c>
      <c r="AB81" s="19">
        <f t="shared" si="51"/>
        <v>0.3</v>
      </c>
      <c r="AC81" s="19">
        <f t="shared" si="51"/>
        <v>0.3</v>
      </c>
      <c r="AD81" s="19">
        <f t="shared" si="51"/>
        <v>0.18</v>
      </c>
      <c r="AE81" s="19">
        <f t="shared" si="51"/>
        <v>0.3</v>
      </c>
      <c r="AF81" s="19">
        <f t="shared" si="51"/>
        <v>0.20899999999999999</v>
      </c>
      <c r="AG81" s="19">
        <f t="shared" si="51"/>
        <v>0.23182</v>
      </c>
      <c r="AH81" s="19">
        <f t="shared" si="51"/>
        <v>5.8999999999999997E-2</v>
      </c>
      <c r="AI81" s="19">
        <f t="shared" si="51"/>
        <v>6.7000000000000004E-2</v>
      </c>
      <c r="AJ81" s="19">
        <f t="shared" si="51"/>
        <v>4.8000000000000001E-2</v>
      </c>
      <c r="AK81" s="19">
        <f t="shared" si="51"/>
        <v>0.19</v>
      </c>
      <c r="AL81" s="19">
        <f t="shared" si="51"/>
        <v>0.19500000000000001</v>
      </c>
      <c r="AM81" s="19">
        <f t="shared" si="51"/>
        <v>0.29766999999999999</v>
      </c>
      <c r="AN81" s="19">
        <f t="shared" si="51"/>
        <v>0.255</v>
      </c>
      <c r="AO81" s="19">
        <f t="shared" si="51"/>
        <v>0</v>
      </c>
      <c r="AP81" s="19">
        <f t="shared" si="51"/>
        <v>0.22644</v>
      </c>
      <c r="AQ81" s="19">
        <f t="shared" si="51"/>
        <v>6.8750000000000006E-2</v>
      </c>
      <c r="AR81" s="19">
        <f t="shared" si="51"/>
        <v>5.6670000000000005E-2</v>
      </c>
      <c r="AS81" s="19">
        <f t="shared" si="51"/>
        <v>9.6670000000000006E-2</v>
      </c>
      <c r="AT81" s="19">
        <f t="shared" si="51"/>
        <v>7.1430000000000007E-2</v>
      </c>
      <c r="AU81" s="19">
        <f t="shared" si="51"/>
        <v>5.7140000000000003E-2</v>
      </c>
      <c r="AV81" s="19">
        <f t="shared" si="51"/>
        <v>5.6250000000000001E-2</v>
      </c>
      <c r="AW81" s="19">
        <f t="shared" si="51"/>
        <v>0.11428000000000001</v>
      </c>
      <c r="AX81" s="19">
        <f t="shared" si="51"/>
        <v>6.6670000000000007E-2</v>
      </c>
      <c r="AY81" s="19">
        <f t="shared" si="51"/>
        <v>6.6670000000000007E-2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</v>
      </c>
      <c r="BC81" s="19">
        <f t="shared" si="51"/>
        <v>0.55000000000000004</v>
      </c>
      <c r="BD81" s="19">
        <f t="shared" si="51"/>
        <v>0.20499999999999999</v>
      </c>
      <c r="BE81" s="19">
        <f t="shared" si="51"/>
        <v>0.33</v>
      </c>
      <c r="BF81" s="19">
        <f t="shared" si="51"/>
        <v>0</v>
      </c>
      <c r="BG81" s="19">
        <f t="shared" si="51"/>
        <v>2.5999999999999999E-2</v>
      </c>
      <c r="BH81" s="19">
        <f t="shared" si="51"/>
        <v>2.7E-2</v>
      </c>
      <c r="BI81" s="19">
        <f t="shared" si="51"/>
        <v>4.2999999999999997E-2</v>
      </c>
      <c r="BJ81" s="19">
        <f t="shared" si="51"/>
        <v>2.4E-2</v>
      </c>
      <c r="BK81" s="19">
        <f t="shared" si="51"/>
        <v>3.5000000000000003E-2</v>
      </c>
      <c r="BL81" s="19">
        <f t="shared" si="51"/>
        <v>0.28899999999999998</v>
      </c>
      <c r="BM81" s="19">
        <f t="shared" si="51"/>
        <v>0.13888999999999999</v>
      </c>
      <c r="BN81" s="19">
        <f t="shared" si="51"/>
        <v>1.489E-2</v>
      </c>
      <c r="BO81" s="19">
        <f t="shared" ref="BO81" si="52">BO80/1000</f>
        <v>0.01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3">E78*E80</f>
        <v>3.5</v>
      </c>
      <c r="F82" s="30">
        <f t="shared" si="53"/>
        <v>0.96599999999999997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3.96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0.77336000000000005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2.6</v>
      </c>
      <c r="BH82" s="30">
        <f t="shared" si="53"/>
        <v>0.45900000000000002</v>
      </c>
      <c r="BI82" s="30">
        <f t="shared" si="53"/>
        <v>0.86</v>
      </c>
      <c r="BJ82" s="30">
        <f t="shared" si="53"/>
        <v>4.32</v>
      </c>
      <c r="BK82" s="30">
        <f t="shared" si="53"/>
        <v>0</v>
      </c>
      <c r="BL82" s="30">
        <f t="shared" si="53"/>
        <v>0.86699999999999999</v>
      </c>
      <c r="BM82" s="30">
        <f t="shared" si="53"/>
        <v>0.97222999999999993</v>
      </c>
      <c r="BN82" s="30">
        <f t="shared" si="53"/>
        <v>5.9560000000000002E-2</v>
      </c>
      <c r="BO82" s="30">
        <f t="shared" ref="BO82" si="54">BO78*BO80</f>
        <v>0.5</v>
      </c>
      <c r="BP82" s="31">
        <f>SUM(D82:BN82)</f>
        <v>42.134160000000001</v>
      </c>
      <c r="BQ82" s="32">
        <f>BP82/$C$7</f>
        <v>42.134160000000001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5">E78*E80</f>
        <v>3.5</v>
      </c>
      <c r="F83" s="30">
        <f t="shared" si="55"/>
        <v>0.96599999999999997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3.96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0.77336000000000005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2.6</v>
      </c>
      <c r="BH83" s="30">
        <f t="shared" si="55"/>
        <v>0.45900000000000002</v>
      </c>
      <c r="BI83" s="30">
        <f t="shared" si="55"/>
        <v>0.86</v>
      </c>
      <c r="BJ83" s="30">
        <f t="shared" si="55"/>
        <v>4.32</v>
      </c>
      <c r="BK83" s="30">
        <f t="shared" si="55"/>
        <v>0</v>
      </c>
      <c r="BL83" s="30">
        <f t="shared" si="55"/>
        <v>0.86699999999999999</v>
      </c>
      <c r="BM83" s="30">
        <f t="shared" si="55"/>
        <v>0.97222999999999993</v>
      </c>
      <c r="BN83" s="30">
        <f t="shared" si="55"/>
        <v>5.9560000000000002E-2</v>
      </c>
      <c r="BO83" s="30">
        <f t="shared" ref="BO83" si="56">BO78*BO80</f>
        <v>0.5</v>
      </c>
      <c r="BP83" s="31">
        <f>SUM(D83:BN83)</f>
        <v>42.134160000000001</v>
      </c>
      <c r="BQ83" s="32">
        <f>BP83/$C$7</f>
        <v>42.134160000000001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7">D5</f>
        <v>Хлеб пшеничный</v>
      </c>
      <c r="E86" s="85" t="str">
        <f t="shared" si="57"/>
        <v>Хлеб ржано-пшеничный</v>
      </c>
      <c r="F86" s="85" t="str">
        <f t="shared" si="57"/>
        <v>Сахар</v>
      </c>
      <c r="G86" s="85" t="str">
        <f t="shared" si="57"/>
        <v>Чай</v>
      </c>
      <c r="H86" s="85" t="str">
        <f t="shared" si="57"/>
        <v>Какао</v>
      </c>
      <c r="I86" s="85" t="str">
        <f t="shared" si="57"/>
        <v>Кофейный напиток</v>
      </c>
      <c r="J86" s="85" t="str">
        <f t="shared" si="57"/>
        <v>Молоко 2,5%</v>
      </c>
      <c r="K86" s="85" t="str">
        <f t="shared" si="57"/>
        <v>Масло сливочное</v>
      </c>
      <c r="L86" s="85" t="str">
        <f t="shared" si="57"/>
        <v>Сметана 15%</v>
      </c>
      <c r="M86" s="85" t="str">
        <f t="shared" si="57"/>
        <v>Молоко сухое</v>
      </c>
      <c r="N86" s="85" t="str">
        <f t="shared" si="57"/>
        <v>Снежок 2,5 %</v>
      </c>
      <c r="O86" s="85" t="str">
        <f t="shared" si="57"/>
        <v>Творог 5%</v>
      </c>
      <c r="P86" s="85" t="str">
        <f t="shared" si="57"/>
        <v>Молоко сгущенное</v>
      </c>
      <c r="Q86" s="85" t="str">
        <f t="shared" si="57"/>
        <v xml:space="preserve">Джем Сава </v>
      </c>
      <c r="R86" s="85" t="str">
        <f t="shared" si="57"/>
        <v>Сыр</v>
      </c>
      <c r="S86" s="85" t="str">
        <f t="shared" si="57"/>
        <v>Зеленый горошек</v>
      </c>
      <c r="T86" s="85" t="str">
        <f t="shared" si="57"/>
        <v>Кукуруза консервирован.</v>
      </c>
      <c r="U86" s="85" t="str">
        <f t="shared" si="57"/>
        <v>Консервы рыбные</v>
      </c>
      <c r="V86" s="85" t="str">
        <f t="shared" si="57"/>
        <v>Огурцы консервирован.</v>
      </c>
      <c r="W86" s="35"/>
      <c r="X86" s="85" t="str">
        <f t="shared" si="57"/>
        <v>Яйцо</v>
      </c>
      <c r="Y86" s="85" t="str">
        <f t="shared" si="57"/>
        <v>Икра кабачковая</v>
      </c>
      <c r="Z86" s="85" t="str">
        <f t="shared" si="57"/>
        <v>Изюм</v>
      </c>
      <c r="AA86" s="85" t="str">
        <f t="shared" si="57"/>
        <v>Курага</v>
      </c>
      <c r="AB86" s="85" t="str">
        <f t="shared" si="57"/>
        <v>Чернослив</v>
      </c>
      <c r="AC86" s="85" t="str">
        <f t="shared" si="57"/>
        <v>Шиповник</v>
      </c>
      <c r="AD86" s="85" t="str">
        <f t="shared" si="57"/>
        <v>Сухофрукты</v>
      </c>
      <c r="AE86" s="85" t="str">
        <f t="shared" si="57"/>
        <v>Ягода свежемороженная</v>
      </c>
      <c r="AF86" s="85" t="str">
        <f t="shared" si="57"/>
        <v>Лимон</v>
      </c>
      <c r="AG86" s="85" t="str">
        <f t="shared" si="57"/>
        <v>Кисель</v>
      </c>
      <c r="AH86" s="85" t="str">
        <f t="shared" si="57"/>
        <v xml:space="preserve">Сок </v>
      </c>
      <c r="AI86" s="85" t="str">
        <f t="shared" si="57"/>
        <v>Макаронные изделия</v>
      </c>
      <c r="AJ86" s="85" t="str">
        <f t="shared" si="57"/>
        <v>Мука</v>
      </c>
      <c r="AK86" s="85" t="str">
        <f t="shared" si="57"/>
        <v>Дрожжи</v>
      </c>
      <c r="AL86" s="85" t="str">
        <f t="shared" si="57"/>
        <v>Печенье</v>
      </c>
      <c r="AM86" s="85" t="str">
        <f t="shared" si="57"/>
        <v>Пряники</v>
      </c>
      <c r="AN86" s="85" t="str">
        <f t="shared" si="57"/>
        <v>Вафли</v>
      </c>
      <c r="AO86" s="85" t="str">
        <f t="shared" si="57"/>
        <v>Конфеты</v>
      </c>
      <c r="AP86" s="85" t="str">
        <f t="shared" si="57"/>
        <v>Повидло Сава</v>
      </c>
      <c r="AQ86" s="85" t="str">
        <f t="shared" si="57"/>
        <v>Крупа геркулес</v>
      </c>
      <c r="AR86" s="85" t="str">
        <f t="shared" si="57"/>
        <v>Крупа горох</v>
      </c>
      <c r="AS86" s="85" t="str">
        <f t="shared" si="57"/>
        <v>Крупа гречневая</v>
      </c>
      <c r="AT86" s="85" t="str">
        <f t="shared" si="57"/>
        <v>Крупа кукурузная</v>
      </c>
      <c r="AU86" s="85" t="str">
        <f t="shared" si="57"/>
        <v>Крупа манная</v>
      </c>
      <c r="AV86" s="85" t="str">
        <f t="shared" si="57"/>
        <v>Крупа перловая</v>
      </c>
      <c r="AW86" s="85" t="str">
        <f t="shared" si="57"/>
        <v>Крупа пшеничная</v>
      </c>
      <c r="AX86" s="85" t="str">
        <f t="shared" si="57"/>
        <v>Крупа пшено</v>
      </c>
      <c r="AY86" s="85" t="str">
        <f t="shared" si="57"/>
        <v>Крупа ячневая</v>
      </c>
      <c r="AZ86" s="85" t="str">
        <f t="shared" si="57"/>
        <v>Рис</v>
      </c>
      <c r="BA86" s="85" t="str">
        <f t="shared" si="57"/>
        <v>Цыпленок бройлер</v>
      </c>
      <c r="BB86" s="85" t="str">
        <f t="shared" si="57"/>
        <v>Филе куриное</v>
      </c>
      <c r="BC86" s="85" t="str">
        <f t="shared" si="57"/>
        <v>Фарш говяжий</v>
      </c>
      <c r="BD86" s="85" t="str">
        <f t="shared" si="57"/>
        <v>Печень куриная</v>
      </c>
      <c r="BE86" s="85" t="str">
        <f t="shared" si="57"/>
        <v>Филе минтая</v>
      </c>
      <c r="BF86" s="85" t="str">
        <f t="shared" si="57"/>
        <v>Филе сельди слабосол.</v>
      </c>
      <c r="BG86" s="85" t="str">
        <f t="shared" si="57"/>
        <v>Картофель</v>
      </c>
      <c r="BH86" s="85" t="str">
        <f t="shared" si="57"/>
        <v>Морковь</v>
      </c>
      <c r="BI86" s="85" t="str">
        <f t="shared" si="57"/>
        <v>Лук</v>
      </c>
      <c r="BJ86" s="85" t="str">
        <f t="shared" si="57"/>
        <v>Капуста</v>
      </c>
      <c r="BK86" s="85" t="str">
        <f t="shared" si="57"/>
        <v>Свекла</v>
      </c>
      <c r="BL86" s="85" t="str">
        <f t="shared" si="57"/>
        <v>Томатная паста</v>
      </c>
      <c r="BM86" s="85" t="str">
        <f t="shared" si="57"/>
        <v>Масло растительное</v>
      </c>
      <c r="BN86" s="85" t="str">
        <f t="shared" si="57"/>
        <v>Соль</v>
      </c>
      <c r="BO86" s="85" t="str">
        <f t="shared" ref="BO86" si="58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1.2999999999999999E-2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2.1999999999999999E-2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1.4999999999999999E-2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2.1999999999999999E-2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1.4999999999999999E-2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2.1999999999999999E-2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70</v>
      </c>
      <c r="F96" s="27">
        <f t="shared" si="67"/>
        <v>69</v>
      </c>
      <c r="G96" s="27">
        <f t="shared" si="67"/>
        <v>528</v>
      </c>
      <c r="H96" s="27">
        <f t="shared" si="67"/>
        <v>1140</v>
      </c>
      <c r="I96" s="27">
        <f t="shared" si="67"/>
        <v>540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504</v>
      </c>
      <c r="N96" s="27">
        <f t="shared" si="67"/>
        <v>99.49</v>
      </c>
      <c r="O96" s="27">
        <f t="shared" si="67"/>
        <v>320.32</v>
      </c>
      <c r="P96" s="27">
        <f t="shared" si="67"/>
        <v>373.68</v>
      </c>
      <c r="Q96" s="27">
        <f t="shared" si="67"/>
        <v>416.67</v>
      </c>
      <c r="R96" s="27">
        <f t="shared" si="67"/>
        <v>0</v>
      </c>
      <c r="S96" s="27">
        <f t="shared" si="67"/>
        <v>130</v>
      </c>
      <c r="T96" s="27">
        <f t="shared" si="67"/>
        <v>0</v>
      </c>
      <c r="U96" s="27">
        <f t="shared" si="67"/>
        <v>752</v>
      </c>
      <c r="V96" s="27">
        <f t="shared" si="67"/>
        <v>329.48</v>
      </c>
      <c r="W96" s="27">
        <f>W42</f>
        <v>329</v>
      </c>
      <c r="X96" s="27">
        <f t="shared" si="67"/>
        <v>8.3000000000000007</v>
      </c>
      <c r="Y96" s="27">
        <f t="shared" si="67"/>
        <v>0</v>
      </c>
      <c r="Z96" s="27">
        <f t="shared" si="67"/>
        <v>350</v>
      </c>
      <c r="AA96" s="27">
        <f t="shared" si="67"/>
        <v>350</v>
      </c>
      <c r="AB96" s="27">
        <f t="shared" si="67"/>
        <v>300</v>
      </c>
      <c r="AC96" s="27">
        <f t="shared" si="67"/>
        <v>300</v>
      </c>
      <c r="AD96" s="27">
        <f t="shared" si="67"/>
        <v>180</v>
      </c>
      <c r="AE96" s="27">
        <f t="shared" si="67"/>
        <v>300</v>
      </c>
      <c r="AF96" s="27">
        <f t="shared" si="67"/>
        <v>209</v>
      </c>
      <c r="AG96" s="27">
        <f t="shared" si="67"/>
        <v>231.82</v>
      </c>
      <c r="AH96" s="27">
        <f t="shared" si="67"/>
        <v>59</v>
      </c>
      <c r="AI96" s="27">
        <f t="shared" si="67"/>
        <v>67</v>
      </c>
      <c r="AJ96" s="27">
        <f t="shared" si="67"/>
        <v>48</v>
      </c>
      <c r="AK96" s="27">
        <f t="shared" si="67"/>
        <v>190</v>
      </c>
      <c r="AL96" s="27">
        <f t="shared" si="67"/>
        <v>195</v>
      </c>
      <c r="AM96" s="27">
        <f t="shared" si="67"/>
        <v>297.67</v>
      </c>
      <c r="AN96" s="27">
        <f t="shared" si="67"/>
        <v>255</v>
      </c>
      <c r="AO96" s="27">
        <f t="shared" si="67"/>
        <v>0</v>
      </c>
      <c r="AP96" s="27">
        <f t="shared" si="67"/>
        <v>226.44</v>
      </c>
      <c r="AQ96" s="27">
        <f t="shared" si="67"/>
        <v>68.75</v>
      </c>
      <c r="AR96" s="27">
        <f t="shared" si="67"/>
        <v>56.67</v>
      </c>
      <c r="AS96" s="27">
        <f t="shared" si="67"/>
        <v>96.67</v>
      </c>
      <c r="AT96" s="27">
        <f t="shared" si="67"/>
        <v>71.430000000000007</v>
      </c>
      <c r="AU96" s="27">
        <f t="shared" si="67"/>
        <v>57.14</v>
      </c>
      <c r="AV96" s="27">
        <f t="shared" si="67"/>
        <v>56.25</v>
      </c>
      <c r="AW96" s="27">
        <f t="shared" si="67"/>
        <v>114.28</v>
      </c>
      <c r="AX96" s="27">
        <f t="shared" si="67"/>
        <v>66.67</v>
      </c>
      <c r="AY96" s="27">
        <f t="shared" si="67"/>
        <v>66.67</v>
      </c>
      <c r="AZ96" s="27">
        <f t="shared" si="67"/>
        <v>110</v>
      </c>
      <c r="BA96" s="27">
        <f t="shared" si="67"/>
        <v>225</v>
      </c>
      <c r="BB96" s="27">
        <f t="shared" si="67"/>
        <v>360</v>
      </c>
      <c r="BC96" s="27">
        <f t="shared" si="67"/>
        <v>550</v>
      </c>
      <c r="BD96" s="27">
        <f t="shared" si="67"/>
        <v>205</v>
      </c>
      <c r="BE96" s="27">
        <f t="shared" si="67"/>
        <v>330</v>
      </c>
      <c r="BF96" s="27">
        <f t="shared" si="67"/>
        <v>0</v>
      </c>
      <c r="BG96" s="27">
        <f t="shared" si="67"/>
        <v>26</v>
      </c>
      <c r="BH96" s="27">
        <f t="shared" si="67"/>
        <v>27</v>
      </c>
      <c r="BI96" s="27">
        <f t="shared" si="67"/>
        <v>43</v>
      </c>
      <c r="BJ96" s="27">
        <f t="shared" si="67"/>
        <v>24</v>
      </c>
      <c r="BK96" s="27">
        <f t="shared" si="67"/>
        <v>35</v>
      </c>
      <c r="BL96" s="27">
        <f t="shared" si="67"/>
        <v>289</v>
      </c>
      <c r="BM96" s="27">
        <f t="shared" si="67"/>
        <v>138.88999999999999</v>
      </c>
      <c r="BN96" s="27">
        <f t="shared" si="67"/>
        <v>14.89</v>
      </c>
      <c r="BO96" s="27">
        <f t="shared" ref="BO96" si="68">BO42</f>
        <v>10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7.0000000000000007E-2</v>
      </c>
      <c r="F97" s="19">
        <f t="shared" si="69"/>
        <v>6.9000000000000006E-2</v>
      </c>
      <c r="G97" s="19">
        <f t="shared" si="69"/>
        <v>0.52800000000000002</v>
      </c>
      <c r="H97" s="19">
        <f t="shared" si="69"/>
        <v>1.1399999999999999</v>
      </c>
      <c r="I97" s="19">
        <f t="shared" si="69"/>
        <v>0.54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0.504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0.37368000000000001</v>
      </c>
      <c r="Q97" s="19">
        <f t="shared" si="69"/>
        <v>0.41667000000000004</v>
      </c>
      <c r="R97" s="19">
        <f t="shared" si="69"/>
        <v>0</v>
      </c>
      <c r="S97" s="19">
        <f t="shared" si="69"/>
        <v>0.13</v>
      </c>
      <c r="T97" s="19">
        <f t="shared" si="69"/>
        <v>0</v>
      </c>
      <c r="U97" s="19">
        <f t="shared" si="69"/>
        <v>0.752</v>
      </c>
      <c r="V97" s="19">
        <f t="shared" si="69"/>
        <v>0.32948</v>
      </c>
      <c r="W97" s="19">
        <f>W96/1000</f>
        <v>0.32900000000000001</v>
      </c>
      <c r="X97" s="19">
        <f t="shared" si="69"/>
        <v>8.3000000000000001E-3</v>
      </c>
      <c r="Y97" s="19">
        <f t="shared" si="69"/>
        <v>0</v>
      </c>
      <c r="Z97" s="19">
        <f t="shared" si="69"/>
        <v>0.35</v>
      </c>
      <c r="AA97" s="19">
        <f t="shared" si="69"/>
        <v>0.35</v>
      </c>
      <c r="AB97" s="19">
        <f t="shared" si="69"/>
        <v>0.3</v>
      </c>
      <c r="AC97" s="19">
        <f t="shared" si="69"/>
        <v>0.3</v>
      </c>
      <c r="AD97" s="19">
        <f t="shared" si="69"/>
        <v>0.18</v>
      </c>
      <c r="AE97" s="19">
        <f t="shared" si="69"/>
        <v>0.3</v>
      </c>
      <c r="AF97" s="19">
        <f t="shared" si="69"/>
        <v>0.20899999999999999</v>
      </c>
      <c r="AG97" s="19">
        <f t="shared" si="69"/>
        <v>0.23182</v>
      </c>
      <c r="AH97" s="19">
        <f t="shared" si="69"/>
        <v>5.8999999999999997E-2</v>
      </c>
      <c r="AI97" s="19">
        <f t="shared" si="69"/>
        <v>6.7000000000000004E-2</v>
      </c>
      <c r="AJ97" s="19">
        <f t="shared" si="69"/>
        <v>4.8000000000000001E-2</v>
      </c>
      <c r="AK97" s="19">
        <f t="shared" si="69"/>
        <v>0.19</v>
      </c>
      <c r="AL97" s="19">
        <f t="shared" si="69"/>
        <v>0.19500000000000001</v>
      </c>
      <c r="AM97" s="19">
        <f t="shared" si="69"/>
        <v>0.29766999999999999</v>
      </c>
      <c r="AN97" s="19">
        <f t="shared" si="69"/>
        <v>0.255</v>
      </c>
      <c r="AO97" s="19">
        <f t="shared" si="69"/>
        <v>0</v>
      </c>
      <c r="AP97" s="19">
        <f t="shared" si="69"/>
        <v>0.22644</v>
      </c>
      <c r="AQ97" s="19">
        <f t="shared" si="69"/>
        <v>6.8750000000000006E-2</v>
      </c>
      <c r="AR97" s="19">
        <f t="shared" si="69"/>
        <v>5.6670000000000005E-2</v>
      </c>
      <c r="AS97" s="19">
        <f t="shared" si="69"/>
        <v>9.6670000000000006E-2</v>
      </c>
      <c r="AT97" s="19">
        <f t="shared" si="69"/>
        <v>7.1430000000000007E-2</v>
      </c>
      <c r="AU97" s="19">
        <f t="shared" si="69"/>
        <v>5.7140000000000003E-2</v>
      </c>
      <c r="AV97" s="19">
        <f t="shared" si="69"/>
        <v>5.6250000000000001E-2</v>
      </c>
      <c r="AW97" s="19">
        <f t="shared" si="69"/>
        <v>0.11428000000000001</v>
      </c>
      <c r="AX97" s="19">
        <f t="shared" si="69"/>
        <v>6.6670000000000007E-2</v>
      </c>
      <c r="AY97" s="19">
        <f t="shared" si="69"/>
        <v>6.6670000000000007E-2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</v>
      </c>
      <c r="BC97" s="19">
        <f t="shared" si="69"/>
        <v>0.55000000000000004</v>
      </c>
      <c r="BD97" s="19">
        <f t="shared" si="69"/>
        <v>0.20499999999999999</v>
      </c>
      <c r="BE97" s="19">
        <f t="shared" si="69"/>
        <v>0.33</v>
      </c>
      <c r="BF97" s="19">
        <f t="shared" si="69"/>
        <v>0</v>
      </c>
      <c r="BG97" s="19">
        <f t="shared" si="69"/>
        <v>2.5999999999999999E-2</v>
      </c>
      <c r="BH97" s="19">
        <f t="shared" si="69"/>
        <v>2.7E-2</v>
      </c>
      <c r="BI97" s="19">
        <f t="shared" si="69"/>
        <v>4.2999999999999997E-2</v>
      </c>
      <c r="BJ97" s="19">
        <f t="shared" si="69"/>
        <v>2.4E-2</v>
      </c>
      <c r="BK97" s="19">
        <f t="shared" si="69"/>
        <v>3.5000000000000003E-2</v>
      </c>
      <c r="BL97" s="19">
        <f t="shared" si="69"/>
        <v>0.28899999999999998</v>
      </c>
      <c r="BM97" s="19">
        <f t="shared" si="69"/>
        <v>0.13888999999999999</v>
      </c>
      <c r="BN97" s="19">
        <f t="shared" si="69"/>
        <v>1.489E-2</v>
      </c>
      <c r="BO97" s="19">
        <f t="shared" ref="BO97" si="70">BO96/1000</f>
        <v>0.01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71">E94*E96</f>
        <v>0</v>
      </c>
      <c r="F98" s="30">
        <f t="shared" si="71"/>
        <v>1.0349999999999999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13.536</v>
      </c>
      <c r="V98" s="30">
        <f t="shared" si="71"/>
        <v>0</v>
      </c>
      <c r="W98" s="30">
        <f>W94*W96</f>
        <v>0</v>
      </c>
      <c r="X98" s="30">
        <f t="shared" si="71"/>
        <v>0.83000000000000007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6.6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1.5840000000000001</v>
      </c>
      <c r="AK98" s="30">
        <f t="shared" si="71"/>
        <v>0.364477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0.129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0.13888999999999999</v>
      </c>
      <c r="BN98" s="30">
        <f t="shared" si="71"/>
        <v>0</v>
      </c>
      <c r="BO98" s="30">
        <f t="shared" ref="BO98" si="72">BO94*BO96</f>
        <v>0</v>
      </c>
      <c r="BP98" s="31">
        <f>SUM(D98:BN98)</f>
        <v>27.215727000000001</v>
      </c>
      <c r="BQ98" s="32">
        <f>BP98/$C$20</f>
        <v>27.215727000000001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3">E94*E96</f>
        <v>0</v>
      </c>
      <c r="F99" s="30">
        <f t="shared" si="73"/>
        <v>1.0349999999999999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13.536</v>
      </c>
      <c r="V99" s="30">
        <f t="shared" si="73"/>
        <v>0</v>
      </c>
      <c r="W99" s="30">
        <f>W94*W96</f>
        <v>0</v>
      </c>
      <c r="X99" s="30">
        <f t="shared" si="73"/>
        <v>0.83000000000000007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6.6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1.5840000000000001</v>
      </c>
      <c r="AK99" s="30">
        <f t="shared" si="73"/>
        <v>0.364477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0.129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0.13888999999999999</v>
      </c>
      <c r="BN99" s="30">
        <f t="shared" si="73"/>
        <v>0</v>
      </c>
      <c r="BO99" s="30">
        <f t="shared" ref="BO99" si="74">BO94*BO96</f>
        <v>0</v>
      </c>
      <c r="BP99" s="31">
        <f>SUM(D99:BN99)</f>
        <v>27.215727000000001</v>
      </c>
      <c r="BQ99" s="32">
        <f>BP99/$C$20</f>
        <v>27.215727000000001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35"/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6">AK5</f>
        <v>Дрожжи</v>
      </c>
      <c r="AL102" s="85" t="str">
        <f t="shared" si="76"/>
        <v>Печенье</v>
      </c>
      <c r="AM102" s="85" t="str">
        <f t="shared" si="76"/>
        <v>Пряники</v>
      </c>
      <c r="AN102" s="85" t="str">
        <f t="shared" si="76"/>
        <v>Вафли</v>
      </c>
      <c r="AO102" s="85" t="str">
        <f t="shared" si="76"/>
        <v>Конфеты</v>
      </c>
      <c r="AP102" s="85" t="str">
        <f t="shared" si="76"/>
        <v>Повидло Сава</v>
      </c>
      <c r="AQ102" s="85" t="str">
        <f t="shared" si="76"/>
        <v>Крупа геркулес</v>
      </c>
      <c r="AR102" s="85" t="str">
        <f t="shared" si="76"/>
        <v>Крупа горох</v>
      </c>
      <c r="AS102" s="85" t="str">
        <f t="shared" si="76"/>
        <v>Крупа гречневая</v>
      </c>
      <c r="AT102" s="85" t="str">
        <f t="shared" si="76"/>
        <v>Крупа кукурузная</v>
      </c>
      <c r="AU102" s="85" t="str">
        <f t="shared" si="76"/>
        <v>Крупа манная</v>
      </c>
      <c r="AV102" s="85" t="str">
        <f t="shared" si="76"/>
        <v>Крупа перловая</v>
      </c>
      <c r="AW102" s="85" t="str">
        <f t="shared" si="76"/>
        <v>Крупа пшеничная</v>
      </c>
      <c r="AX102" s="85" t="str">
        <f t="shared" si="76"/>
        <v>Крупа пшено</v>
      </c>
      <c r="AY102" s="85" t="str">
        <f t="shared" si="76"/>
        <v>Крупа ячневая</v>
      </c>
      <c r="AZ102" s="85" t="str">
        <f t="shared" si="76"/>
        <v>Рис</v>
      </c>
      <c r="BA102" s="85" t="str">
        <f t="shared" si="76"/>
        <v>Цыпленок бройлер</v>
      </c>
      <c r="BB102" s="85" t="str">
        <f t="shared" si="76"/>
        <v>Филе куриное</v>
      </c>
      <c r="BC102" s="85" t="str">
        <f t="shared" si="76"/>
        <v>Фарш говяжий</v>
      </c>
      <c r="BD102" s="85" t="str">
        <f t="shared" si="76"/>
        <v>Печень куриная</v>
      </c>
      <c r="BE102" s="85" t="str">
        <f t="shared" si="76"/>
        <v>Филе минтая</v>
      </c>
      <c r="BF102" s="85" t="str">
        <f t="shared" si="76"/>
        <v>Филе сельди слабосол.</v>
      </c>
      <c r="BG102" s="85" t="str">
        <f t="shared" si="76"/>
        <v>Картофель</v>
      </c>
      <c r="BH102" s="85" t="str">
        <f t="shared" si="76"/>
        <v>Морковь</v>
      </c>
      <c r="BI102" s="85" t="str">
        <f t="shared" si="76"/>
        <v>Лук</v>
      </c>
      <c r="BJ102" s="85" t="str">
        <f t="shared" si="76"/>
        <v>Капуста</v>
      </c>
      <c r="BK102" s="85" t="str">
        <f t="shared" si="76"/>
        <v>Свекла</v>
      </c>
      <c r="BL102" s="85" t="str">
        <f t="shared" si="76"/>
        <v>Томатная паста</v>
      </c>
      <c r="BM102" s="85" t="str">
        <f t="shared" si="76"/>
        <v>Масло растительное</v>
      </c>
      <c r="BN102" s="85" t="str">
        <f t="shared" si="76"/>
        <v>Соль</v>
      </c>
      <c r="BO102" s="85" t="str">
        <f t="shared" ref="BO102" si="77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8"/>
        <v>0</v>
      </c>
      <c r="F106" s="6">
        <f t="shared" si="78"/>
        <v>0.01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0.01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0.01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70</v>
      </c>
      <c r="F110" s="27">
        <f t="shared" si="86"/>
        <v>69</v>
      </c>
      <c r="G110" s="27">
        <f t="shared" si="86"/>
        <v>528</v>
      </c>
      <c r="H110" s="27">
        <f t="shared" si="86"/>
        <v>1140</v>
      </c>
      <c r="I110" s="27">
        <f t="shared" si="86"/>
        <v>540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504</v>
      </c>
      <c r="N110" s="27">
        <f t="shared" si="86"/>
        <v>99.49</v>
      </c>
      <c r="O110" s="27">
        <f t="shared" si="86"/>
        <v>320.32</v>
      </c>
      <c r="P110" s="27">
        <f t="shared" si="86"/>
        <v>373.68</v>
      </c>
      <c r="Q110" s="27">
        <f t="shared" si="86"/>
        <v>416.67</v>
      </c>
      <c r="R110" s="27">
        <f t="shared" si="86"/>
        <v>0</v>
      </c>
      <c r="S110" s="27">
        <f t="shared" si="86"/>
        <v>130</v>
      </c>
      <c r="T110" s="27">
        <f t="shared" si="86"/>
        <v>0</v>
      </c>
      <c r="U110" s="27">
        <f t="shared" si="86"/>
        <v>752</v>
      </c>
      <c r="V110" s="27">
        <f t="shared" si="86"/>
        <v>329.48</v>
      </c>
      <c r="W110" s="27">
        <f>W42</f>
        <v>329</v>
      </c>
      <c r="X110" s="27">
        <f t="shared" si="86"/>
        <v>8.3000000000000007</v>
      </c>
      <c r="Y110" s="27">
        <f t="shared" si="86"/>
        <v>0</v>
      </c>
      <c r="Z110" s="27">
        <f t="shared" si="86"/>
        <v>350</v>
      </c>
      <c r="AA110" s="27">
        <f t="shared" si="86"/>
        <v>350</v>
      </c>
      <c r="AB110" s="27">
        <f t="shared" si="86"/>
        <v>300</v>
      </c>
      <c r="AC110" s="27">
        <f t="shared" si="86"/>
        <v>300</v>
      </c>
      <c r="AD110" s="27">
        <f t="shared" si="86"/>
        <v>180</v>
      </c>
      <c r="AE110" s="27">
        <f t="shared" si="86"/>
        <v>300</v>
      </c>
      <c r="AF110" s="27">
        <f t="shared" si="86"/>
        <v>209</v>
      </c>
      <c r="AG110" s="27">
        <f t="shared" si="86"/>
        <v>231.82</v>
      </c>
      <c r="AH110" s="27">
        <f t="shared" si="86"/>
        <v>59</v>
      </c>
      <c r="AI110" s="27">
        <f t="shared" si="86"/>
        <v>67</v>
      </c>
      <c r="AJ110" s="27">
        <f t="shared" si="86"/>
        <v>48</v>
      </c>
      <c r="AK110" s="27">
        <f t="shared" si="86"/>
        <v>190</v>
      </c>
      <c r="AL110" s="27">
        <f t="shared" si="86"/>
        <v>195</v>
      </c>
      <c r="AM110" s="27">
        <f t="shared" si="86"/>
        <v>297.67</v>
      </c>
      <c r="AN110" s="27">
        <f t="shared" si="86"/>
        <v>255</v>
      </c>
      <c r="AO110" s="27">
        <f t="shared" si="86"/>
        <v>0</v>
      </c>
      <c r="AP110" s="27">
        <f t="shared" si="86"/>
        <v>226.44</v>
      </c>
      <c r="AQ110" s="27">
        <f t="shared" si="86"/>
        <v>68.75</v>
      </c>
      <c r="AR110" s="27">
        <f t="shared" si="86"/>
        <v>56.67</v>
      </c>
      <c r="AS110" s="27">
        <f t="shared" si="86"/>
        <v>96.67</v>
      </c>
      <c r="AT110" s="27">
        <f t="shared" si="86"/>
        <v>71.430000000000007</v>
      </c>
      <c r="AU110" s="27">
        <f t="shared" si="86"/>
        <v>57.14</v>
      </c>
      <c r="AV110" s="27">
        <f t="shared" si="86"/>
        <v>56.25</v>
      </c>
      <c r="AW110" s="27">
        <f t="shared" si="86"/>
        <v>114.28</v>
      </c>
      <c r="AX110" s="27">
        <f t="shared" si="86"/>
        <v>66.67</v>
      </c>
      <c r="AY110" s="27">
        <f t="shared" si="86"/>
        <v>66.67</v>
      </c>
      <c r="AZ110" s="27">
        <f t="shared" si="86"/>
        <v>110</v>
      </c>
      <c r="BA110" s="27">
        <f t="shared" si="86"/>
        <v>225</v>
      </c>
      <c r="BB110" s="27">
        <f t="shared" si="86"/>
        <v>360</v>
      </c>
      <c r="BC110" s="27">
        <f t="shared" si="86"/>
        <v>550</v>
      </c>
      <c r="BD110" s="27">
        <f t="shared" si="86"/>
        <v>205</v>
      </c>
      <c r="BE110" s="27">
        <f t="shared" si="86"/>
        <v>330</v>
      </c>
      <c r="BF110" s="27">
        <f t="shared" si="86"/>
        <v>0</v>
      </c>
      <c r="BG110" s="27">
        <f t="shared" si="86"/>
        <v>26</v>
      </c>
      <c r="BH110" s="27">
        <f t="shared" si="86"/>
        <v>27</v>
      </c>
      <c r="BI110" s="27">
        <f t="shared" si="86"/>
        <v>43</v>
      </c>
      <c r="BJ110" s="27">
        <f t="shared" si="86"/>
        <v>24</v>
      </c>
      <c r="BK110" s="27">
        <f t="shared" si="86"/>
        <v>35</v>
      </c>
      <c r="BL110" s="27">
        <f t="shared" si="86"/>
        <v>289</v>
      </c>
      <c r="BM110" s="27">
        <f t="shared" si="86"/>
        <v>138.88999999999999</v>
      </c>
      <c r="BN110" s="27">
        <f t="shared" si="86"/>
        <v>14.89</v>
      </c>
      <c r="BO110" s="27">
        <f t="shared" ref="BO110" si="87">BO42</f>
        <v>10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7.0000000000000007E-2</v>
      </c>
      <c r="F111" s="19">
        <f t="shared" si="88"/>
        <v>6.9000000000000006E-2</v>
      </c>
      <c r="G111" s="19">
        <f t="shared" si="88"/>
        <v>0.52800000000000002</v>
      </c>
      <c r="H111" s="19">
        <f t="shared" si="88"/>
        <v>1.1399999999999999</v>
      </c>
      <c r="I111" s="19">
        <f t="shared" si="88"/>
        <v>0.54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0.504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0.37368000000000001</v>
      </c>
      <c r="Q111" s="19">
        <f t="shared" si="88"/>
        <v>0.41667000000000004</v>
      </c>
      <c r="R111" s="19">
        <f t="shared" si="88"/>
        <v>0</v>
      </c>
      <c r="S111" s="19">
        <f t="shared" si="88"/>
        <v>0.13</v>
      </c>
      <c r="T111" s="19">
        <f t="shared" si="88"/>
        <v>0</v>
      </c>
      <c r="U111" s="19">
        <f t="shared" si="88"/>
        <v>0.752</v>
      </c>
      <c r="V111" s="19">
        <f t="shared" si="88"/>
        <v>0.32948</v>
      </c>
      <c r="W111" s="19">
        <f>W110/1000</f>
        <v>0.32900000000000001</v>
      </c>
      <c r="X111" s="19">
        <f t="shared" si="88"/>
        <v>8.3000000000000001E-3</v>
      </c>
      <c r="Y111" s="19">
        <f t="shared" si="88"/>
        <v>0</v>
      </c>
      <c r="Z111" s="19">
        <f t="shared" si="88"/>
        <v>0.35</v>
      </c>
      <c r="AA111" s="19">
        <f t="shared" si="88"/>
        <v>0.35</v>
      </c>
      <c r="AB111" s="19">
        <f t="shared" si="88"/>
        <v>0.3</v>
      </c>
      <c r="AC111" s="19">
        <f t="shared" si="88"/>
        <v>0.3</v>
      </c>
      <c r="AD111" s="19">
        <f t="shared" si="88"/>
        <v>0.18</v>
      </c>
      <c r="AE111" s="19">
        <f t="shared" si="88"/>
        <v>0.3</v>
      </c>
      <c r="AF111" s="19">
        <f t="shared" si="88"/>
        <v>0.20899999999999999</v>
      </c>
      <c r="AG111" s="19">
        <f t="shared" si="88"/>
        <v>0.23182</v>
      </c>
      <c r="AH111" s="19">
        <f t="shared" si="88"/>
        <v>5.8999999999999997E-2</v>
      </c>
      <c r="AI111" s="19">
        <f t="shared" si="88"/>
        <v>6.7000000000000004E-2</v>
      </c>
      <c r="AJ111" s="19">
        <f t="shared" si="88"/>
        <v>4.8000000000000001E-2</v>
      </c>
      <c r="AK111" s="19">
        <f t="shared" si="88"/>
        <v>0.19</v>
      </c>
      <c r="AL111" s="19">
        <f t="shared" si="88"/>
        <v>0.19500000000000001</v>
      </c>
      <c r="AM111" s="19">
        <f t="shared" si="88"/>
        <v>0.29766999999999999</v>
      </c>
      <c r="AN111" s="19">
        <f t="shared" si="88"/>
        <v>0.255</v>
      </c>
      <c r="AO111" s="19">
        <f t="shared" si="88"/>
        <v>0</v>
      </c>
      <c r="AP111" s="19">
        <f t="shared" si="88"/>
        <v>0.22644</v>
      </c>
      <c r="AQ111" s="19">
        <f t="shared" si="88"/>
        <v>6.8750000000000006E-2</v>
      </c>
      <c r="AR111" s="19">
        <f t="shared" si="88"/>
        <v>5.6670000000000005E-2</v>
      </c>
      <c r="AS111" s="19">
        <f t="shared" si="88"/>
        <v>9.6670000000000006E-2</v>
      </c>
      <c r="AT111" s="19">
        <f t="shared" si="88"/>
        <v>7.1430000000000007E-2</v>
      </c>
      <c r="AU111" s="19">
        <f t="shared" si="88"/>
        <v>5.7140000000000003E-2</v>
      </c>
      <c r="AV111" s="19">
        <f t="shared" si="88"/>
        <v>5.6250000000000001E-2</v>
      </c>
      <c r="AW111" s="19">
        <f t="shared" si="88"/>
        <v>0.11428000000000001</v>
      </c>
      <c r="AX111" s="19">
        <f t="shared" si="88"/>
        <v>6.6670000000000007E-2</v>
      </c>
      <c r="AY111" s="19">
        <f t="shared" si="88"/>
        <v>6.6670000000000007E-2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</v>
      </c>
      <c r="BC111" s="19">
        <f t="shared" si="88"/>
        <v>0.55000000000000004</v>
      </c>
      <c r="BD111" s="19">
        <f t="shared" si="88"/>
        <v>0.20499999999999999</v>
      </c>
      <c r="BE111" s="19">
        <f t="shared" si="88"/>
        <v>0.33</v>
      </c>
      <c r="BF111" s="19">
        <f t="shared" si="88"/>
        <v>0</v>
      </c>
      <c r="BG111" s="19">
        <f t="shared" si="88"/>
        <v>2.5999999999999999E-2</v>
      </c>
      <c r="BH111" s="19">
        <f t="shared" si="88"/>
        <v>2.7E-2</v>
      </c>
      <c r="BI111" s="19">
        <f t="shared" si="88"/>
        <v>4.2999999999999997E-2</v>
      </c>
      <c r="BJ111" s="19">
        <f t="shared" si="88"/>
        <v>2.4E-2</v>
      </c>
      <c r="BK111" s="19">
        <f t="shared" si="88"/>
        <v>3.5000000000000003E-2</v>
      </c>
      <c r="BL111" s="19">
        <f t="shared" si="88"/>
        <v>0.28899999999999998</v>
      </c>
      <c r="BM111" s="19">
        <f t="shared" si="88"/>
        <v>0.13888999999999999</v>
      </c>
      <c r="BN111" s="19">
        <f t="shared" si="88"/>
        <v>1.489E-2</v>
      </c>
      <c r="BO111" s="19">
        <f t="shared" ref="BO111" si="89">BO110/1000</f>
        <v>0.01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0.69000000000000006</v>
      </c>
      <c r="G112" s="30">
        <f t="shared" si="90"/>
        <v>0.26400000000000001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8.3000000000000007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15.15127</v>
      </c>
      <c r="BQ112" s="32">
        <f>BP112/$C$20</f>
        <v>15.15127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0.69000000000000006</v>
      </c>
      <c r="G113" s="30">
        <f t="shared" si="92"/>
        <v>0.26400000000000001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8.3000000000000007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15.15127</v>
      </c>
      <c r="BQ113" s="32">
        <f>BP113/$C$20</f>
        <v>15.15127</v>
      </c>
    </row>
    <row r="116" spans="1:69" x14ac:dyDescent="0.25">
      <c r="BQ116" s="37">
        <f>BQ65</f>
        <v>25.874470000000006</v>
      </c>
    </row>
    <row r="117" spans="1:69" x14ac:dyDescent="0.25">
      <c r="BQ117" s="37">
        <f>BQ83</f>
        <v>42.134160000000001</v>
      </c>
    </row>
    <row r="118" spans="1:69" x14ac:dyDescent="0.25">
      <c r="BQ118" s="37">
        <f>BQ99</f>
        <v>27.215727000000001</v>
      </c>
    </row>
    <row r="119" spans="1:69" x14ac:dyDescent="0.25">
      <c r="BQ119" s="37">
        <f>BQ113</f>
        <v>15.15127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44991</v>
      </c>
      <c r="C3" s="57" t="s">
        <v>41</v>
      </c>
      <c r="D3" s="56"/>
      <c r="E3" s="70">
        <f>'07.01.2021 3-7 лет (день 9) '!K4</f>
        <v>44991</v>
      </c>
      <c r="F3" s="57" t="s">
        <v>41</v>
      </c>
      <c r="G3" s="57" t="s">
        <v>42</v>
      </c>
      <c r="H3" s="56"/>
      <c r="I3" s="70">
        <f>E3</f>
        <v>44991</v>
      </c>
      <c r="J3" s="57" t="s">
        <v>42</v>
      </c>
      <c r="K3" s="23"/>
      <c r="L3" s="58">
        <f>F4</f>
        <v>20.06663</v>
      </c>
      <c r="M3" s="58">
        <f>G4</f>
        <v>25.874470000000006</v>
      </c>
      <c r="N3" s="58">
        <f>F9</f>
        <v>36.34761000000001</v>
      </c>
      <c r="O3" s="58">
        <f>G9</f>
        <v>42.134160000000001</v>
      </c>
      <c r="P3" s="58">
        <f>F17</f>
        <v>29.581831999999995</v>
      </c>
      <c r="Q3" s="58">
        <f>G17</f>
        <v>27.215727000000001</v>
      </c>
      <c r="R3" s="6">
        <f>F22</f>
        <v>14.552210000000001</v>
      </c>
      <c r="S3" s="6">
        <f>G22</f>
        <v>15.15127</v>
      </c>
      <c r="T3" s="59">
        <f>L3+N3+P3+R3</f>
        <v>100.548282</v>
      </c>
      <c r="U3" s="59">
        <f>M3+O3+Q3+S3</f>
        <v>110.37562700000001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20.06663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20.06663</v>
      </c>
      <c r="G4" s="116">
        <f>'07.01.2021 3-7 лет (день 9) '!BQ65</f>
        <v>25.874470000000006</v>
      </c>
      <c r="H4" s="89" t="s">
        <v>8</v>
      </c>
      <c r="I4" s="6" t="str">
        <f>E4</f>
        <v>Каша манная молочная</v>
      </c>
      <c r="J4" s="116">
        <f>G4</f>
        <v>25.874470000000006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36.34761000000001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36.34761000000001</v>
      </c>
      <c r="G9" s="119">
        <f>'07.01.2021 3-7 лет (день 9) '!BQ83</f>
        <v>42.134160000000001</v>
      </c>
      <c r="H9" s="89" t="s">
        <v>12</v>
      </c>
      <c r="I9" s="6" t="str">
        <f t="shared" ref="I9:I15" si="0">E9</f>
        <v>Суп шахтерский</v>
      </c>
      <c r="J9" s="119">
        <f>G9</f>
        <v>42.134160000000001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29.581831999999995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29.581831999999995</v>
      </c>
      <c r="G17" s="116">
        <f>'07.01.2021 3-7 лет (день 9) '!BQ99</f>
        <v>27.215727000000001</v>
      </c>
      <c r="H17" s="89" t="s">
        <v>18</v>
      </c>
      <c r="I17" s="6" t="str">
        <f>E17</f>
        <v>Компот из свеж. морож. ягод</v>
      </c>
      <c r="J17" s="116">
        <f>G17</f>
        <v>27.215727000000001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14.552210000000001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14.552210000000001</v>
      </c>
      <c r="G22" s="116">
        <f>'07.01.2021 3-7 лет (день 9) '!BQ113</f>
        <v>15.15127</v>
      </c>
      <c r="H22" s="89" t="s">
        <v>21</v>
      </c>
      <c r="I22" s="36" t="str">
        <f>E22</f>
        <v xml:space="preserve">Омлет </v>
      </c>
      <c r="J22" s="116">
        <f>G22</f>
        <v>15.15127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100.548282</v>
      </c>
      <c r="D26" s="122" t="s">
        <v>40</v>
      </c>
      <c r="E26" s="123"/>
      <c r="F26" s="60">
        <f>F4+F9+F17+F22</f>
        <v>100.548282</v>
      </c>
      <c r="G26" s="60">
        <f>G4+G9+G17+G22</f>
        <v>110.37562700000001</v>
      </c>
      <c r="H26" s="122" t="s">
        <v>40</v>
      </c>
      <c r="I26" s="123"/>
      <c r="J26" s="60">
        <f>J4+J9+J17+J22</f>
        <v>110.37562700000001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44991</v>
      </c>
      <c r="C30" s="57" t="s">
        <v>42</v>
      </c>
      <c r="D30" s="56"/>
      <c r="E30" s="70">
        <f>E3</f>
        <v>44991</v>
      </c>
      <c r="F30" s="57" t="s">
        <v>41</v>
      </c>
      <c r="G30" s="57" t="s">
        <v>42</v>
      </c>
      <c r="H30" s="56"/>
      <c r="I30" s="71">
        <f>E3</f>
        <v>44991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25.874470000000006</v>
      </c>
      <c r="D31" s="89" t="s">
        <v>8</v>
      </c>
      <c r="E31" s="6" t="str">
        <f>E4</f>
        <v>Каша манная молочная</v>
      </c>
      <c r="F31" s="116">
        <f>F4</f>
        <v>20.06663</v>
      </c>
      <c r="G31" s="126">
        <f>G4</f>
        <v>25.874470000000006</v>
      </c>
      <c r="H31" s="89" t="s">
        <v>8</v>
      </c>
      <c r="I31" s="6" t="str">
        <f>I4</f>
        <v>Каша манная молочная</v>
      </c>
      <c r="J31" s="116">
        <f>F31</f>
        <v>20.06663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42.134160000000001</v>
      </c>
      <c r="D36" s="89" t="s">
        <v>12</v>
      </c>
      <c r="E36" s="6" t="str">
        <f>E9</f>
        <v>Суп шахтерский</v>
      </c>
      <c r="F36" s="119">
        <f>F9</f>
        <v>36.34761000000001</v>
      </c>
      <c r="G36" s="129">
        <f>G9</f>
        <v>42.134160000000001</v>
      </c>
      <c r="H36" s="89" t="s">
        <v>12</v>
      </c>
      <c r="I36" s="6" t="str">
        <f t="shared" ref="I36:I41" si="3">I9</f>
        <v>Суп шахтерский</v>
      </c>
      <c r="J36" s="119">
        <f>F36</f>
        <v>36.34761000000001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27.215727000000001</v>
      </c>
      <c r="D44" s="89" t="s">
        <v>18</v>
      </c>
      <c r="E44" s="6" t="str">
        <f>E17</f>
        <v>Компот из свеж. морож. ягод</v>
      </c>
      <c r="F44" s="116">
        <f>F17</f>
        <v>29.581831999999995</v>
      </c>
      <c r="G44" s="126">
        <f>G17</f>
        <v>27.215727000000001</v>
      </c>
      <c r="H44" s="89" t="s">
        <v>18</v>
      </c>
      <c r="I44" s="6" t="str">
        <f>I17</f>
        <v>Компот из свеж. морож. ягод</v>
      </c>
      <c r="J44" s="116">
        <f>F44</f>
        <v>29.581831999999995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15.15127</v>
      </c>
      <c r="D49" s="89" t="s">
        <v>21</v>
      </c>
      <c r="E49" s="36" t="str">
        <f>E22</f>
        <v xml:space="preserve">Омлет </v>
      </c>
      <c r="F49" s="116">
        <f>F22</f>
        <v>14.552210000000001</v>
      </c>
      <c r="G49" s="126">
        <f>G22</f>
        <v>15.15127</v>
      </c>
      <c r="H49" s="89" t="s">
        <v>21</v>
      </c>
      <c r="I49" s="36" t="str">
        <f>I22</f>
        <v xml:space="preserve">Омлет </v>
      </c>
      <c r="J49" s="116">
        <f>F49</f>
        <v>14.552210000000001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110.37562700000001</v>
      </c>
      <c r="D53" s="40"/>
      <c r="E53" s="65" t="s">
        <v>40</v>
      </c>
      <c r="F53" s="66">
        <f>F31+F36+F44+F49</f>
        <v>100.548282</v>
      </c>
      <c r="G53" s="66">
        <f>G31+G36+G44+G49</f>
        <v>110.37562700000001</v>
      </c>
      <c r="H53" s="122" t="s">
        <v>40</v>
      </c>
      <c r="I53" s="123"/>
      <c r="J53" s="60">
        <f>J31+J36+J44+J49</f>
        <v>100.548282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44991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'!K4</f>
        <v>44991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'!K4</f>
        <v>44991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2023-03-06T02:30:47Z</dcterms:modified>
</cp:coreProperties>
</file>