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2" i="5" s="1"/>
  <c r="BO59" i="5"/>
  <c r="BO60" i="5" s="1"/>
  <c r="BO65" i="5" s="1"/>
  <c r="BO109" i="5"/>
  <c r="BO110" i="5" s="1"/>
  <c r="BO47" i="5"/>
  <c r="BO99" i="5"/>
  <c r="BO98" i="5"/>
  <c r="BO115" i="5"/>
  <c r="BO114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U30" i="4"/>
  <c r="V30" i="4"/>
  <c r="V31" i="4" s="1"/>
  <c r="W30" i="4"/>
  <c r="W31" i="4" s="1"/>
  <c r="X30" i="4"/>
  <c r="X31" i="4" s="1"/>
  <c r="Q31" i="4"/>
  <c r="T31" i="4"/>
  <c r="U31" i="4"/>
  <c r="N30" i="5"/>
  <c r="N31" i="5" s="1"/>
  <c r="O30" i="5"/>
  <c r="O31" i="5" s="1"/>
  <c r="P30" i="5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P31" i="5"/>
  <c r="V31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64" i="5" l="1"/>
  <c r="BO83" i="5"/>
  <c r="BO59" i="4"/>
  <c r="BO60" i="4" s="1"/>
  <c r="BO65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46" i="4"/>
  <c r="BO115" i="4" l="1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/>
  <c r="E31" i="6"/>
  <c r="B24" i="6"/>
  <c r="I4" i="6"/>
  <c r="I31" i="6" s="1"/>
  <c r="I6" i="6" l="1"/>
  <c r="I33" i="6" s="1"/>
  <c r="E33" i="6"/>
  <c r="B6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C64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4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T99" i="5"/>
  <c r="H114" i="5"/>
  <c r="AP115" i="5"/>
  <c r="E115" i="5"/>
  <c r="E114" i="5"/>
  <c r="I115" i="5"/>
  <c r="I114" i="5"/>
  <c r="U115" i="5"/>
  <c r="Y115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U65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AB83" i="4"/>
  <c r="AN82" i="4"/>
  <c r="S98" i="4"/>
  <c r="AI98" i="4"/>
  <c r="AQ99" i="4"/>
  <c r="AY99" i="4"/>
  <c r="AY98" i="4"/>
  <c r="BG98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K114" i="4"/>
  <c r="S114" i="4"/>
  <c r="W114" i="4"/>
  <c r="AQ114" i="4"/>
  <c r="AY115" i="4"/>
  <c r="BG115" i="4"/>
  <c r="J115" i="4"/>
  <c r="AH114" i="4"/>
  <c r="AP115" i="4"/>
  <c r="BN114" i="4"/>
  <c r="BN115" i="4"/>
  <c r="N83" i="4"/>
  <c r="V83" i="4"/>
  <c r="J82" i="4"/>
  <c r="N82" i="4"/>
  <c r="R82" i="4"/>
  <c r="V82" i="4"/>
  <c r="V99" i="4"/>
  <c r="T114" i="4"/>
  <c r="AB114" i="4"/>
  <c r="AJ114" i="4"/>
  <c r="AN114" i="4"/>
  <c r="AR114" i="4"/>
  <c r="AZ114" i="4"/>
  <c r="BD114" i="4"/>
  <c r="BH114" i="4"/>
  <c r="AB115" i="4"/>
  <c r="AR115" i="4"/>
  <c r="AZ115" i="4"/>
  <c r="BH115" i="4"/>
  <c r="F114" i="4"/>
  <c r="N114" i="4"/>
  <c r="V115" i="4"/>
  <c r="AL114" i="4"/>
  <c r="AT115" i="4"/>
  <c r="BN62" i="4"/>
  <c r="BN63" i="4" s="1"/>
  <c r="BN80" i="4"/>
  <c r="BN81" i="4" s="1"/>
  <c r="Z99" i="4"/>
  <c r="AD99" i="4"/>
  <c r="AH99" i="4"/>
  <c r="AX99" i="4"/>
  <c r="BF99" i="4"/>
  <c r="BJ99" i="4"/>
  <c r="BN96" i="4"/>
  <c r="I114" i="4"/>
  <c r="P115" i="4"/>
  <c r="AV115" i="4"/>
  <c r="BD115" i="4"/>
  <c r="U82" i="4" l="1"/>
  <c r="AC114" i="5"/>
  <c r="G114" i="4"/>
  <c r="AZ83" i="4"/>
  <c r="BJ99" i="5"/>
  <c r="AD99" i="5"/>
  <c r="AW99" i="4"/>
  <c r="AE98" i="4"/>
  <c r="BL114" i="4"/>
  <c r="K115" i="4"/>
  <c r="I82" i="4"/>
  <c r="J83" i="4"/>
  <c r="BL115" i="4"/>
  <c r="BC65" i="4"/>
  <c r="AK114" i="5"/>
  <c r="AA99" i="5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<sst xmlns="http://schemas.openxmlformats.org/spreadsheetml/2006/main" count="396" uniqueCount="107">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</sst>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1</v>
      </c>
    </row>
    <row r="4" spans="1:69" x14ac:dyDescent="0.25">
      <c r="C4" t="s">
        <v>2</v>
      </c>
      <c r="E4" s="1">
        <v>6</v>
      </c>
      <c r="F4" t="s">
        <v>40</v>
      </c>
      <c r="K4" s="48">
        <f>' 3-7 лет (день 5)'!K4</f>
        <v>45000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100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Каша молочная "Геркулес"</v>
      </c>
      <c r="C7" s="85">
        <f>$E$4</f>
        <v>6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6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6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0.36</v>
      </c>
      <c r="E31" s="19">
        <f t="shared" si="4"/>
        <v>0.24</v>
      </c>
      <c r="F31" s="19">
        <f t="shared" si="4"/>
        <v>0.24</v>
      </c>
      <c r="G31" s="19">
        <f t="shared" si="4"/>
        <v>3.5999999999999999E-3</v>
      </c>
      <c r="H31" s="19">
        <f t="shared" si="4"/>
        <v>6.0000000000000001E-3</v>
      </c>
      <c r="I31" s="19">
        <f t="shared" si="4"/>
        <v>0</v>
      </c>
      <c r="J31" s="19">
        <f t="shared" si="4"/>
        <v>0.55200000000000005</v>
      </c>
      <c r="K31" s="19">
        <f t="shared" si="4"/>
        <v>6.6000000000000003E-2</v>
      </c>
      <c r="L31" s="19">
        <f t="shared" si="4"/>
        <v>3.6000000000000004E-2</v>
      </c>
      <c r="M31" s="19">
        <f t="shared" ref="M31" si="5">PRODUCT(M30,$E$4)</f>
        <v>0.06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0.5454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0.06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0.03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0.20718000000000003</v>
      </c>
      <c r="AK31" s="19">
        <f t="shared" si="7"/>
        <v>1.8E-3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0.09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0.18</v>
      </c>
      <c r="BA31" s="19">
        <f t="shared" si="7"/>
        <v>0.15000000000000002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0.21000000000000002</v>
      </c>
      <c r="BF31" s="19">
        <f t="shared" si="7"/>
        <v>0</v>
      </c>
      <c r="BG31" s="19">
        <f t="shared" si="7"/>
        <v>1.2000000000000002</v>
      </c>
      <c r="BH31" s="19">
        <f t="shared" si="7"/>
        <v>0.42000000000000004</v>
      </c>
      <c r="BI31" s="19">
        <f t="shared" si="7"/>
        <v>0.06</v>
      </c>
      <c r="BJ31" s="19">
        <f t="shared" si="7"/>
        <v>0.18</v>
      </c>
      <c r="BK31" s="19">
        <f t="shared" si="7"/>
        <v>0</v>
      </c>
      <c r="BL31" s="19">
        <f t="shared" si="7"/>
        <v>0</v>
      </c>
      <c r="BM31" s="19">
        <f t="shared" si="7"/>
        <v>7.2000000000000008E-2</v>
      </c>
      <c r="BN31" s="19">
        <f t="shared" si="7"/>
        <v>2.4E-2</v>
      </c>
      <c r="BO31" s="19">
        <f t="shared" ref="BO31" si="8">PRODUCT(BO30,$E$4)</f>
        <v>0.21000000000000002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24.217199999999998</v>
      </c>
      <c r="E46" s="28">
        <f t="shared" si="11"/>
        <v>16.8</v>
      </c>
      <c r="F46" s="28">
        <f t="shared" si="11"/>
        <v>20.712</v>
      </c>
      <c r="G46" s="28">
        <f t="shared" si="11"/>
        <v>1.8</v>
      </c>
      <c r="H46" s="28">
        <f t="shared" si="11"/>
        <v>5.5553999999999997</v>
      </c>
      <c r="I46" s="28">
        <f t="shared" si="11"/>
        <v>0</v>
      </c>
      <c r="J46" s="28">
        <f t="shared" si="11"/>
        <v>39.401760000000003</v>
      </c>
      <c r="K46" s="28">
        <f t="shared" si="11"/>
        <v>43.721040000000002</v>
      </c>
      <c r="L46" s="28">
        <f t="shared" si="11"/>
        <v>7.2298800000000014</v>
      </c>
      <c r="M46" s="28">
        <f t="shared" si="11"/>
        <v>30.24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4.3086600000000006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12.78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5.67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7.6656600000000008</v>
      </c>
      <c r="AK46" s="28">
        <f t="shared" si="11"/>
        <v>0.34199999999999997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5.3999999999999995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23.04</v>
      </c>
      <c r="BA46" s="28">
        <f t="shared" si="11"/>
        <v>34.050000000000004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69.300000000000011</v>
      </c>
      <c r="BF46" s="28">
        <f t="shared" si="11"/>
        <v>0</v>
      </c>
      <c r="BG46" s="28">
        <f t="shared" si="11"/>
        <v>27.600000000000005</v>
      </c>
      <c r="BH46" s="28">
        <f t="shared" si="11"/>
        <v>8.82</v>
      </c>
      <c r="BI46" s="28">
        <f t="shared" si="11"/>
        <v>1.7999999999999998</v>
      </c>
      <c r="BJ46" s="28">
        <f t="shared" si="11"/>
        <v>3.78</v>
      </c>
      <c r="BK46" s="28">
        <f t="shared" si="11"/>
        <v>0</v>
      </c>
      <c r="BL46" s="28">
        <f t="shared" si="11"/>
        <v>0</v>
      </c>
      <c r="BM46" s="28">
        <f t="shared" si="11"/>
        <v>11.1204</v>
      </c>
      <c r="BN46" s="28">
        <f t="shared" si="11"/>
        <v>0.35736000000000001</v>
      </c>
      <c r="BO46" s="28">
        <f t="shared" ref="BO46" si="12">BO31*BO44</f>
        <v>2.1</v>
      </c>
      <c r="BP46" s="29">
        <f>SUM(D46:BN46)</f>
        <v>405.71136000000007</v>
      </c>
      <c r="BQ46" s="30">
        <f>BP46/$C$7</f>
        <v>67.618560000000016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24.217199999999998</v>
      </c>
      <c r="E47" s="28">
        <f t="shared" si="13"/>
        <v>16.8</v>
      </c>
      <c r="F47" s="28">
        <f t="shared" si="13"/>
        <v>20.712</v>
      </c>
      <c r="G47" s="28">
        <f t="shared" si="13"/>
        <v>1.8</v>
      </c>
      <c r="H47" s="28">
        <f t="shared" si="13"/>
        <v>5.5553999999999997</v>
      </c>
      <c r="I47" s="28">
        <f t="shared" si="13"/>
        <v>0</v>
      </c>
      <c r="J47" s="28">
        <f t="shared" si="13"/>
        <v>39.401760000000003</v>
      </c>
      <c r="K47" s="28">
        <f t="shared" si="13"/>
        <v>43.721040000000002</v>
      </c>
      <c r="L47" s="28">
        <f t="shared" si="13"/>
        <v>7.2298800000000014</v>
      </c>
      <c r="M47" s="28">
        <f t="shared" si="13"/>
        <v>30.24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4.3086600000000006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12.78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5.67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7.6656600000000008</v>
      </c>
      <c r="AK47" s="28">
        <f t="shared" si="13"/>
        <v>0.34199999999999997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5.3999999999999995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23.04</v>
      </c>
      <c r="BA47" s="28">
        <f t="shared" si="13"/>
        <v>34.050000000000004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69.300000000000011</v>
      </c>
      <c r="BF47" s="28">
        <f t="shared" si="13"/>
        <v>0</v>
      </c>
      <c r="BG47" s="28">
        <f t="shared" si="13"/>
        <v>27.600000000000005</v>
      </c>
      <c r="BH47" s="28">
        <f t="shared" si="13"/>
        <v>8.82</v>
      </c>
      <c r="BI47" s="28">
        <f t="shared" si="13"/>
        <v>1.7999999999999998</v>
      </c>
      <c r="BJ47" s="28">
        <f t="shared" si="13"/>
        <v>3.78</v>
      </c>
      <c r="BK47" s="28">
        <f t="shared" si="13"/>
        <v>0</v>
      </c>
      <c r="BL47" s="28">
        <f t="shared" si="13"/>
        <v>0</v>
      </c>
      <c r="BM47" s="28">
        <f t="shared" si="13"/>
        <v>11.1204</v>
      </c>
      <c r="BN47" s="28">
        <f t="shared" si="13"/>
        <v>0.35736000000000001</v>
      </c>
      <c r="BO47" s="28">
        <f t="shared" ref="BO47" si="14">BO31*BO44</f>
        <v>2.1</v>
      </c>
      <c r="BP47" s="29">
        <f>SUM(D47:BN47)</f>
        <v>405.71136000000007</v>
      </c>
      <c r="BQ47" s="30">
        <f>BP47/$C$7</f>
        <v>67.618560000000016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68.217116666666669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6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0.12</v>
      </c>
      <c r="E60" s="19">
        <f t="shared" si="24"/>
        <v>0</v>
      </c>
      <c r="F60" s="19">
        <f t="shared" si="24"/>
        <v>6.6000000000000003E-2</v>
      </c>
      <c r="G60" s="19">
        <f t="shared" si="24"/>
        <v>0</v>
      </c>
      <c r="H60" s="19">
        <f t="shared" si="24"/>
        <v>6.0000000000000001E-3</v>
      </c>
      <c r="I60" s="19">
        <f t="shared" si="24"/>
        <v>0</v>
      </c>
      <c r="J60" s="19">
        <f t="shared" si="24"/>
        <v>0.48</v>
      </c>
      <c r="K60" s="19">
        <f t="shared" si="24"/>
        <v>3.6000000000000004E-2</v>
      </c>
      <c r="L60" s="19">
        <f t="shared" si="24"/>
        <v>0</v>
      </c>
      <c r="M60" s="19">
        <f t="shared" si="24"/>
        <v>0.06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0.09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3.0000000000000001E-3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8.0724</v>
      </c>
      <c r="E64" s="28">
        <f t="shared" si="30"/>
        <v>0</v>
      </c>
      <c r="F64" s="28">
        <f t="shared" si="30"/>
        <v>5.6958000000000002</v>
      </c>
      <c r="G64" s="28">
        <f t="shared" si="30"/>
        <v>0</v>
      </c>
      <c r="H64" s="28">
        <f t="shared" si="30"/>
        <v>5.5553999999999997</v>
      </c>
      <c r="I64" s="28">
        <f t="shared" si="30"/>
        <v>0</v>
      </c>
      <c r="J64" s="28">
        <f t="shared" si="30"/>
        <v>34.2624</v>
      </c>
      <c r="K64" s="28">
        <f t="shared" si="30"/>
        <v>23.847840000000005</v>
      </c>
      <c r="L64" s="28">
        <f t="shared" si="30"/>
        <v>0</v>
      </c>
      <c r="M64" s="28">
        <f t="shared" si="30"/>
        <v>30.24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5.3999999999999995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4.4670000000000001E-2</v>
      </c>
      <c r="BO64" s="28">
        <f t="shared" ref="BO64" si="31">BO60*BO62</f>
        <v>0</v>
      </c>
      <c r="BP64" s="29">
        <f>SUM(D64:BN64)</f>
        <v>113.11851</v>
      </c>
      <c r="BQ64" s="30">
        <f>BP64/$C$7</f>
        <v>18.853085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8.0724</v>
      </c>
      <c r="E65" s="28">
        <f t="shared" si="32"/>
        <v>0</v>
      </c>
      <c r="F65" s="28">
        <f t="shared" si="32"/>
        <v>5.6958000000000002</v>
      </c>
      <c r="G65" s="28">
        <f t="shared" si="32"/>
        <v>0</v>
      </c>
      <c r="H65" s="28">
        <f t="shared" si="32"/>
        <v>5.5553999999999997</v>
      </c>
      <c r="I65" s="28">
        <f t="shared" si="32"/>
        <v>0</v>
      </c>
      <c r="J65" s="28">
        <f t="shared" si="32"/>
        <v>34.2624</v>
      </c>
      <c r="K65" s="28">
        <f t="shared" si="32"/>
        <v>23.847840000000005</v>
      </c>
      <c r="L65" s="28">
        <f t="shared" si="32"/>
        <v>0</v>
      </c>
      <c r="M65" s="28">
        <f t="shared" si="32"/>
        <v>30.24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5.3999999999999995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4.4670000000000001E-2</v>
      </c>
      <c r="BO65" s="28">
        <f t="shared" ref="BO65" si="33">BO60*BO62</f>
        <v>0</v>
      </c>
      <c r="BP65" s="29">
        <f>SUM(D65:BN65)</f>
        <v>113.11851</v>
      </c>
      <c r="BQ65" s="30">
        <f>BP65/$C$7</f>
        <v>18.853085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6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0.12</v>
      </c>
      <c r="E78" s="19">
        <f t="shared" si="45"/>
        <v>0.24</v>
      </c>
      <c r="F78" s="19">
        <f t="shared" si="45"/>
        <v>0.06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1.2E-2</v>
      </c>
      <c r="L78" s="19">
        <f t="shared" si="45"/>
        <v>3.6000000000000004E-2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0.06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3.1799999999999997E-3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0.18</v>
      </c>
      <c r="BA78" s="19">
        <f t="shared" si="45"/>
        <v>0.15000000000000002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0.21000000000000002</v>
      </c>
      <c r="BF78" s="19">
        <f t="shared" si="45"/>
        <v>0</v>
      </c>
      <c r="BG78" s="19">
        <f t="shared" si="45"/>
        <v>0.60000000000000009</v>
      </c>
      <c r="BH78" s="19">
        <f t="shared" si="45"/>
        <v>0.24</v>
      </c>
      <c r="BI78" s="19">
        <f t="shared" si="45"/>
        <v>0.06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3.6000000000000004E-2</v>
      </c>
      <c r="BN78" s="19">
        <f t="shared" si="45"/>
        <v>1.8000000000000002E-2</v>
      </c>
      <c r="BO78" s="19">
        <f t="shared" ref="BO78" si="46">PRODUCT(BO77,$E$4)</f>
        <v>0.21000000000000002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8.0724</v>
      </c>
      <c r="E82" s="28">
        <f t="shared" si="51"/>
        <v>16.8</v>
      </c>
      <c r="F82" s="28">
        <f t="shared" si="51"/>
        <v>5.1779999999999999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7.9492800000000008</v>
      </c>
      <c r="L82" s="28">
        <f t="shared" si="51"/>
        <v>7.2298800000000014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12.78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0.11765999999999999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23.04</v>
      </c>
      <c r="BA82" s="28">
        <f t="shared" si="51"/>
        <v>34.050000000000004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69.300000000000011</v>
      </c>
      <c r="BF82" s="28">
        <f t="shared" si="51"/>
        <v>0</v>
      </c>
      <c r="BG82" s="28">
        <f t="shared" si="51"/>
        <v>13.800000000000002</v>
      </c>
      <c r="BH82" s="28">
        <f t="shared" si="51"/>
        <v>5.04</v>
      </c>
      <c r="BI82" s="28">
        <f t="shared" si="51"/>
        <v>1.7999999999999998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5.5602</v>
      </c>
      <c r="BN82" s="28">
        <f t="shared" si="51"/>
        <v>0.26802000000000004</v>
      </c>
      <c r="BO82" s="28">
        <f t="shared" ref="BO82" si="52">BO78*BO80</f>
        <v>2.1</v>
      </c>
      <c r="BP82" s="29">
        <f>SUM(D82:BN82)</f>
        <v>210.98544000000004</v>
      </c>
      <c r="BQ82" s="30">
        <f>BP82/$C$7</f>
        <v>35.164240000000007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8.0724</v>
      </c>
      <c r="E83" s="28">
        <f t="shared" si="53"/>
        <v>16.8</v>
      </c>
      <c r="F83" s="28">
        <f t="shared" si="53"/>
        <v>5.1779999999999999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7.9492800000000008</v>
      </c>
      <c r="L83" s="28">
        <f t="shared" si="53"/>
        <v>7.2298800000000014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12.78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0.11765999999999999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23.04</v>
      </c>
      <c r="BA83" s="28">
        <f t="shared" si="53"/>
        <v>34.050000000000004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69.300000000000011</v>
      </c>
      <c r="BF83" s="28">
        <f t="shared" si="53"/>
        <v>0</v>
      </c>
      <c r="BG83" s="28">
        <f t="shared" si="53"/>
        <v>13.800000000000002</v>
      </c>
      <c r="BH83" s="28">
        <f t="shared" si="53"/>
        <v>5.04</v>
      </c>
      <c r="BI83" s="28">
        <f t="shared" si="53"/>
        <v>1.7999999999999998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5.5602</v>
      </c>
      <c r="BN83" s="28">
        <f t="shared" si="53"/>
        <v>0.26802000000000004</v>
      </c>
      <c r="BO83" s="28">
        <f t="shared" ref="BO83" si="54">BO78*BO80</f>
        <v>2.1</v>
      </c>
      <c r="BP83" s="29">
        <f>SUM(D83:BN83)</f>
        <v>210.98544000000004</v>
      </c>
      <c r="BQ83" s="30">
        <f>BP83/$C$7</f>
        <v>35.164240000000007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6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6.6000000000000003E-2</v>
      </c>
      <c r="G94" s="19">
        <f t="shared" si="63"/>
        <v>1.8E-3</v>
      </c>
      <c r="H94" s="19">
        <f t="shared" si="63"/>
        <v>0</v>
      </c>
      <c r="I94" s="19">
        <f t="shared" si="63"/>
        <v>0</v>
      </c>
      <c r="J94" s="19">
        <f t="shared" si="63"/>
        <v>7.2000000000000008E-2</v>
      </c>
      <c r="K94" s="19">
        <f t="shared" si="63"/>
        <v>1.8000000000000002E-2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0.03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0.20400000000000001</v>
      </c>
      <c r="AK94" s="19">
        <f t="shared" si="64"/>
        <v>1.8E-3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1.8000000000000002E-2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5.6958000000000002</v>
      </c>
      <c r="G98" s="28">
        <f t="shared" si="70"/>
        <v>0.9</v>
      </c>
      <c r="H98" s="28">
        <f t="shared" si="70"/>
        <v>0</v>
      </c>
      <c r="I98" s="28">
        <f t="shared" si="70"/>
        <v>0</v>
      </c>
      <c r="J98" s="28">
        <f t="shared" si="70"/>
        <v>5.1393599999999999</v>
      </c>
      <c r="K98" s="28">
        <f t="shared" si="70"/>
        <v>11.923920000000003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5.67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7.5480000000000009</v>
      </c>
      <c r="AK98" s="28">
        <f t="shared" si="70"/>
        <v>0.34199999999999997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2.7801</v>
      </c>
      <c r="BN98" s="28">
        <f t="shared" si="70"/>
        <v>0</v>
      </c>
      <c r="BO98" s="28">
        <f t="shared" ref="BO98" si="71">BO94*BO96</f>
        <v>0</v>
      </c>
      <c r="BP98" s="29">
        <f>SUM(D98:BN98)</f>
        <v>47.899180000000001</v>
      </c>
      <c r="BQ98" s="30">
        <f>BP98/$C$7</f>
        <v>7.9831966666666672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5.6958000000000002</v>
      </c>
      <c r="G99" s="28">
        <f t="shared" si="72"/>
        <v>0.9</v>
      </c>
      <c r="H99" s="28">
        <f t="shared" si="72"/>
        <v>0</v>
      </c>
      <c r="I99" s="28">
        <f t="shared" si="72"/>
        <v>0</v>
      </c>
      <c r="J99" s="28">
        <f t="shared" si="72"/>
        <v>5.1393599999999999</v>
      </c>
      <c r="K99" s="28">
        <f t="shared" si="72"/>
        <v>11.923920000000003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5.67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7.5480000000000009</v>
      </c>
      <c r="AK99" s="28">
        <f t="shared" si="72"/>
        <v>0.34199999999999997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2.7801</v>
      </c>
      <c r="BN99" s="28">
        <f t="shared" si="72"/>
        <v>0</v>
      </c>
      <c r="BO99" s="28">
        <f t="shared" ref="BO99" si="73">BO94*BO96</f>
        <v>0</v>
      </c>
      <c r="BP99" s="29">
        <f>SUM(D99:BN99)</f>
        <v>47.899180000000001</v>
      </c>
      <c r="BQ99" s="30">
        <f>BP99/$C$7</f>
        <v>7.9831966666666672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6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0.12</v>
      </c>
      <c r="E110" s="19">
        <f t="shared" si="82"/>
        <v>0</v>
      </c>
      <c r="F110" s="19">
        <f t="shared" si="82"/>
        <v>4.8000000000000001E-2</v>
      </c>
      <c r="G110" s="19">
        <f t="shared" si="82"/>
        <v>1.8E-3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0.60000000000000009</v>
      </c>
      <c r="BH110" s="19">
        <f t="shared" si="82"/>
        <v>0.18</v>
      </c>
      <c r="BI110" s="19">
        <f t="shared" si="82"/>
        <v>0</v>
      </c>
      <c r="BJ110" s="19">
        <f t="shared" si="82"/>
        <v>0.18</v>
      </c>
      <c r="BK110" s="19">
        <f t="shared" si="82"/>
        <v>0</v>
      </c>
      <c r="BL110" s="19">
        <f t="shared" si="82"/>
        <v>0</v>
      </c>
      <c r="BM110" s="19">
        <f t="shared" si="82"/>
        <v>1.8000000000000002E-2</v>
      </c>
      <c r="BN110" s="19">
        <f t="shared" si="82"/>
        <v>3.0000000000000001E-3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8.0724</v>
      </c>
      <c r="E114" s="28">
        <f t="shared" si="88"/>
        <v>0</v>
      </c>
      <c r="F114" s="28">
        <f t="shared" si="88"/>
        <v>4.1424000000000003</v>
      </c>
      <c r="G114" s="28">
        <f t="shared" si="88"/>
        <v>0.9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13.800000000000002</v>
      </c>
      <c r="BH114" s="28">
        <f t="shared" si="88"/>
        <v>3.78</v>
      </c>
      <c r="BI114" s="28">
        <f t="shared" si="88"/>
        <v>0</v>
      </c>
      <c r="BJ114" s="28">
        <f t="shared" si="88"/>
        <v>3.78</v>
      </c>
      <c r="BK114" s="28">
        <f t="shared" si="88"/>
        <v>0</v>
      </c>
      <c r="BL114" s="28">
        <f t="shared" si="88"/>
        <v>0</v>
      </c>
      <c r="BM114" s="28">
        <f t="shared" si="88"/>
        <v>2.7801</v>
      </c>
      <c r="BN114" s="28">
        <f t="shared" si="88"/>
        <v>4.4670000000000001E-2</v>
      </c>
      <c r="BO114" s="28">
        <f t="shared" ref="BO114" si="89">BO110*BO112</f>
        <v>0</v>
      </c>
      <c r="BP114" s="29">
        <f>SUM(D114:BN114)</f>
        <v>37.299570000000003</v>
      </c>
      <c r="BQ114" s="30">
        <f>BP114/$C$7</f>
        <v>6.2165950000000008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8.0724</v>
      </c>
      <c r="E115" s="28">
        <f t="shared" si="90"/>
        <v>0</v>
      </c>
      <c r="F115" s="28">
        <f t="shared" si="90"/>
        <v>4.1424000000000003</v>
      </c>
      <c r="G115" s="28">
        <f t="shared" si="90"/>
        <v>0.9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13.800000000000002</v>
      </c>
      <c r="BH115" s="28">
        <f t="shared" si="90"/>
        <v>3.78</v>
      </c>
      <c r="BI115" s="28">
        <f t="shared" si="90"/>
        <v>0</v>
      </c>
      <c r="BJ115" s="28">
        <f t="shared" si="90"/>
        <v>3.78</v>
      </c>
      <c r="BK115" s="28">
        <f t="shared" si="90"/>
        <v>0</v>
      </c>
      <c r="BL115" s="28">
        <f t="shared" si="90"/>
        <v>0</v>
      </c>
      <c r="BM115" s="28">
        <f t="shared" si="90"/>
        <v>2.7801</v>
      </c>
      <c r="BN115" s="28">
        <f t="shared" si="90"/>
        <v>4.4670000000000001E-2</v>
      </c>
      <c r="BO115" s="28">
        <f t="shared" ref="BO115" si="91">BO110*BO112</f>
        <v>0</v>
      </c>
      <c r="BP115" s="29">
        <f>SUM(D115:BN115)</f>
        <v>37.299570000000003</v>
      </c>
      <c r="BQ115" s="30">
        <f>BP115/$C$7</f>
        <v>6.2165950000000008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H9" sqref="H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37</v>
      </c>
    </row>
    <row r="4" spans="1:69" x14ac:dyDescent="0.25">
      <c r="D4" t="s">
        <v>2</v>
      </c>
      <c r="F4" s="1">
        <v>58</v>
      </c>
      <c r="G4" t="s">
        <v>41</v>
      </c>
      <c r="K4" s="49">
        <v>45000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100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9</v>
      </c>
      <c r="C7" s="85">
        <f>$F$4</f>
        <v>58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58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58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58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4.6399999999999997</v>
      </c>
      <c r="E31" s="42">
        <f t="shared" si="4"/>
        <v>2.9000000000000004</v>
      </c>
      <c r="F31" s="42">
        <f t="shared" si="4"/>
        <v>2.7260000000000004</v>
      </c>
      <c r="G31" s="42">
        <f t="shared" si="4"/>
        <v>6.9599999999999995E-2</v>
      </c>
      <c r="H31" s="42">
        <f t="shared" si="4"/>
        <v>6.9599999999999995E-2</v>
      </c>
      <c r="I31" s="42">
        <f t="shared" si="4"/>
        <v>0</v>
      </c>
      <c r="J31" s="42">
        <f t="shared" si="4"/>
        <v>5.3360000000000003</v>
      </c>
      <c r="K31" s="42">
        <f t="shared" si="4"/>
        <v>0.52200000000000002</v>
      </c>
      <c r="L31" s="42">
        <f t="shared" si="4"/>
        <v>0.40600000000000003</v>
      </c>
      <c r="M31" s="42">
        <f t="shared" ref="M31:X31" si="5">PRODUCT(M30,$F$4)</f>
        <v>0.754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5.8000000000000007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0.87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0.34800000000000003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2.2968000000000002</v>
      </c>
      <c r="AK31" s="42">
        <f t="shared" si="4"/>
        <v>4.9706E-2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1.1599999999999999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2.0300000000000002</v>
      </c>
      <c r="BA31" s="42">
        <f t="shared" si="4"/>
        <v>1.74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2.9000000000000004</v>
      </c>
      <c r="BF31" s="42">
        <f t="shared" si="4"/>
        <v>0</v>
      </c>
      <c r="BG31" s="42">
        <f t="shared" si="4"/>
        <v>17.052</v>
      </c>
      <c r="BH31" s="42">
        <f t="shared" si="4"/>
        <v>3.8280000000000003</v>
      </c>
      <c r="BI31" s="42">
        <f t="shared" si="4"/>
        <v>2.262</v>
      </c>
      <c r="BJ31" s="42">
        <f t="shared" si="4"/>
        <v>2.61</v>
      </c>
      <c r="BK31" s="42">
        <f t="shared" si="4"/>
        <v>0</v>
      </c>
      <c r="BL31" s="42">
        <f t="shared" si="4"/>
        <v>0</v>
      </c>
      <c r="BM31" s="42">
        <f t="shared" si="4"/>
        <v>0.87</v>
      </c>
      <c r="BN31" s="42">
        <f t="shared" si="4"/>
        <v>0.34800000000000003</v>
      </c>
      <c r="BO31" s="42">
        <f t="shared" ref="BO31" si="7">PRODUCT(BO30,$F$4)</f>
        <v>2.9000000000000004</v>
      </c>
    </row>
    <row r="32" spans="1:68" s="43" customFormat="1" ht="18.75" x14ac:dyDescent="0.3">
      <c r="D32" s="44">
        <f>D31+' 1,5-2 года (день 5)'!D31</f>
        <v>5</v>
      </c>
      <c r="E32" s="44">
        <f>E31+' 1,5-2 года (день 5)'!E31</f>
        <v>3.1400000000000006</v>
      </c>
      <c r="F32" s="44">
        <f>F31+' 1,5-2 года (день 5)'!F31</f>
        <v>2.9660000000000002</v>
      </c>
      <c r="G32" s="44">
        <f>G31+' 1,5-2 года (день 5)'!G31</f>
        <v>7.3200000000000001E-2</v>
      </c>
      <c r="H32" s="44">
        <f>H31+' 1,5-2 года (день 5)'!H31</f>
        <v>7.5600000000000001E-2</v>
      </c>
      <c r="I32" s="44">
        <f>I31+' 1,5-2 года (день 5)'!I31</f>
        <v>0</v>
      </c>
      <c r="J32" s="44">
        <f>J31+' 1,5-2 года (день 5)'!J31</f>
        <v>5.8879999999999999</v>
      </c>
      <c r="K32" s="44">
        <f>K31+' 1,5-2 года (день 5)'!K31</f>
        <v>0.58800000000000008</v>
      </c>
      <c r="L32" s="44">
        <f>L31+' 1,5-2 года (день 5)'!L31</f>
        <v>0.44200000000000006</v>
      </c>
      <c r="M32" s="44">
        <f>M31+' 1,5-2 года (день 5)'!M31</f>
        <v>0.81400000000000006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6.3454000000000006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0.92999999999999994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0.378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2.5039800000000003</v>
      </c>
      <c r="AK32" s="44">
        <f>AK31+' 1,5-2 года (день 5)'!AK31</f>
        <v>5.1506000000000003E-2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1.25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2.2100000000000004</v>
      </c>
      <c r="BA32" s="44">
        <f>BA31+' 1,5-2 года (день 5)'!BA31</f>
        <v>1.8900000000000001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3.1100000000000003</v>
      </c>
      <c r="BF32" s="44">
        <f>BF31+' 1,5-2 года (день 5)'!BF31</f>
        <v>0</v>
      </c>
      <c r="BG32" s="44">
        <f>BG31+' 1,5-2 года (день 5)'!BG31</f>
        <v>18.251999999999999</v>
      </c>
      <c r="BH32" s="44">
        <f>BH31+' 1,5-2 года (день 5)'!BH31</f>
        <v>4.2480000000000002</v>
      </c>
      <c r="BI32" s="44">
        <f>BI31+' 1,5-2 года (день 5)'!BI31</f>
        <v>2.3220000000000001</v>
      </c>
      <c r="BJ32" s="44">
        <f>BJ31+' 1,5-2 года (день 5)'!BJ31</f>
        <v>2.79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0.94199999999999995</v>
      </c>
      <c r="BN32" s="44">
        <f>BN31+' 1,5-2 года (день 5)'!BN31</f>
        <v>0.37200000000000005</v>
      </c>
      <c r="BO32" s="44">
        <f>BO31+' 1,5-2 года (день 5)'!BO31</f>
        <v>3.1100000000000003</v>
      </c>
      <c r="BP32" s="45">
        <f>SUM(D32:BN32)</f>
        <v>66.581685999999991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88"/>
      <c r="D46" s="28">
        <f>D31*D44</f>
        <v>312.13279999999997</v>
      </c>
      <c r="E46" s="28">
        <f t="shared" ref="E46:BN46" si="10">E31*E44</f>
        <v>203.00000000000003</v>
      </c>
      <c r="F46" s="28">
        <f t="shared" si="10"/>
        <v>235.25380000000004</v>
      </c>
      <c r="G46" s="28">
        <f t="shared" si="10"/>
        <v>34.799999999999997</v>
      </c>
      <c r="H46" s="28">
        <f t="shared" si="10"/>
        <v>64.442639999999997</v>
      </c>
      <c r="I46" s="28">
        <f t="shared" si="10"/>
        <v>0</v>
      </c>
      <c r="J46" s="28">
        <f t="shared" si="10"/>
        <v>380.88367999999997</v>
      </c>
      <c r="K46" s="28">
        <f t="shared" si="10"/>
        <v>345.79368000000005</v>
      </c>
      <c r="L46" s="28">
        <f t="shared" si="10"/>
        <v>81.536980000000014</v>
      </c>
      <c r="M46" s="28">
        <f t="shared" si="10"/>
        <v>380.01600000000002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45.820000000000007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185.31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65.772000000000006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84.9816</v>
      </c>
      <c r="AK46" s="28">
        <f t="shared" si="10"/>
        <v>9.4441400000000009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69.599999999999994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259.84000000000003</v>
      </c>
      <c r="BA46" s="28">
        <f t="shared" si="10"/>
        <v>394.98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957.00000000000011</v>
      </c>
      <c r="BF46" s="28">
        <f t="shared" si="10"/>
        <v>0</v>
      </c>
      <c r="BG46" s="28">
        <f t="shared" si="10"/>
        <v>392.19599999999997</v>
      </c>
      <c r="BH46" s="28">
        <f t="shared" si="10"/>
        <v>80.388000000000005</v>
      </c>
      <c r="BI46" s="28">
        <f t="shared" si="10"/>
        <v>67.86</v>
      </c>
      <c r="BJ46" s="28">
        <f t="shared" si="10"/>
        <v>54.809999999999995</v>
      </c>
      <c r="BK46" s="28">
        <f t="shared" si="10"/>
        <v>0</v>
      </c>
      <c r="BL46" s="28">
        <f t="shared" si="10"/>
        <v>0</v>
      </c>
      <c r="BM46" s="28">
        <f t="shared" si="10"/>
        <v>134.3715</v>
      </c>
      <c r="BN46" s="28">
        <f t="shared" si="10"/>
        <v>5.1817200000000003</v>
      </c>
      <c r="BO46" s="28">
        <f t="shared" ref="BO46" si="11">BO31*BO44</f>
        <v>29.000000000000004</v>
      </c>
      <c r="BP46" s="29">
        <f>SUM(D46:BN46)</f>
        <v>4845.4145399999998</v>
      </c>
      <c r="BQ46" s="30">
        <f>BP46/$C$7</f>
        <v>83.541629999999998</v>
      </c>
    </row>
    <row r="47" spans="1:69" ht="17.25" x14ac:dyDescent="0.3">
      <c r="A47" s="26"/>
      <c r="B47" s="27" t="s">
        <v>31</v>
      </c>
      <c r="C47" s="88"/>
      <c r="D47" s="28">
        <f>D31*D44</f>
        <v>312.13279999999997</v>
      </c>
      <c r="E47" s="28">
        <f t="shared" ref="E47:BN47" si="12">E31*E44</f>
        <v>203.00000000000003</v>
      </c>
      <c r="F47" s="28">
        <f t="shared" si="12"/>
        <v>235.25380000000004</v>
      </c>
      <c r="G47" s="28">
        <f t="shared" si="12"/>
        <v>34.799999999999997</v>
      </c>
      <c r="H47" s="28">
        <f t="shared" si="12"/>
        <v>64.442639999999997</v>
      </c>
      <c r="I47" s="28">
        <f t="shared" si="12"/>
        <v>0</v>
      </c>
      <c r="J47" s="28">
        <f t="shared" si="12"/>
        <v>380.88367999999997</v>
      </c>
      <c r="K47" s="28">
        <f t="shared" si="12"/>
        <v>345.79368000000005</v>
      </c>
      <c r="L47" s="28">
        <f t="shared" si="12"/>
        <v>81.536980000000014</v>
      </c>
      <c r="M47" s="28">
        <f t="shared" si="12"/>
        <v>380.01600000000002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45.820000000000007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185.31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65.772000000000006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84.9816</v>
      </c>
      <c r="AK47" s="28">
        <f t="shared" si="12"/>
        <v>9.4441400000000009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69.599999999999994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259.84000000000003</v>
      </c>
      <c r="BA47" s="28">
        <f t="shared" si="12"/>
        <v>394.98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957.00000000000011</v>
      </c>
      <c r="BF47" s="28">
        <f t="shared" si="12"/>
        <v>0</v>
      </c>
      <c r="BG47" s="28">
        <f t="shared" si="12"/>
        <v>392.19599999999997</v>
      </c>
      <c r="BH47" s="28">
        <f t="shared" si="12"/>
        <v>80.388000000000005</v>
      </c>
      <c r="BI47" s="28">
        <f t="shared" si="12"/>
        <v>67.86</v>
      </c>
      <c r="BJ47" s="28">
        <f t="shared" si="12"/>
        <v>54.809999999999995</v>
      </c>
      <c r="BK47" s="28">
        <f t="shared" si="12"/>
        <v>0</v>
      </c>
      <c r="BL47" s="28">
        <f t="shared" si="12"/>
        <v>0</v>
      </c>
      <c r="BM47" s="28">
        <f t="shared" si="12"/>
        <v>134.3715</v>
      </c>
      <c r="BN47" s="28">
        <f t="shared" si="12"/>
        <v>5.1817200000000003</v>
      </c>
      <c r="BO47" s="28">
        <f t="shared" ref="BO47" si="13">BO31*BO44</f>
        <v>29.000000000000004</v>
      </c>
      <c r="BP47" s="29">
        <f>SUM(D47:BN47)</f>
        <v>4845.4145399999998</v>
      </c>
      <c r="BQ47" s="30">
        <f>BP47/$C$7</f>
        <v>83.541629999999998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83.541629999999998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58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1.74</v>
      </c>
      <c r="E60" s="19">
        <f t="shared" si="22"/>
        <v>0</v>
      </c>
      <c r="F60" s="19">
        <f t="shared" si="22"/>
        <v>0.754</v>
      </c>
      <c r="G60" s="19">
        <f t="shared" si="22"/>
        <v>0</v>
      </c>
      <c r="H60" s="19">
        <f t="shared" si="22"/>
        <v>6.9599999999999995E-2</v>
      </c>
      <c r="I60" s="19">
        <f t="shared" si="22"/>
        <v>0</v>
      </c>
      <c r="J60" s="19">
        <f t="shared" si="22"/>
        <v>4.6399999999999997</v>
      </c>
      <c r="K60" s="19">
        <f t="shared" si="22"/>
        <v>0.28999999999999998</v>
      </c>
      <c r="L60" s="19">
        <f t="shared" si="22"/>
        <v>0</v>
      </c>
      <c r="M60" s="19">
        <f t="shared" si="22"/>
        <v>0.754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1.1599999999999999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2.9000000000000001E-2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117.04979999999999</v>
      </c>
      <c r="E64" s="28">
        <f t="shared" si="28"/>
        <v>0</v>
      </c>
      <c r="F64" s="28">
        <f t="shared" si="28"/>
        <v>65.0702</v>
      </c>
      <c r="G64" s="28">
        <f t="shared" si="28"/>
        <v>0</v>
      </c>
      <c r="H64" s="28">
        <f t="shared" si="28"/>
        <v>64.442639999999997</v>
      </c>
      <c r="I64" s="28">
        <f t="shared" si="28"/>
        <v>0</v>
      </c>
      <c r="J64" s="28">
        <f t="shared" si="28"/>
        <v>331.20319999999998</v>
      </c>
      <c r="K64" s="28">
        <f t="shared" si="28"/>
        <v>192.10759999999999</v>
      </c>
      <c r="L64" s="28">
        <f t="shared" si="28"/>
        <v>0</v>
      </c>
      <c r="M64" s="28">
        <f t="shared" si="28"/>
        <v>380.01600000000002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69.599999999999994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0.43181000000000003</v>
      </c>
      <c r="BO64" s="28">
        <f t="shared" ref="BO64" si="29">BO60*BO62</f>
        <v>0</v>
      </c>
      <c r="BP64" s="47">
        <f>SUM(D64:BN64)</f>
        <v>1219.9212500000001</v>
      </c>
      <c r="BQ64" s="30">
        <f>BP64/$C$7</f>
        <v>21.033125000000002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117.04979999999999</v>
      </c>
      <c r="E65" s="28">
        <f t="shared" si="30"/>
        <v>0</v>
      </c>
      <c r="F65" s="28">
        <f t="shared" si="30"/>
        <v>65.0702</v>
      </c>
      <c r="G65" s="28">
        <f t="shared" si="30"/>
        <v>0</v>
      </c>
      <c r="H65" s="28">
        <f t="shared" si="30"/>
        <v>64.442639999999997</v>
      </c>
      <c r="I65" s="28">
        <f t="shared" si="30"/>
        <v>0</v>
      </c>
      <c r="J65" s="28">
        <f t="shared" si="30"/>
        <v>331.20319999999998</v>
      </c>
      <c r="K65" s="28">
        <f t="shared" si="30"/>
        <v>192.10759999999999</v>
      </c>
      <c r="L65" s="28">
        <f t="shared" si="30"/>
        <v>0</v>
      </c>
      <c r="M65" s="28">
        <f t="shared" si="30"/>
        <v>380.01600000000002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69.599999999999994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0.43181000000000003</v>
      </c>
      <c r="BO65" s="28">
        <f t="shared" ref="BO65" si="31">BO60*BO62</f>
        <v>0</v>
      </c>
      <c r="BP65" s="47">
        <f>SUM(D65:BN65)</f>
        <v>1219.9212500000001</v>
      </c>
      <c r="BQ65" s="30">
        <f>BP65/$C$7</f>
        <v>21.033125000000002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58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1.74</v>
      </c>
      <c r="E78" s="19">
        <f t="shared" si="43"/>
        <v>2.9000000000000004</v>
      </c>
      <c r="F78" s="19">
        <f t="shared" si="43"/>
        <v>0.63800000000000001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0.11600000000000001</v>
      </c>
      <c r="L78" s="19">
        <f t="shared" si="43"/>
        <v>0.40600000000000003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0.87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3.4799999999999998E-2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2.0300000000000002</v>
      </c>
      <c r="BA78" s="19">
        <f t="shared" si="43"/>
        <v>1.74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2.9000000000000004</v>
      </c>
      <c r="BF78" s="19">
        <f t="shared" si="43"/>
        <v>0</v>
      </c>
      <c r="BG78" s="19">
        <f t="shared" si="43"/>
        <v>8.6999999999999993</v>
      </c>
      <c r="BH78" s="19">
        <f t="shared" si="43"/>
        <v>2.3779999999999997</v>
      </c>
      <c r="BI78" s="19">
        <f t="shared" si="43"/>
        <v>1.4500000000000002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0.46400000000000002</v>
      </c>
      <c r="BN78" s="19">
        <f t="shared" si="43"/>
        <v>0.28999999999999998</v>
      </c>
      <c r="BO78" s="19">
        <f t="shared" ref="BO78" si="44">PRODUCT(BO77,$F$4)</f>
        <v>2.9000000000000004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117.04979999999999</v>
      </c>
      <c r="E82" s="28">
        <f t="shared" si="49"/>
        <v>203.00000000000003</v>
      </c>
      <c r="F82" s="28">
        <f t="shared" si="49"/>
        <v>55.059399999999997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76.843040000000016</v>
      </c>
      <c r="L82" s="28">
        <f t="shared" si="49"/>
        <v>81.536980000000014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185.31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1.2875999999999999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259.84000000000003</v>
      </c>
      <c r="BA82" s="28">
        <f t="shared" si="49"/>
        <v>394.98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957.00000000000011</v>
      </c>
      <c r="BF82" s="28">
        <f t="shared" si="49"/>
        <v>0</v>
      </c>
      <c r="BG82" s="28">
        <f t="shared" si="49"/>
        <v>200.1</v>
      </c>
      <c r="BH82" s="28">
        <f t="shared" si="49"/>
        <v>49.937999999999995</v>
      </c>
      <c r="BI82" s="28">
        <f t="shared" si="49"/>
        <v>43.500000000000007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71.6648</v>
      </c>
      <c r="BN82" s="28">
        <f t="shared" si="49"/>
        <v>4.3181000000000003</v>
      </c>
      <c r="BO82" s="28">
        <f t="shared" ref="BO82" si="50">BO78*BO80</f>
        <v>29.000000000000004</v>
      </c>
      <c r="BP82" s="47">
        <f>SUM(D82:BN82)</f>
        <v>2701.4277200000001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117.04979999999999</v>
      </c>
      <c r="E83" s="28">
        <f t="shared" si="51"/>
        <v>203.00000000000003</v>
      </c>
      <c r="F83" s="28">
        <f t="shared" si="51"/>
        <v>55.059399999999997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76.843040000000016</v>
      </c>
      <c r="L83" s="28">
        <f t="shared" si="51"/>
        <v>81.536980000000014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185.31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1.2875999999999999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259.84000000000003</v>
      </c>
      <c r="BA83" s="28">
        <f t="shared" si="51"/>
        <v>394.98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957.00000000000011</v>
      </c>
      <c r="BF83" s="28">
        <f t="shared" si="51"/>
        <v>0</v>
      </c>
      <c r="BG83" s="28">
        <f t="shared" si="51"/>
        <v>200.1</v>
      </c>
      <c r="BH83" s="28">
        <f t="shared" si="51"/>
        <v>49.937999999999995</v>
      </c>
      <c r="BI83" s="28">
        <f t="shared" si="51"/>
        <v>43.500000000000007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71.6648</v>
      </c>
      <c r="BN83" s="28">
        <f t="shared" si="51"/>
        <v>4.3181000000000003</v>
      </c>
      <c r="BO83" s="28">
        <f t="shared" ref="BO83" si="52">BO78*BO80</f>
        <v>29.000000000000004</v>
      </c>
      <c r="BP83" s="47">
        <f>SUM(D83:BN83)</f>
        <v>2701.4277200000001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58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0.75400000000000011</v>
      </c>
      <c r="G94" s="19">
        <f t="shared" si="63"/>
        <v>3.4799999999999998E-2</v>
      </c>
      <c r="H94" s="19">
        <f t="shared" si="63"/>
        <v>0</v>
      </c>
      <c r="I94" s="19">
        <f t="shared" si="63"/>
        <v>0</v>
      </c>
      <c r="J94" s="19">
        <f t="shared" si="63"/>
        <v>0.69600000000000006</v>
      </c>
      <c r="K94" s="19">
        <f t="shared" si="63"/>
        <v>0.11600000000000001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5.8000000000000007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0.34800000000000003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2.262</v>
      </c>
      <c r="AK94" s="19">
        <f t="shared" si="65"/>
        <v>4.9706E-2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0.17400000000000002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65.070200000000014</v>
      </c>
      <c r="G98" s="28">
        <f t="shared" si="71"/>
        <v>17.399999999999999</v>
      </c>
      <c r="H98" s="28">
        <f t="shared" si="71"/>
        <v>0</v>
      </c>
      <c r="I98" s="28">
        <f t="shared" si="71"/>
        <v>0</v>
      </c>
      <c r="J98" s="28">
        <f t="shared" si="71"/>
        <v>49.680480000000003</v>
      </c>
      <c r="K98" s="28">
        <f t="shared" si="71"/>
        <v>76.843040000000016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45.820000000000007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65.772000000000006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83.694000000000003</v>
      </c>
      <c r="AK98" s="28">
        <f t="shared" si="71"/>
        <v>9.4441400000000009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26.874300000000002</v>
      </c>
      <c r="BN98" s="28">
        <f t="shared" si="71"/>
        <v>0</v>
      </c>
      <c r="BO98" s="28">
        <f t="shared" ref="BO98" si="72">BO94*BO96</f>
        <v>0</v>
      </c>
      <c r="BP98" s="29">
        <f>SUM(D98:BN98)</f>
        <v>440.59816000000006</v>
      </c>
      <c r="BQ98" s="30">
        <f>BP98/$C$7</f>
        <v>7.5965200000000008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65.070200000000014</v>
      </c>
      <c r="G99" s="28">
        <f t="shared" si="73"/>
        <v>17.399999999999999</v>
      </c>
      <c r="H99" s="28">
        <f t="shared" si="73"/>
        <v>0</v>
      </c>
      <c r="I99" s="28">
        <f t="shared" si="73"/>
        <v>0</v>
      </c>
      <c r="J99" s="28">
        <f t="shared" si="73"/>
        <v>49.680480000000003</v>
      </c>
      <c r="K99" s="28">
        <f t="shared" si="73"/>
        <v>76.843040000000016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45.820000000000007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65.772000000000006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83.694000000000003</v>
      </c>
      <c r="AK99" s="28">
        <f t="shared" si="73"/>
        <v>9.4441400000000009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26.874300000000002</v>
      </c>
      <c r="BN99" s="28">
        <f t="shared" si="73"/>
        <v>0</v>
      </c>
      <c r="BO99" s="28">
        <f t="shared" ref="BO99" si="74">BO94*BO96</f>
        <v>0</v>
      </c>
      <c r="BP99" s="29">
        <f>SUM(D99:BN99)</f>
        <v>440.59816000000006</v>
      </c>
      <c r="BQ99" s="30">
        <f>BP99/$C$7</f>
        <v>7.5965200000000008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58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1.1599999999999999</v>
      </c>
      <c r="E110" s="19">
        <f t="shared" si="83"/>
        <v>0</v>
      </c>
      <c r="F110" s="19">
        <f t="shared" si="83"/>
        <v>0.57999999999999996</v>
      </c>
      <c r="G110" s="19">
        <f t="shared" si="83"/>
        <v>3.4799999999999998E-2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8.3519999999999985</v>
      </c>
      <c r="BH110" s="19">
        <f t="shared" si="83"/>
        <v>1.4500000000000002</v>
      </c>
      <c r="BI110" s="19">
        <f t="shared" si="83"/>
        <v>0.81200000000000006</v>
      </c>
      <c r="BJ110" s="19">
        <f t="shared" si="83"/>
        <v>2.61</v>
      </c>
      <c r="BK110" s="19">
        <f t="shared" si="83"/>
        <v>0</v>
      </c>
      <c r="BL110" s="19">
        <f t="shared" si="83"/>
        <v>0</v>
      </c>
      <c r="BM110" s="19">
        <f t="shared" si="83"/>
        <v>0.23200000000000001</v>
      </c>
      <c r="BN110" s="19">
        <f t="shared" si="83"/>
        <v>2.9000000000000001E-2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78.033199999999994</v>
      </c>
      <c r="E114" s="28">
        <f t="shared" si="89"/>
        <v>0</v>
      </c>
      <c r="F114" s="28">
        <f t="shared" si="89"/>
        <v>50.053999999999995</v>
      </c>
      <c r="G114" s="28">
        <f t="shared" si="89"/>
        <v>17.399999999999999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192.09599999999998</v>
      </c>
      <c r="BH114" s="28">
        <f t="shared" si="89"/>
        <v>30.450000000000003</v>
      </c>
      <c r="BI114" s="28">
        <f t="shared" si="89"/>
        <v>24.360000000000003</v>
      </c>
      <c r="BJ114" s="28">
        <f t="shared" si="89"/>
        <v>54.809999999999995</v>
      </c>
      <c r="BK114" s="28">
        <f t="shared" si="89"/>
        <v>0</v>
      </c>
      <c r="BL114" s="28">
        <f t="shared" si="89"/>
        <v>0</v>
      </c>
      <c r="BM114" s="28">
        <f t="shared" si="89"/>
        <v>35.8324</v>
      </c>
      <c r="BN114" s="28">
        <f t="shared" si="89"/>
        <v>0.43181000000000003</v>
      </c>
      <c r="BO114" s="28">
        <f t="shared" ref="BO114" si="90">BO110*BO112</f>
        <v>0</v>
      </c>
      <c r="BP114" s="29">
        <f>SUM(D114:BN114)</f>
        <v>483.46740999999997</v>
      </c>
      <c r="BQ114" s="30">
        <f>BP114/$C$7</f>
        <v>8.3356449999999995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78.033199999999994</v>
      </c>
      <c r="E115" s="28">
        <f t="shared" si="91"/>
        <v>0</v>
      </c>
      <c r="F115" s="28">
        <f t="shared" si="91"/>
        <v>50.053999999999995</v>
      </c>
      <c r="G115" s="28">
        <f t="shared" si="91"/>
        <v>17.399999999999999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192.09599999999998</v>
      </c>
      <c r="BH115" s="28">
        <f t="shared" si="91"/>
        <v>30.450000000000003</v>
      </c>
      <c r="BI115" s="28">
        <f t="shared" si="91"/>
        <v>24.360000000000003</v>
      </c>
      <c r="BJ115" s="28">
        <f t="shared" si="91"/>
        <v>54.809999999999995</v>
      </c>
      <c r="BK115" s="28">
        <f t="shared" si="91"/>
        <v>0</v>
      </c>
      <c r="BL115" s="28">
        <f t="shared" si="91"/>
        <v>0</v>
      </c>
      <c r="BM115" s="28">
        <f t="shared" si="91"/>
        <v>35.8324</v>
      </c>
      <c r="BN115" s="28">
        <f t="shared" si="91"/>
        <v>0.43181000000000003</v>
      </c>
      <c r="BO115" s="28">
        <f t="shared" ref="BO115" si="92">BO110*BO112</f>
        <v>0</v>
      </c>
      <c r="BP115" s="29">
        <f>SUM(D115:BN115)</f>
        <v>483.46740999999997</v>
      </c>
      <c r="BQ115" s="30">
        <f>BP115/$C$7</f>
        <v>8.3356449999999995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45000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45000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99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45000</v>
      </c>
      <c r="C3" s="52" t="s">
        <v>45</v>
      </c>
      <c r="D3" s="51"/>
      <c r="E3" s="61">
        <f>' 3-7 лет (день 5)'!K4</f>
        <v>45000</v>
      </c>
      <c r="F3" s="52" t="s">
        <v>45</v>
      </c>
      <c r="G3" s="52" t="s">
        <v>46</v>
      </c>
      <c r="H3" s="51"/>
      <c r="I3" s="61">
        <f>E3</f>
        <v>45000</v>
      </c>
      <c r="J3" s="52" t="s">
        <v>46</v>
      </c>
      <c r="K3" s="21"/>
      <c r="L3" s="53">
        <f>F4</f>
        <v>18.853085</v>
      </c>
      <c r="M3" s="53">
        <f>G4</f>
        <v>21.033125000000002</v>
      </c>
      <c r="N3" s="53">
        <f>F9</f>
        <v>35.164240000000007</v>
      </c>
      <c r="O3" s="53">
        <f>G9</f>
        <v>46.576340000000002</v>
      </c>
      <c r="P3" s="53">
        <f>F17</f>
        <v>7.9831966666666672</v>
      </c>
      <c r="Q3" s="53">
        <f>G17</f>
        <v>7.5965200000000008</v>
      </c>
      <c r="R3" s="5">
        <f>F22</f>
        <v>6.2165950000000008</v>
      </c>
      <c r="S3" s="5">
        <f>G22</f>
        <v>8.3356449999999995</v>
      </c>
      <c r="T3" s="54">
        <f>L3+N3+P3+R3</f>
        <v>68.217116666666669</v>
      </c>
      <c r="U3" s="54">
        <f>M3+O3+Q3+S3</f>
        <v>83.541629999999998</v>
      </c>
    </row>
    <row r="4" spans="1:22" ht="15" customHeight="1" x14ac:dyDescent="0.25">
      <c r="A4" s="84" t="s">
        <v>8</v>
      </c>
      <c r="B4" s="5" t="str">
        <f>E4</f>
        <v>Каша молочная "Геркулес"</v>
      </c>
      <c r="C4" s="108">
        <f>F4</f>
        <v>18.853085</v>
      </c>
      <c r="D4" s="84" t="s">
        <v>8</v>
      </c>
      <c r="E4" s="5" t="str">
        <f>' 3-7 лет (день 5)'!B7</f>
        <v>Каша молочная "Геркулес"</v>
      </c>
      <c r="F4" s="108">
        <f>' 1,5-2 года (день 5)'!BQ65</f>
        <v>18.853085</v>
      </c>
      <c r="G4" s="108">
        <f>' 3-7 лет (день 5)'!BQ65</f>
        <v>21.033125000000002</v>
      </c>
      <c r="H4" s="84" t="s">
        <v>8</v>
      </c>
      <c r="I4" s="5" t="str">
        <f>E4</f>
        <v>Каша молочная "Геркулес"</v>
      </c>
      <c r="J4" s="108">
        <f>G4</f>
        <v>21.033125000000002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35.164240000000007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35.164240000000007</v>
      </c>
      <c r="G9" s="115">
        <f>' 3-7 лет (день 5)'!BQ83</f>
        <v>46.576340000000002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46.576340000000002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7.9831966666666672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7.9831966666666672</v>
      </c>
      <c r="G17" s="108">
        <f>' 3-7 лет (день 5)'!BQ99</f>
        <v>7.5965200000000008</v>
      </c>
      <c r="H17" s="84" t="s">
        <v>18</v>
      </c>
      <c r="I17" s="5" t="str">
        <f>E17</f>
        <v>Чай с лимоном</v>
      </c>
      <c r="J17" s="108">
        <f>G17</f>
        <v>7.5965200000000008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6.2165950000000008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6.2165950000000008</v>
      </c>
      <c r="G22" s="108">
        <f>' 3-7 лет (день 5)'!BQ115</f>
        <v>8.3356449999999995</v>
      </c>
      <c r="H22" s="84" t="s">
        <v>21</v>
      </c>
      <c r="I22" s="14" t="str">
        <f>E22</f>
        <v>Рагу из овощей</v>
      </c>
      <c r="J22" s="108">
        <f>G22</f>
        <v>8.3356449999999995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68.217116666666669</v>
      </c>
      <c r="D27" s="106" t="s">
        <v>44</v>
      </c>
      <c r="E27" s="107"/>
      <c r="F27" s="59">
        <f>F4+F9+F17+F22</f>
        <v>68.217116666666669</v>
      </c>
      <c r="G27" s="55">
        <f>G4+G9+G17+G22</f>
        <v>83.541629999999998</v>
      </c>
      <c r="H27" s="106" t="s">
        <v>44</v>
      </c>
      <c r="I27" s="107"/>
      <c r="J27" s="55">
        <f>J4+J9+J17+J22</f>
        <v>83.541629999999998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45000</v>
      </c>
      <c r="C30" s="52" t="s">
        <v>46</v>
      </c>
      <c r="D30" s="51"/>
      <c r="E30" s="61">
        <f>E3</f>
        <v>45000</v>
      </c>
      <c r="F30" s="126" t="s">
        <v>46</v>
      </c>
      <c r="G30" s="127"/>
      <c r="H30" s="51"/>
      <c r="I30" s="62">
        <f>E3</f>
        <v>45000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Каша молочная "Геркулес"</v>
      </c>
      <c r="C31" s="108">
        <f>G4</f>
        <v>21.033125000000002</v>
      </c>
      <c r="D31" s="84" t="s">
        <v>8</v>
      </c>
      <c r="E31" s="5" t="str">
        <f>E4</f>
        <v>Каша молочная "Геркулес"</v>
      </c>
      <c r="F31" s="111">
        <f>F4</f>
        <v>18.853085</v>
      </c>
      <c r="G31" s="114">
        <f>G4</f>
        <v>21.033125000000002</v>
      </c>
      <c r="H31" s="84" t="s">
        <v>8</v>
      </c>
      <c r="I31" s="5" t="str">
        <f>I4</f>
        <v>Каша молочная "Геркулес"</v>
      </c>
      <c r="J31" s="108">
        <f>F31</f>
        <v>18.853085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46.576340000000002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35.164240000000007</v>
      </c>
      <c r="G36" s="121">
        <f>G9</f>
        <v>46.576340000000002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35.164240000000007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7.5965200000000008</v>
      </c>
      <c r="D44" s="84" t="s">
        <v>18</v>
      </c>
      <c r="E44" s="5" t="str">
        <f>E17</f>
        <v>Чай с лимоном</v>
      </c>
      <c r="F44" s="111">
        <f>F17</f>
        <v>7.9831966666666672</v>
      </c>
      <c r="G44" s="114">
        <f>G17</f>
        <v>7.5965200000000008</v>
      </c>
      <c r="H44" s="84" t="s">
        <v>18</v>
      </c>
      <c r="I44" s="5" t="str">
        <f>I17</f>
        <v>Чай с лимоном</v>
      </c>
      <c r="J44" s="108">
        <f>F44</f>
        <v>7.9831966666666672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8.3356449999999995</v>
      </c>
      <c r="D49" s="84" t="s">
        <v>21</v>
      </c>
      <c r="E49" s="14" t="str">
        <f>E22</f>
        <v>Рагу из овощей</v>
      </c>
      <c r="F49" s="111">
        <f>F22</f>
        <v>6.2165950000000008</v>
      </c>
      <c r="G49" s="114">
        <f>G22</f>
        <v>8.3356449999999995</v>
      </c>
      <c r="H49" s="84" t="s">
        <v>21</v>
      </c>
      <c r="I49" s="14" t="str">
        <f>I22</f>
        <v>Рагу из овощей</v>
      </c>
      <c r="J49" s="108">
        <f>F49</f>
        <v>6.2165950000000008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83.541629999999998</v>
      </c>
      <c r="D54" s="38"/>
      <c r="E54" s="60" t="s">
        <v>44</v>
      </c>
      <c r="F54" s="82">
        <f>F31+F36+F44+F49</f>
        <v>68.217116666666669</v>
      </c>
      <c r="G54" s="82">
        <f>G31+G36+G44+G49</f>
        <v>83.541629999999998</v>
      </c>
      <c r="H54" s="106" t="s">
        <v>44</v>
      </c>
      <c r="I54" s="107"/>
      <c r="J54" s="55">
        <f>J31+J36+J44+J49</f>
        <v>68.217116666666669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45000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2023-03-14T06:56:46Z</dcterms:modified>
</cp:coreProperties>
</file>