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S29" i="5" s="1"/>
  <c r="T28" i="5"/>
  <c r="T29" i="5" s="1"/>
  <c r="U28" i="5"/>
  <c r="V28" i="5"/>
  <c r="W28" i="5"/>
  <c r="W29" i="5" s="1"/>
  <c r="X28" i="5"/>
  <c r="X29" i="5" s="1"/>
  <c r="U29" i="5"/>
  <c r="V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4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5" l="1"/>
  <c r="BO75" i="5" s="1"/>
  <c r="BO74" i="4"/>
  <c r="BO75" i="4" s="1"/>
  <c r="BO45" i="5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BO62" i="5" l="1"/>
  <c r="BO80" i="5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K74" i="5" s="1"/>
  <c r="BK75" i="5" s="1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Q74" i="5" s="1"/>
  <c r="AQ75" i="5" s="1"/>
  <c r="AP73" i="5"/>
  <c r="AO73" i="5"/>
  <c r="AN73" i="5"/>
  <c r="AM73" i="5"/>
  <c r="AL73" i="5"/>
  <c r="AK73" i="5"/>
  <c r="AJ73" i="5"/>
  <c r="AI73" i="5"/>
  <c r="AI74" i="5" s="1"/>
  <c r="AI75" i="5" s="1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G74" i="5" s="1"/>
  <c r="G75" i="5" s="1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L74" i="5" s="1"/>
  <c r="BL75" i="5" s="1"/>
  <c r="BK68" i="5"/>
  <c r="BJ68" i="5"/>
  <c r="BJ74" i="5" s="1"/>
  <c r="BJ75" i="5" s="1"/>
  <c r="BI68" i="5"/>
  <c r="BH68" i="5"/>
  <c r="BH74" i="5" s="1"/>
  <c r="BH75" i="5" s="1"/>
  <c r="BG68" i="5"/>
  <c r="BF68" i="5"/>
  <c r="BE68" i="5"/>
  <c r="BD68" i="5"/>
  <c r="BC68" i="5"/>
  <c r="BC74" i="5" s="1"/>
  <c r="BC75" i="5" s="1"/>
  <c r="BB68" i="5"/>
  <c r="BB74" i="5" s="1"/>
  <c r="BB75" i="5" s="1"/>
  <c r="BA68" i="5"/>
  <c r="AZ68" i="5"/>
  <c r="AZ74" i="5" s="1"/>
  <c r="AZ75" i="5" s="1"/>
  <c r="AY68" i="5"/>
  <c r="AX68" i="5"/>
  <c r="AW68" i="5"/>
  <c r="AV68" i="5"/>
  <c r="AV74" i="5" s="1"/>
  <c r="AV75" i="5" s="1"/>
  <c r="AU68" i="5"/>
  <c r="AT68" i="5"/>
  <c r="AT74" i="5" s="1"/>
  <c r="AT75" i="5" s="1"/>
  <c r="AS68" i="5"/>
  <c r="AR68" i="5"/>
  <c r="AQ68" i="5"/>
  <c r="AP68" i="5"/>
  <c r="AO68" i="5"/>
  <c r="AN68" i="5"/>
  <c r="AN74" i="5" s="1"/>
  <c r="AN75" i="5" s="1"/>
  <c r="AM68" i="5"/>
  <c r="AL68" i="5"/>
  <c r="AL74" i="5" s="1"/>
  <c r="AL75" i="5" s="1"/>
  <c r="AK68" i="5"/>
  <c r="AJ68" i="5"/>
  <c r="AI68" i="5"/>
  <c r="AH68" i="5"/>
  <c r="AG68" i="5"/>
  <c r="AF68" i="5"/>
  <c r="AE68" i="5"/>
  <c r="AE74" i="5" s="1"/>
  <c r="AE75" i="5" s="1"/>
  <c r="AD68" i="5"/>
  <c r="AD74" i="5" s="1"/>
  <c r="AD75" i="5" s="1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V74" i="5" s="1"/>
  <c r="V75" i="5" s="1"/>
  <c r="U68" i="5"/>
  <c r="T68" i="5"/>
  <c r="T74" i="5" s="1"/>
  <c r="T75" i="5" s="1"/>
  <c r="S68" i="5"/>
  <c r="R68" i="5"/>
  <c r="Q68" i="5"/>
  <c r="Q74" i="5" s="1"/>
  <c r="Q75" i="5" s="1"/>
  <c r="P68" i="5"/>
  <c r="O68" i="5"/>
  <c r="N68" i="5"/>
  <c r="N74" i="5" s="1"/>
  <c r="N75" i="5" s="1"/>
  <c r="M68" i="5"/>
  <c r="L68" i="5"/>
  <c r="L74" i="5" s="1"/>
  <c r="L75" i="5" s="1"/>
  <c r="K68" i="5"/>
  <c r="J68" i="5"/>
  <c r="I68" i="5"/>
  <c r="I74" i="5" s="1"/>
  <c r="I75" i="5" s="1"/>
  <c r="H68" i="5"/>
  <c r="H74" i="5" s="1"/>
  <c r="H75" i="5" s="1"/>
  <c r="G68" i="5"/>
  <c r="F68" i="5"/>
  <c r="F74" i="5" s="1"/>
  <c r="F75" i="5" s="1"/>
  <c r="E68" i="5"/>
  <c r="D68" i="5"/>
  <c r="D74" i="5" s="1"/>
  <c r="D75" i="5" s="1"/>
  <c r="B68" i="5"/>
  <c r="BM74" i="5"/>
  <c r="BM75" i="5" s="1"/>
  <c r="BE74" i="5"/>
  <c r="BE75" i="5" s="1"/>
  <c r="BD74" i="5"/>
  <c r="BD75" i="5" s="1"/>
  <c r="AW74" i="5"/>
  <c r="AW75" i="5" s="1"/>
  <c r="AU74" i="5"/>
  <c r="AU75" i="5" s="1"/>
  <c r="AR74" i="5"/>
  <c r="AR75" i="5" s="1"/>
  <c r="AO74" i="5"/>
  <c r="AO75" i="5" s="1"/>
  <c r="AM74" i="5"/>
  <c r="AM75" i="5" s="1"/>
  <c r="AJ74" i="5"/>
  <c r="AJ75" i="5" s="1"/>
  <c r="AG74" i="5"/>
  <c r="AG75" i="5" s="1"/>
  <c r="AF74" i="5"/>
  <c r="AF75" i="5" s="1"/>
  <c r="Y74" i="5"/>
  <c r="Y75" i="5" s="1"/>
  <c r="P74" i="5"/>
  <c r="P75" i="5" s="1"/>
  <c r="O74" i="5"/>
  <c r="O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L74" i="4" s="1"/>
  <c r="BL75" i="4" s="1"/>
  <c r="BK68" i="4"/>
  <c r="BJ68" i="4"/>
  <c r="BI68" i="4"/>
  <c r="BH68" i="4"/>
  <c r="BG68" i="4"/>
  <c r="BF68" i="4"/>
  <c r="BE68" i="4"/>
  <c r="BD68" i="4"/>
  <c r="BD74" i="4" s="1"/>
  <c r="BD75" i="4" s="1"/>
  <c r="BC68" i="4"/>
  <c r="BB68" i="4"/>
  <c r="BA68" i="4"/>
  <c r="AZ68" i="4"/>
  <c r="AY68" i="4"/>
  <c r="AX68" i="4"/>
  <c r="AW68" i="4"/>
  <c r="AV68" i="4"/>
  <c r="AV74" i="4" s="1"/>
  <c r="AV75" i="4" s="1"/>
  <c r="AU68" i="4"/>
  <c r="AT68" i="4"/>
  <c r="AS68" i="4"/>
  <c r="AR68" i="4"/>
  <c r="AQ68" i="4"/>
  <c r="AP68" i="4"/>
  <c r="AO68" i="4"/>
  <c r="AN68" i="4"/>
  <c r="AN74" i="4" s="1"/>
  <c r="AN75" i="4" s="1"/>
  <c r="AM68" i="4"/>
  <c r="AL68" i="4"/>
  <c r="AK68" i="4"/>
  <c r="AJ68" i="4"/>
  <c r="AI68" i="4"/>
  <c r="AH68" i="4"/>
  <c r="AG68" i="4"/>
  <c r="AF68" i="4"/>
  <c r="AF74" i="4" s="1"/>
  <c r="AF75" i="4" s="1"/>
  <c r="AE68" i="4"/>
  <c r="AD68" i="4"/>
  <c r="AC68" i="4"/>
  <c r="AB68" i="4"/>
  <c r="AA68" i="4"/>
  <c r="Z68" i="4"/>
  <c r="Z74" i="4" s="1"/>
  <c r="Z75" i="4" s="1"/>
  <c r="Y68" i="4"/>
  <c r="X68" i="4"/>
  <c r="X74" i="4" s="1"/>
  <c r="X75" i="4" s="1"/>
  <c r="W68" i="4"/>
  <c r="V68" i="4"/>
  <c r="U68" i="4"/>
  <c r="T68" i="4"/>
  <c r="S68" i="4"/>
  <c r="R68" i="4"/>
  <c r="R74" i="4" s="1"/>
  <c r="R75" i="4" s="1"/>
  <c r="Q68" i="4"/>
  <c r="P68" i="4"/>
  <c r="P74" i="4" s="1"/>
  <c r="P75" i="4" s="1"/>
  <c r="O68" i="4"/>
  <c r="N68" i="4"/>
  <c r="M68" i="4"/>
  <c r="L68" i="4"/>
  <c r="K68" i="4"/>
  <c r="J68" i="4"/>
  <c r="J74" i="4" s="1"/>
  <c r="J75" i="4" s="1"/>
  <c r="I68" i="4"/>
  <c r="H68" i="4"/>
  <c r="H74" i="4" s="1"/>
  <c r="H75" i="4" s="1"/>
  <c r="G68" i="4"/>
  <c r="F68" i="4"/>
  <c r="E68" i="4"/>
  <c r="D68" i="4"/>
  <c r="D74" i="4" s="1"/>
  <c r="D75" i="4" s="1"/>
  <c r="B68" i="4"/>
  <c r="BN74" i="4"/>
  <c r="BN75" i="4" s="1"/>
  <c r="BF74" i="4"/>
  <c r="BF75" i="4" s="1"/>
  <c r="AX74" i="4"/>
  <c r="AX75" i="4" s="1"/>
  <c r="AP74" i="4"/>
  <c r="AP75" i="4" s="1"/>
  <c r="AH74" i="4"/>
  <c r="AH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AT74" i="4" l="1"/>
  <c r="AT75" i="4" s="1"/>
  <c r="W74" i="5"/>
  <c r="W75" i="5" s="1"/>
  <c r="AA74" i="5"/>
  <c r="AA75" i="5" s="1"/>
  <c r="AY74" i="5"/>
  <c r="AY75" i="5" s="1"/>
  <c r="BG74" i="5"/>
  <c r="BG75" i="5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E74" i="5"/>
  <c r="E75" i="5" s="1"/>
  <c r="M74" i="5"/>
  <c r="M75" i="5" s="1"/>
  <c r="AC74" i="5"/>
  <c r="AC75" i="5" s="1"/>
  <c r="AK74" i="5"/>
  <c r="AK75" i="5" s="1"/>
  <c r="AS74" i="5"/>
  <c r="AS75" i="5" s="1"/>
  <c r="K57" i="5"/>
  <c r="K58" i="5" s="1"/>
  <c r="S57" i="5"/>
  <c r="S58" i="5" s="1"/>
  <c r="AA57" i="5"/>
  <c r="AA58" i="5" s="1"/>
  <c r="AI57" i="5"/>
  <c r="AI58" i="5" s="1"/>
  <c r="AQ57" i="5"/>
  <c r="AQ58" i="5" s="1"/>
  <c r="AY57" i="5"/>
  <c r="AY58" i="5" s="1"/>
  <c r="BG57" i="5"/>
  <c r="BG58" i="5" s="1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M57" i="5"/>
  <c r="AM58" i="5" s="1"/>
  <c r="AU57" i="5"/>
  <c r="AU58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O57" i="5"/>
  <c r="AO58" i="5" s="1"/>
  <c r="AW57" i="5"/>
  <c r="AW58" i="5" s="1"/>
  <c r="BE57" i="5"/>
  <c r="BE58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M63" i="5" s="1"/>
  <c r="U57" i="5"/>
  <c r="U58" i="5" s="1"/>
  <c r="AC57" i="5"/>
  <c r="AC58" i="5" s="1"/>
  <c r="AK57" i="5"/>
  <c r="AK58" i="5" s="1"/>
  <c r="AS57" i="5"/>
  <c r="AS58" i="5" s="1"/>
  <c r="AS62" i="5" s="1"/>
  <c r="BA57" i="5"/>
  <c r="BA58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62" i="5" s="1"/>
  <c r="H43" i="5"/>
  <c r="J60" i="5"/>
  <c r="J62" i="5" s="1"/>
  <c r="J43" i="5"/>
  <c r="L60" i="5"/>
  <c r="L43" i="5"/>
  <c r="N60" i="5"/>
  <c r="N62" i="5" s="1"/>
  <c r="N43" i="5"/>
  <c r="P60" i="5"/>
  <c r="P43" i="5"/>
  <c r="R60" i="5"/>
  <c r="R62" i="5" s="1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63" i="5" s="1"/>
  <c r="AF43" i="5"/>
  <c r="AH60" i="5"/>
  <c r="AH63" i="5" s="1"/>
  <c r="AH43" i="5"/>
  <c r="AJ60" i="5"/>
  <c r="AJ62" i="5" s="1"/>
  <c r="AJ43" i="5"/>
  <c r="AL60" i="5"/>
  <c r="AL62" i="5" s="1"/>
  <c r="AL43" i="5"/>
  <c r="AN60" i="5"/>
  <c r="AN43" i="5"/>
  <c r="AP60" i="5"/>
  <c r="AP63" i="5" s="1"/>
  <c r="AP43" i="5"/>
  <c r="AR60" i="5"/>
  <c r="AR43" i="5"/>
  <c r="AT60" i="5"/>
  <c r="AT63" i="5" s="1"/>
  <c r="AT43" i="5"/>
  <c r="AV60" i="5"/>
  <c r="AV62" i="5" s="1"/>
  <c r="AV43" i="5"/>
  <c r="AX60" i="5"/>
  <c r="AX62" i="5" s="1"/>
  <c r="AX43" i="5"/>
  <c r="AZ60" i="5"/>
  <c r="AZ62" i="5" s="1"/>
  <c r="AZ43" i="5"/>
  <c r="BB60" i="5"/>
  <c r="BB62" i="5" s="1"/>
  <c r="BB43" i="5"/>
  <c r="BD60" i="5"/>
  <c r="BD43" i="5"/>
  <c r="BF60" i="5"/>
  <c r="BF62" i="5" s="1"/>
  <c r="BF43" i="5"/>
  <c r="BH60" i="5"/>
  <c r="BH62" i="5" s="1"/>
  <c r="BH43" i="5"/>
  <c r="BJ60" i="5"/>
  <c r="BJ62" i="5" s="1"/>
  <c r="BJ43" i="5"/>
  <c r="BL60" i="5"/>
  <c r="BL62" i="5" s="1"/>
  <c r="BL43" i="5"/>
  <c r="BN60" i="5"/>
  <c r="BN63" i="5" s="1"/>
  <c r="BN43" i="5"/>
  <c r="D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I62" i="5"/>
  <c r="K62" i="5"/>
  <c r="K63" i="5"/>
  <c r="M62" i="5"/>
  <c r="O62" i="5"/>
  <c r="O63" i="5"/>
  <c r="Q62" i="5"/>
  <c r="Q63" i="5"/>
  <c r="S62" i="5"/>
  <c r="S63" i="5"/>
  <c r="U62" i="5"/>
  <c r="U63" i="5"/>
  <c r="W62" i="5"/>
  <c r="W63" i="5"/>
  <c r="Y62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2" i="5"/>
  <c r="AM63" i="5"/>
  <c r="AO62" i="5"/>
  <c r="AO63" i="5"/>
  <c r="AQ62" i="5"/>
  <c r="AQ63" i="5"/>
  <c r="AU62" i="5"/>
  <c r="AU63" i="5"/>
  <c r="AW62" i="5"/>
  <c r="AW63" i="5"/>
  <c r="AY62" i="5"/>
  <c r="AY63" i="5"/>
  <c r="BA62" i="5"/>
  <c r="BA63" i="5"/>
  <c r="BE62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80" i="4" s="1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80" i="4" s="1"/>
  <c r="AE61" i="4"/>
  <c r="AI77" i="4"/>
  <c r="AI80" i="4" s="1"/>
  <c r="AI61" i="4"/>
  <c r="AK77" i="4"/>
  <c r="AK79" i="4" s="1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80" i="4" s="1"/>
  <c r="BK61" i="4"/>
  <c r="BM77" i="4"/>
  <c r="BM80" i="4" s="1"/>
  <c r="BM61" i="4"/>
  <c r="H63" i="4"/>
  <c r="J63" i="4"/>
  <c r="L63" i="4"/>
  <c r="N62" i="4"/>
  <c r="R63" i="4"/>
  <c r="V62" i="4"/>
  <c r="Z62" i="4"/>
  <c r="AB63" i="4"/>
  <c r="AD63" i="4"/>
  <c r="AH62" i="4"/>
  <c r="AL63" i="4"/>
  <c r="AN63" i="4"/>
  <c r="AP62" i="4"/>
  <c r="AR63" i="4"/>
  <c r="AT63" i="4"/>
  <c r="AX62" i="4"/>
  <c r="BB63" i="4"/>
  <c r="BD63" i="4"/>
  <c r="BF62" i="4"/>
  <c r="BH63" i="4"/>
  <c r="BJ63" i="4"/>
  <c r="BN62" i="4"/>
  <c r="G62" i="4"/>
  <c r="I62" i="4"/>
  <c r="K63" i="4"/>
  <c r="M62" i="4"/>
  <c r="O62" i="4"/>
  <c r="Q62" i="4"/>
  <c r="S63" i="4"/>
  <c r="W62" i="4"/>
  <c r="Y62" i="4"/>
  <c r="AA63" i="4"/>
  <c r="AC62" i="4"/>
  <c r="AE62" i="4"/>
  <c r="AG62" i="4"/>
  <c r="AI63" i="4"/>
  <c r="AM62" i="4"/>
  <c r="AO62" i="4"/>
  <c r="AQ63" i="4"/>
  <c r="AS62" i="4"/>
  <c r="AU62" i="4"/>
  <c r="AW62" i="4"/>
  <c r="AY63" i="4"/>
  <c r="BC62" i="4"/>
  <c r="BE62" i="4"/>
  <c r="BG63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BD62" i="5"/>
  <c r="AR62" i="5"/>
  <c r="AN62" i="5"/>
  <c r="P62" i="5"/>
  <c r="L62" i="5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AV46" i="4"/>
  <c r="AF46" i="4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<sst xmlns="http://schemas.openxmlformats.org/spreadsheetml/2006/main" count="359" uniqueCount="108">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</sst>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4" zoomScale="75" zoomScaleNormal="75" workbookViewId="0">
      <selection activeCell="O5" sqref="O5:O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v>45006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8"/>
      <c r="B5" s="5" t="s">
        <v>3</v>
      </c>
      <c r="C5" s="90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">
        <v>106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0" t="s">
        <v>67</v>
      </c>
      <c r="BP5" s="99" t="s">
        <v>5</v>
      </c>
      <c r="BQ5" s="99" t="s">
        <v>6</v>
      </c>
    </row>
    <row r="6" spans="1:69" ht="36" customHeight="1" x14ac:dyDescent="0.25">
      <c r="A6" s="89"/>
      <c r="B6" s="6" t="s">
        <v>7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9"/>
      <c r="BQ6" s="99"/>
    </row>
    <row r="7" spans="1:69" x14ac:dyDescent="0.25">
      <c r="A7" s="100" t="s">
        <v>8</v>
      </c>
      <c r="B7" s="7" t="str">
        <f>'06.01.2021 3-7 лет (день 8) '!B7</f>
        <v>Каша молочная "Рябчик"</v>
      </c>
      <c r="C7" s="101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100"/>
      <c r="B8" s="7" t="str">
        <f>'06.01.2021 3-7 лет (день 8) '!B8</f>
        <v xml:space="preserve">Бутерброд с маслом </v>
      </c>
      <c r="C8" s="9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100"/>
      <c r="B9" s="7" t="str">
        <f>'06.01.2021 3-7 лет (день 8) '!B9</f>
        <v>Кофейный напиток с молоком</v>
      </c>
      <c r="C9" s="96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0" t="s">
        <v>11</v>
      </c>
      <c r="B12" s="11" t="str">
        <f>'06.01.2021 3-7 лет (день 8) '!B12</f>
        <v>Суп картофельный с клецками</v>
      </c>
      <c r="C12" s="96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100"/>
      <c r="B13" s="11" t="str">
        <f>'06.01.2021 3-7 лет (день 8) '!B13</f>
        <v>Жаркое по-домашнему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100"/>
      <c r="B14" s="11" t="str">
        <f>'06.01.2021 3-7 лет (день 8) '!B14</f>
        <v>Хлеб пшеничный</v>
      </c>
      <c r="C14" s="96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100"/>
      <c r="B15" s="11" t="str">
        <f>'06.01.2021 3-7 лет (день 8) '!B15</f>
        <v>Хлеб ржано-пшеничный</v>
      </c>
      <c r="C15" s="96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100"/>
      <c r="B16" s="11" t="str">
        <f>'06.01.2021 3-7 лет (день 8) '!B16</f>
        <v>Напиток из шиповника</v>
      </c>
      <c r="C16" s="96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0" t="s">
        <v>17</v>
      </c>
      <c r="B19" s="7" t="str">
        <f>'06.01.2021 3-7 лет (день 8) '!B19</f>
        <v>Молоко</v>
      </c>
      <c r="C19" s="101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0"/>
      <c r="B20" s="7" t="str">
        <f>'06.01.2021 3-7 лет (день 8) '!B20</f>
        <v>Печенье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3" t="s">
        <v>19</v>
      </c>
      <c r="B24" s="18" t="s">
        <v>64</v>
      </c>
      <c r="C24" s="96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4"/>
      <c r="B25" s="70" t="str">
        <f>'06.01.2021 3-7 лет (день 8) '!B25</f>
        <v>Хлеб пшеничный</v>
      </c>
      <c r="C25" s="96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4"/>
      <c r="B26" s="70" t="str">
        <f>'06.01.2021 3-7 лет (день 8) '!B26</f>
        <v>Чай с сахаром</v>
      </c>
      <c r="C26" s="96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5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8.6300000000000002E-2</v>
      </c>
      <c r="G43" s="21">
        <f t="shared" si="7"/>
        <v>0.5</v>
      </c>
      <c r="H43" s="21">
        <f t="shared" si="7"/>
        <v>0.92589999999999995</v>
      </c>
      <c r="I43" s="21">
        <f t="shared" si="7"/>
        <v>0.51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0.504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0.36839999999999995</v>
      </c>
      <c r="Q43" s="21">
        <f t="shared" si="7"/>
        <v>0.38</v>
      </c>
      <c r="R43" s="21">
        <f t="shared" si="7"/>
        <v>0</v>
      </c>
      <c r="S43" s="21">
        <f t="shared" si="7"/>
        <v>0.13</v>
      </c>
      <c r="T43" s="21">
        <f t="shared" si="7"/>
        <v>0</v>
      </c>
      <c r="U43" s="21">
        <f t="shared" si="7"/>
        <v>0.628</v>
      </c>
      <c r="V43" s="21">
        <f t="shared" si="7"/>
        <v>0.32948</v>
      </c>
      <c r="W43" s="21">
        <f t="shared" si="7"/>
        <v>0.219</v>
      </c>
      <c r="X43" s="21">
        <f t="shared" si="7"/>
        <v>7.9000000000000008E-3</v>
      </c>
      <c r="Y43" s="21">
        <f t="shared" si="7"/>
        <v>0</v>
      </c>
      <c r="Z43" s="21">
        <f t="shared" si="7"/>
        <v>0.247</v>
      </c>
      <c r="AA43" s="21">
        <f t="shared" si="7"/>
        <v>0.36</v>
      </c>
      <c r="AB43" s="21">
        <f t="shared" si="7"/>
        <v>0.21299999999999999</v>
      </c>
      <c r="AC43" s="21">
        <f t="shared" si="7"/>
        <v>0.31444</v>
      </c>
      <c r="AD43" s="21">
        <f t="shared" si="7"/>
        <v>0.13800000000000001</v>
      </c>
      <c r="AE43" s="21">
        <f t="shared" si="7"/>
        <v>0.38800000000000001</v>
      </c>
      <c r="AF43" s="21">
        <f t="shared" si="7"/>
        <v>0.189</v>
      </c>
      <c r="AG43" s="21">
        <f t="shared" si="7"/>
        <v>0.21818000000000001</v>
      </c>
      <c r="AH43" s="21">
        <f t="shared" si="7"/>
        <v>5.96E-2</v>
      </c>
      <c r="AI43" s="21">
        <f t="shared" si="7"/>
        <v>6.5750000000000003E-2</v>
      </c>
      <c r="AJ43" s="21">
        <f t="shared" si="7"/>
        <v>3.6999999999999998E-2</v>
      </c>
      <c r="AK43" s="21">
        <f t="shared" si="7"/>
        <v>0.19</v>
      </c>
      <c r="AL43" s="21">
        <f t="shared" si="7"/>
        <v>0.185</v>
      </c>
      <c r="AM43" s="21">
        <f t="shared" si="7"/>
        <v>0</v>
      </c>
      <c r="AN43" s="21">
        <f t="shared" si="7"/>
        <v>0.24</v>
      </c>
      <c r="AO43" s="21">
        <f t="shared" si="7"/>
        <v>0</v>
      </c>
      <c r="AP43" s="21">
        <f t="shared" si="7"/>
        <v>0.21378999999999998</v>
      </c>
      <c r="AQ43" s="21">
        <f t="shared" si="7"/>
        <v>0.06</v>
      </c>
      <c r="AR43" s="21">
        <f t="shared" si="7"/>
        <v>6.5329999999999999E-2</v>
      </c>
      <c r="AS43" s="21">
        <f t="shared" si="7"/>
        <v>8.4000000000000005E-2</v>
      </c>
      <c r="AT43" s="21">
        <f t="shared" si="7"/>
        <v>4.1430000000000002E-2</v>
      </c>
      <c r="AU43" s="21">
        <f t="shared" si="7"/>
        <v>5.4280000000000002E-2</v>
      </c>
      <c r="AV43" s="21">
        <f t="shared" si="7"/>
        <v>4.8750000000000002E-2</v>
      </c>
      <c r="AW43" s="21">
        <f t="shared" si="7"/>
        <v>0.11428000000000001</v>
      </c>
      <c r="AX43" s="21">
        <f t="shared" si="7"/>
        <v>6.2659999999999993E-2</v>
      </c>
      <c r="AY43" s="21">
        <f t="shared" si="7"/>
        <v>5.6659999999999995E-2</v>
      </c>
      <c r="AZ43" s="21">
        <f t="shared" si="7"/>
        <v>0.128</v>
      </c>
      <c r="BA43" s="21">
        <f t="shared" si="7"/>
        <v>0.22700000000000001</v>
      </c>
      <c r="BB43" s="21">
        <f t="shared" si="7"/>
        <v>0.35699999999999998</v>
      </c>
      <c r="BC43" s="21">
        <f t="shared" si="7"/>
        <v>0.49110999999999999</v>
      </c>
      <c r="BD43" s="21">
        <f t="shared" si="7"/>
        <v>0.20499999999999999</v>
      </c>
      <c r="BE43" s="21">
        <f t="shared" si="7"/>
        <v>0.33</v>
      </c>
      <c r="BF43" s="21">
        <f t="shared" si="7"/>
        <v>0</v>
      </c>
      <c r="BG43" s="21">
        <f t="shared" si="7"/>
        <v>2.3E-2</v>
      </c>
      <c r="BH43" s="21">
        <f t="shared" si="7"/>
        <v>2.1000000000000001E-2</v>
      </c>
      <c r="BI43" s="21">
        <f t="shared" si="7"/>
        <v>0.03</v>
      </c>
      <c r="BJ43" s="21">
        <f t="shared" si="7"/>
        <v>2.1000000000000001E-2</v>
      </c>
      <c r="BK43" s="21">
        <f t="shared" si="7"/>
        <v>3.5000000000000003E-2</v>
      </c>
      <c r="BL43" s="21">
        <f t="shared" si="7"/>
        <v>0.27500000000000002</v>
      </c>
      <c r="BM43" s="21">
        <f t="shared" si="7"/>
        <v>0.15444999999999998</v>
      </c>
      <c r="BN43" s="21">
        <f t="shared" si="7"/>
        <v>1.489E-2</v>
      </c>
      <c r="BO43" s="21">
        <f t="shared" ref="BO43" si="8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4.0362</v>
      </c>
      <c r="E44" s="32">
        <f t="shared" ref="E44:BN44" si="9">E29*E42</f>
        <v>2.8000000000000003</v>
      </c>
      <c r="F44" s="32">
        <f t="shared" si="9"/>
        <v>2.9342000000000001</v>
      </c>
      <c r="G44" s="32">
        <f t="shared" si="9"/>
        <v>0.25</v>
      </c>
      <c r="H44" s="32">
        <f t="shared" si="9"/>
        <v>0</v>
      </c>
      <c r="I44" s="32">
        <f t="shared" si="9"/>
        <v>1.02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1.8419999999999999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1.0026680000000001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3.7732800000000002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0.29599999999999999</v>
      </c>
      <c r="AK44" s="32">
        <f t="shared" si="9"/>
        <v>0</v>
      </c>
      <c r="AL44" s="32">
        <f t="shared" si="9"/>
        <v>3.7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0.504</v>
      </c>
      <c r="AT44" s="32">
        <f t="shared" si="9"/>
        <v>0</v>
      </c>
      <c r="AU44" s="32">
        <f t="shared" si="9"/>
        <v>0.32568000000000003</v>
      </c>
      <c r="AV44" s="32">
        <f t="shared" si="9"/>
        <v>0</v>
      </c>
      <c r="AW44" s="32">
        <f t="shared" si="9"/>
        <v>0</v>
      </c>
      <c r="AX44" s="32">
        <f t="shared" si="9"/>
        <v>0.37595999999999996</v>
      </c>
      <c r="AY44" s="32">
        <f t="shared" si="9"/>
        <v>0</v>
      </c>
      <c r="AZ44" s="32">
        <f t="shared" si="9"/>
        <v>0.76800000000000002</v>
      </c>
      <c r="BA44" s="32">
        <f t="shared" si="9"/>
        <v>11.804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3.1510000000000002</v>
      </c>
      <c r="BH44" s="32">
        <f t="shared" si="9"/>
        <v>0.58799999999999997</v>
      </c>
      <c r="BI44" s="32">
        <f t="shared" si="9"/>
        <v>0.6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0.77224999999999999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92.769907000000032</v>
      </c>
      <c r="BQ44" s="34">
        <f>BP44/$C$7</f>
        <v>92.769907000000032</v>
      </c>
    </row>
    <row r="45" spans="1:69" ht="17.25" x14ac:dyDescent="0.3">
      <c r="A45" s="30"/>
      <c r="B45" s="31" t="s">
        <v>28</v>
      </c>
      <c r="C45" s="98"/>
      <c r="D45" s="32">
        <f>D29*D42</f>
        <v>4.0362</v>
      </c>
      <c r="E45" s="32">
        <f t="shared" ref="E45:BN45" si="11">E29*E42</f>
        <v>2.8000000000000003</v>
      </c>
      <c r="F45" s="32">
        <f t="shared" si="11"/>
        <v>2.9342000000000001</v>
      </c>
      <c r="G45" s="32">
        <f t="shared" si="11"/>
        <v>0.25</v>
      </c>
      <c r="H45" s="32">
        <f t="shared" si="11"/>
        <v>0</v>
      </c>
      <c r="I45" s="32">
        <f t="shared" si="11"/>
        <v>1.02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1.8419999999999999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1.0026680000000001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3.7732800000000002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0.29599999999999999</v>
      </c>
      <c r="AK45" s="32">
        <f t="shared" si="11"/>
        <v>0</v>
      </c>
      <c r="AL45" s="32">
        <f t="shared" si="11"/>
        <v>3.7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0.504</v>
      </c>
      <c r="AT45" s="32">
        <f t="shared" si="11"/>
        <v>0</v>
      </c>
      <c r="AU45" s="32">
        <f t="shared" si="11"/>
        <v>0.32568000000000003</v>
      </c>
      <c r="AV45" s="32">
        <f t="shared" si="11"/>
        <v>0</v>
      </c>
      <c r="AW45" s="32">
        <f t="shared" si="11"/>
        <v>0</v>
      </c>
      <c r="AX45" s="32">
        <f t="shared" si="11"/>
        <v>0.37595999999999996</v>
      </c>
      <c r="AY45" s="32">
        <f t="shared" si="11"/>
        <v>0</v>
      </c>
      <c r="AZ45" s="32">
        <f t="shared" si="11"/>
        <v>0.76800000000000002</v>
      </c>
      <c r="BA45" s="32">
        <f t="shared" si="11"/>
        <v>11.804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3.1510000000000002</v>
      </c>
      <c r="BH45" s="32">
        <f t="shared" si="11"/>
        <v>0.58799999999999997</v>
      </c>
      <c r="BI45" s="32">
        <f t="shared" si="11"/>
        <v>0.6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0.77224999999999999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92.769907000000032</v>
      </c>
      <c r="BQ45" s="34">
        <f>BP45/$C$7</f>
        <v>92.769907000000032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2.8000000000000003</v>
      </c>
      <c r="F46" s="36">
        <f t="shared" si="13"/>
        <v>2.9342000000000001</v>
      </c>
      <c r="G46" s="36">
        <f t="shared" si="13"/>
        <v>0.25</v>
      </c>
      <c r="H46" s="36">
        <f t="shared" si="13"/>
        <v>0</v>
      </c>
      <c r="I46" s="36">
        <f t="shared" si="13"/>
        <v>1.02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1.8419999999999999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1.0026680000000001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3.7732800000000002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0.29599999999999999</v>
      </c>
      <c r="AK46" s="36">
        <f t="shared" si="14"/>
        <v>0</v>
      </c>
      <c r="AL46" s="36">
        <f t="shared" si="14"/>
        <v>3.7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0.504</v>
      </c>
      <c r="AT46" s="36">
        <f t="shared" si="14"/>
        <v>0</v>
      </c>
      <c r="AU46" s="36">
        <f t="shared" si="14"/>
        <v>0.32568000000000003</v>
      </c>
      <c r="AV46" s="36">
        <f t="shared" si="14"/>
        <v>0</v>
      </c>
      <c r="AW46" s="36">
        <f t="shared" si="14"/>
        <v>0</v>
      </c>
      <c r="AX46" s="36">
        <f t="shared" si="14"/>
        <v>0.37595999999999996</v>
      </c>
      <c r="AY46" s="36">
        <f t="shared" si="14"/>
        <v>0</v>
      </c>
      <c r="AZ46" s="36">
        <f t="shared" si="14"/>
        <v>0.76800000000000002</v>
      </c>
      <c r="BA46" s="36">
        <f t="shared" si="14"/>
        <v>11.804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3.1510000000000002</v>
      </c>
      <c r="BH46" s="36">
        <f t="shared" si="14"/>
        <v>0.58799999999999997</v>
      </c>
      <c r="BI46" s="36">
        <f t="shared" si="14"/>
        <v>0.6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0.77224999999999999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92.769907000000003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V50" si="16">D5</f>
        <v>Хлеб пшеничный</v>
      </c>
      <c r="E50" s="92" t="str">
        <f t="shared" si="16"/>
        <v>Хлеб ржано-пшеничный</v>
      </c>
      <c r="F50" s="92" t="str">
        <f t="shared" si="16"/>
        <v>Сахар</v>
      </c>
      <c r="G50" s="92" t="str">
        <f t="shared" si="16"/>
        <v>Чай</v>
      </c>
      <c r="H50" s="92" t="str">
        <f t="shared" si="16"/>
        <v>Какао</v>
      </c>
      <c r="I50" s="92" t="str">
        <f t="shared" si="16"/>
        <v>Кофейный напиток</v>
      </c>
      <c r="J50" s="92" t="str">
        <f t="shared" si="16"/>
        <v>Молоко 2,5%</v>
      </c>
      <c r="K50" s="92" t="str">
        <f t="shared" si="16"/>
        <v>Масло сливочное</v>
      </c>
      <c r="L50" s="92" t="str">
        <f t="shared" si="16"/>
        <v>Сметана 15%</v>
      </c>
      <c r="M50" s="92" t="str">
        <f t="shared" si="16"/>
        <v>Молоко сухое</v>
      </c>
      <c r="N50" s="92" t="str">
        <f t="shared" si="16"/>
        <v>Снежок 2,5 %</v>
      </c>
      <c r="O50" s="92" t="str">
        <f t="shared" si="16"/>
        <v>Творог 5%</v>
      </c>
      <c r="P50" s="92" t="str">
        <f t="shared" si="16"/>
        <v>Молоко сгущенное</v>
      </c>
      <c r="Q50" s="92" t="str">
        <f t="shared" si="16"/>
        <v xml:space="preserve">Джем Сава </v>
      </c>
      <c r="R50" s="92" t="str">
        <f t="shared" si="16"/>
        <v>Сыр</v>
      </c>
      <c r="S50" s="92" t="str">
        <f t="shared" si="16"/>
        <v>Зеленый горошек</v>
      </c>
      <c r="T50" s="92" t="str">
        <f t="shared" si="16"/>
        <v>Кукуруза консервирован.</v>
      </c>
      <c r="U50" s="92" t="str">
        <f t="shared" si="16"/>
        <v>Консервы рыбные</v>
      </c>
      <c r="V50" s="92" t="str">
        <f t="shared" si="16"/>
        <v>Огурцы консервирован.</v>
      </c>
      <c r="W50" s="38"/>
      <c r="X50" s="92" t="str">
        <f t="shared" ref="X50:BN50" si="17">X5</f>
        <v>Яйцо</v>
      </c>
      <c r="Y50" s="92" t="str">
        <f t="shared" si="17"/>
        <v>Икра кабачковая</v>
      </c>
      <c r="Z50" s="92" t="str">
        <f t="shared" si="17"/>
        <v>Изюм</v>
      </c>
      <c r="AA50" s="92" t="str">
        <f t="shared" si="17"/>
        <v>Курага</v>
      </c>
      <c r="AB50" s="92" t="str">
        <f t="shared" si="17"/>
        <v>Чернослив</v>
      </c>
      <c r="AC50" s="92" t="str">
        <f t="shared" si="17"/>
        <v>Шиповник</v>
      </c>
      <c r="AD50" s="92" t="str">
        <f t="shared" si="17"/>
        <v>Сухофрукты</v>
      </c>
      <c r="AE50" s="92" t="str">
        <f t="shared" si="17"/>
        <v>Ягода свежемороженная</v>
      </c>
      <c r="AF50" s="92" t="str">
        <f t="shared" si="17"/>
        <v>Лимон</v>
      </c>
      <c r="AG50" s="92" t="str">
        <f t="shared" si="17"/>
        <v>Кисель</v>
      </c>
      <c r="AH50" s="92" t="str">
        <f t="shared" si="17"/>
        <v xml:space="preserve">Сок </v>
      </c>
      <c r="AI50" s="92" t="str">
        <f t="shared" si="17"/>
        <v>Макаронные изделия</v>
      </c>
      <c r="AJ50" s="92" t="str">
        <f t="shared" si="17"/>
        <v>Мука</v>
      </c>
      <c r="AK50" s="92" t="str">
        <f t="shared" si="17"/>
        <v>Дрожжи</v>
      </c>
      <c r="AL50" s="92" t="str">
        <f t="shared" si="17"/>
        <v>Печенье</v>
      </c>
      <c r="AM50" s="92" t="str">
        <f t="shared" si="17"/>
        <v>Кукуруз-ные палочки</v>
      </c>
      <c r="AN50" s="92" t="str">
        <f t="shared" si="17"/>
        <v>Вафли</v>
      </c>
      <c r="AO50" s="92" t="str">
        <f t="shared" si="17"/>
        <v>Конфеты</v>
      </c>
      <c r="AP50" s="92" t="str">
        <f t="shared" si="17"/>
        <v>Повидло Сава</v>
      </c>
      <c r="AQ50" s="92" t="str">
        <f t="shared" si="17"/>
        <v>Крупа геркулес</v>
      </c>
      <c r="AR50" s="92" t="str">
        <f t="shared" si="17"/>
        <v>Крупа горох</v>
      </c>
      <c r="AS50" s="92" t="str">
        <f t="shared" si="17"/>
        <v>Крупа гречневая</v>
      </c>
      <c r="AT50" s="92" t="str">
        <f t="shared" si="17"/>
        <v>Крупа кукурузная</v>
      </c>
      <c r="AU50" s="92" t="str">
        <f t="shared" si="17"/>
        <v>Крупа манная</v>
      </c>
      <c r="AV50" s="92" t="str">
        <f t="shared" si="17"/>
        <v>Крупа перловая</v>
      </c>
      <c r="AW50" s="92" t="str">
        <f t="shared" si="17"/>
        <v>Крупа пшеничная</v>
      </c>
      <c r="AX50" s="92" t="str">
        <f t="shared" si="17"/>
        <v>Крупа пшено</v>
      </c>
      <c r="AY50" s="92" t="str">
        <f t="shared" si="17"/>
        <v>Крупа ячневая</v>
      </c>
      <c r="AZ50" s="92" t="str">
        <f t="shared" si="17"/>
        <v>Рис</v>
      </c>
      <c r="BA50" s="92" t="str">
        <f t="shared" si="17"/>
        <v>Цыпленок бройлер</v>
      </c>
      <c r="BB50" s="92" t="str">
        <f t="shared" si="17"/>
        <v>Филе куриное</v>
      </c>
      <c r="BC50" s="92" t="str">
        <f t="shared" si="17"/>
        <v>Фарш говяжий</v>
      </c>
      <c r="BD50" s="92" t="str">
        <f t="shared" si="17"/>
        <v>Печень куриная</v>
      </c>
      <c r="BE50" s="92" t="str">
        <f t="shared" si="17"/>
        <v>Филе минтая</v>
      </c>
      <c r="BF50" s="92" t="str">
        <f t="shared" si="17"/>
        <v>Филе сельди слабосол.</v>
      </c>
      <c r="BG50" s="92" t="str">
        <f t="shared" si="17"/>
        <v>Картофель</v>
      </c>
      <c r="BH50" s="92" t="str">
        <f t="shared" si="17"/>
        <v>Морковь</v>
      </c>
      <c r="BI50" s="92" t="str">
        <f t="shared" si="17"/>
        <v>Лук</v>
      </c>
      <c r="BJ50" s="92" t="str">
        <f t="shared" si="17"/>
        <v>Капуста</v>
      </c>
      <c r="BK50" s="92" t="str">
        <f t="shared" si="17"/>
        <v>Свекла</v>
      </c>
      <c r="BL50" s="92" t="str">
        <f t="shared" si="17"/>
        <v>Томатная паста</v>
      </c>
      <c r="BM50" s="92" t="str">
        <f t="shared" si="17"/>
        <v>Масло растительное</v>
      </c>
      <c r="BN50" s="92" t="str">
        <f t="shared" si="17"/>
        <v>Соль</v>
      </c>
      <c r="BO50" s="92" t="str">
        <f t="shared" ref="BO50" si="18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100"/>
      <c r="B55" s="7"/>
      <c r="C55" s="96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100"/>
      <c r="B56" s="7"/>
      <c r="C56" s="97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86.3</v>
      </c>
      <c r="G60" s="29">
        <f t="shared" si="28"/>
        <v>500</v>
      </c>
      <c r="H60" s="29">
        <f t="shared" si="28"/>
        <v>925.9</v>
      </c>
      <c r="I60" s="29">
        <f t="shared" si="28"/>
        <v>510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504</v>
      </c>
      <c r="N60" s="29">
        <f t="shared" si="28"/>
        <v>99.49</v>
      </c>
      <c r="O60" s="29">
        <f t="shared" si="28"/>
        <v>320.32</v>
      </c>
      <c r="P60" s="29">
        <f t="shared" si="28"/>
        <v>368.4</v>
      </c>
      <c r="Q60" s="29">
        <f t="shared" si="28"/>
        <v>380</v>
      </c>
      <c r="R60" s="29">
        <f t="shared" si="28"/>
        <v>0</v>
      </c>
      <c r="S60" s="29">
        <f t="shared" si="28"/>
        <v>130</v>
      </c>
      <c r="T60" s="29">
        <f t="shared" si="28"/>
        <v>0</v>
      </c>
      <c r="U60" s="29">
        <f t="shared" si="28"/>
        <v>628</v>
      </c>
      <c r="V60" s="29">
        <f t="shared" si="28"/>
        <v>329.48</v>
      </c>
      <c r="W60" s="29">
        <f t="shared" si="28"/>
        <v>219</v>
      </c>
      <c r="X60" s="29">
        <f t="shared" si="28"/>
        <v>7.9</v>
      </c>
      <c r="Y60" s="29">
        <f t="shared" si="28"/>
        <v>0</v>
      </c>
      <c r="Z60" s="29">
        <f t="shared" si="28"/>
        <v>247</v>
      </c>
      <c r="AA60" s="29">
        <f t="shared" si="28"/>
        <v>360</v>
      </c>
      <c r="AB60" s="29">
        <f t="shared" si="28"/>
        <v>213</v>
      </c>
      <c r="AC60" s="29">
        <f t="shared" si="28"/>
        <v>314.44</v>
      </c>
      <c r="AD60" s="29">
        <f t="shared" si="28"/>
        <v>138</v>
      </c>
      <c r="AE60" s="29">
        <f t="shared" si="28"/>
        <v>388</v>
      </c>
      <c r="AF60" s="29">
        <f t="shared" si="28"/>
        <v>189</v>
      </c>
      <c r="AG60" s="29">
        <f t="shared" si="28"/>
        <v>218.18</v>
      </c>
      <c r="AH60" s="29">
        <f t="shared" si="28"/>
        <v>59.6</v>
      </c>
      <c r="AI60" s="29">
        <f t="shared" si="28"/>
        <v>65.75</v>
      </c>
      <c r="AJ60" s="29">
        <f t="shared" si="28"/>
        <v>37</v>
      </c>
      <c r="AK60" s="29">
        <f t="shared" si="28"/>
        <v>190</v>
      </c>
      <c r="AL60" s="29">
        <f t="shared" si="28"/>
        <v>185</v>
      </c>
      <c r="AM60" s="29">
        <f t="shared" si="28"/>
        <v>0</v>
      </c>
      <c r="AN60" s="29">
        <f t="shared" si="28"/>
        <v>240</v>
      </c>
      <c r="AO60" s="29">
        <f t="shared" si="28"/>
        <v>0</v>
      </c>
      <c r="AP60" s="29">
        <f t="shared" si="28"/>
        <v>213.79</v>
      </c>
      <c r="AQ60" s="29">
        <f t="shared" si="28"/>
        <v>60</v>
      </c>
      <c r="AR60" s="29">
        <f t="shared" si="28"/>
        <v>65.33</v>
      </c>
      <c r="AS60" s="29">
        <f t="shared" si="28"/>
        <v>84</v>
      </c>
      <c r="AT60" s="29">
        <f t="shared" si="28"/>
        <v>41.43</v>
      </c>
      <c r="AU60" s="29">
        <f t="shared" si="28"/>
        <v>54.28</v>
      </c>
      <c r="AV60" s="29">
        <f t="shared" si="28"/>
        <v>48.75</v>
      </c>
      <c r="AW60" s="29">
        <f t="shared" si="28"/>
        <v>114.28</v>
      </c>
      <c r="AX60" s="29">
        <f t="shared" si="28"/>
        <v>62.66</v>
      </c>
      <c r="AY60" s="29">
        <f t="shared" si="28"/>
        <v>56.66</v>
      </c>
      <c r="AZ60" s="29">
        <f t="shared" si="28"/>
        <v>128</v>
      </c>
      <c r="BA60" s="29">
        <f t="shared" si="28"/>
        <v>227</v>
      </c>
      <c r="BB60" s="29">
        <f t="shared" si="28"/>
        <v>357</v>
      </c>
      <c r="BC60" s="29">
        <f t="shared" si="28"/>
        <v>491.11</v>
      </c>
      <c r="BD60" s="29">
        <f t="shared" si="28"/>
        <v>205</v>
      </c>
      <c r="BE60" s="29">
        <f t="shared" si="28"/>
        <v>330</v>
      </c>
      <c r="BF60" s="29">
        <f t="shared" si="28"/>
        <v>0</v>
      </c>
      <c r="BG60" s="29">
        <f t="shared" si="28"/>
        <v>23</v>
      </c>
      <c r="BH60" s="29">
        <f t="shared" si="28"/>
        <v>21</v>
      </c>
      <c r="BI60" s="29">
        <f t="shared" si="28"/>
        <v>30</v>
      </c>
      <c r="BJ60" s="29">
        <f t="shared" si="28"/>
        <v>21</v>
      </c>
      <c r="BK60" s="29">
        <f t="shared" si="28"/>
        <v>35</v>
      </c>
      <c r="BL60" s="29">
        <f t="shared" si="28"/>
        <v>275</v>
      </c>
      <c r="BM60" s="29">
        <f t="shared" si="28"/>
        <v>154.44999999999999</v>
      </c>
      <c r="BN60" s="29">
        <f t="shared" si="28"/>
        <v>14.89</v>
      </c>
      <c r="BO60" s="29">
        <f t="shared" ref="BO60" si="29">BO42</f>
        <v>10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8.6300000000000002E-2</v>
      </c>
      <c r="G61" s="21">
        <f t="shared" si="30"/>
        <v>0.5</v>
      </c>
      <c r="H61" s="21">
        <f t="shared" si="30"/>
        <v>0.92589999999999995</v>
      </c>
      <c r="I61" s="21">
        <f t="shared" si="30"/>
        <v>0.51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0.504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0.36839999999999995</v>
      </c>
      <c r="Q61" s="21">
        <f t="shared" si="30"/>
        <v>0.38</v>
      </c>
      <c r="R61" s="21">
        <f t="shared" si="30"/>
        <v>0</v>
      </c>
      <c r="S61" s="21">
        <f t="shared" si="30"/>
        <v>0.13</v>
      </c>
      <c r="T61" s="21">
        <f t="shared" si="30"/>
        <v>0</v>
      </c>
      <c r="U61" s="21">
        <f t="shared" si="30"/>
        <v>0.628</v>
      </c>
      <c r="V61" s="21">
        <f t="shared" si="30"/>
        <v>0.32948</v>
      </c>
      <c r="W61" s="21">
        <f t="shared" si="30"/>
        <v>0.219</v>
      </c>
      <c r="X61" s="21">
        <f t="shared" si="30"/>
        <v>7.9000000000000008E-3</v>
      </c>
      <c r="Y61" s="21">
        <f t="shared" si="30"/>
        <v>0</v>
      </c>
      <c r="Z61" s="21">
        <f t="shared" si="30"/>
        <v>0.247</v>
      </c>
      <c r="AA61" s="21">
        <f t="shared" si="30"/>
        <v>0.36</v>
      </c>
      <c r="AB61" s="21">
        <f t="shared" si="30"/>
        <v>0.21299999999999999</v>
      </c>
      <c r="AC61" s="21">
        <f t="shared" si="30"/>
        <v>0.31444</v>
      </c>
      <c r="AD61" s="21">
        <f t="shared" si="30"/>
        <v>0.13800000000000001</v>
      </c>
      <c r="AE61" s="21">
        <f t="shared" si="30"/>
        <v>0.38800000000000001</v>
      </c>
      <c r="AF61" s="21">
        <f t="shared" si="30"/>
        <v>0.189</v>
      </c>
      <c r="AG61" s="21">
        <f t="shared" si="30"/>
        <v>0.21818000000000001</v>
      </c>
      <c r="AH61" s="21">
        <f t="shared" si="30"/>
        <v>5.96E-2</v>
      </c>
      <c r="AI61" s="21">
        <f t="shared" si="30"/>
        <v>6.5750000000000003E-2</v>
      </c>
      <c r="AJ61" s="21">
        <f t="shared" si="30"/>
        <v>3.6999999999999998E-2</v>
      </c>
      <c r="AK61" s="21">
        <f t="shared" si="30"/>
        <v>0.19</v>
      </c>
      <c r="AL61" s="21">
        <f t="shared" si="30"/>
        <v>0.185</v>
      </c>
      <c r="AM61" s="21">
        <f t="shared" si="30"/>
        <v>0</v>
      </c>
      <c r="AN61" s="21">
        <f t="shared" si="30"/>
        <v>0.24</v>
      </c>
      <c r="AO61" s="21">
        <f t="shared" si="30"/>
        <v>0</v>
      </c>
      <c r="AP61" s="21">
        <f t="shared" si="30"/>
        <v>0.21378999999999998</v>
      </c>
      <c r="AQ61" s="21">
        <f t="shared" si="30"/>
        <v>0.06</v>
      </c>
      <c r="AR61" s="21">
        <f t="shared" si="30"/>
        <v>6.5329999999999999E-2</v>
      </c>
      <c r="AS61" s="21">
        <f t="shared" si="30"/>
        <v>8.4000000000000005E-2</v>
      </c>
      <c r="AT61" s="21">
        <f t="shared" si="30"/>
        <v>4.1430000000000002E-2</v>
      </c>
      <c r="AU61" s="21">
        <f t="shared" si="30"/>
        <v>5.4280000000000002E-2</v>
      </c>
      <c r="AV61" s="21">
        <f t="shared" si="30"/>
        <v>4.8750000000000002E-2</v>
      </c>
      <c r="AW61" s="21">
        <f t="shared" si="30"/>
        <v>0.11428000000000001</v>
      </c>
      <c r="AX61" s="21">
        <f t="shared" si="30"/>
        <v>6.2659999999999993E-2</v>
      </c>
      <c r="AY61" s="21">
        <f t="shared" si="30"/>
        <v>5.6659999999999995E-2</v>
      </c>
      <c r="AZ61" s="21">
        <f t="shared" si="30"/>
        <v>0.128</v>
      </c>
      <c r="BA61" s="21">
        <f t="shared" si="30"/>
        <v>0.22700000000000001</v>
      </c>
      <c r="BB61" s="21">
        <f t="shared" si="30"/>
        <v>0.35699999999999998</v>
      </c>
      <c r="BC61" s="21">
        <f t="shared" si="30"/>
        <v>0.49110999999999999</v>
      </c>
      <c r="BD61" s="21">
        <f t="shared" si="30"/>
        <v>0.20499999999999999</v>
      </c>
      <c r="BE61" s="21">
        <f t="shared" si="30"/>
        <v>0.33</v>
      </c>
      <c r="BF61" s="21">
        <f t="shared" si="30"/>
        <v>0</v>
      </c>
      <c r="BG61" s="21">
        <f t="shared" si="30"/>
        <v>2.3E-2</v>
      </c>
      <c r="BH61" s="21">
        <f t="shared" si="30"/>
        <v>2.1000000000000001E-2</v>
      </c>
      <c r="BI61" s="21">
        <f t="shared" si="30"/>
        <v>0.03</v>
      </c>
      <c r="BJ61" s="21">
        <f t="shared" si="30"/>
        <v>2.1000000000000001E-2</v>
      </c>
      <c r="BK61" s="21">
        <f t="shared" si="30"/>
        <v>3.5000000000000003E-2</v>
      </c>
      <c r="BL61" s="21">
        <f t="shared" si="30"/>
        <v>0.27500000000000002</v>
      </c>
      <c r="BM61" s="21">
        <f t="shared" si="30"/>
        <v>0.15444999999999998</v>
      </c>
      <c r="BN61" s="21">
        <f t="shared" si="30"/>
        <v>1.489E-2</v>
      </c>
      <c r="BO61" s="21">
        <f t="shared" ref="BO61" si="31">BO60/1000</f>
        <v>0.01</v>
      </c>
    </row>
    <row r="62" spans="1:69" ht="17.25" x14ac:dyDescent="0.3">
      <c r="A62" s="30"/>
      <c r="B62" s="31" t="s">
        <v>27</v>
      </c>
      <c r="C62" s="98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0.94929999999999992</v>
      </c>
      <c r="G62" s="32">
        <f t="shared" si="32"/>
        <v>0</v>
      </c>
      <c r="H62" s="32">
        <f t="shared" si="32"/>
        <v>0</v>
      </c>
      <c r="I62" s="32">
        <f t="shared" si="32"/>
        <v>1.02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0.504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0.37595999999999996</v>
      </c>
      <c r="AY62" s="32">
        <f t="shared" si="32"/>
        <v>0</v>
      </c>
      <c r="AZ62" s="32">
        <f t="shared" si="32"/>
        <v>0.76800000000000002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20.424350000000004</v>
      </c>
      <c r="BQ62" s="34">
        <f>BP62/$C$7</f>
        <v>20.424350000000004</v>
      </c>
    </row>
    <row r="63" spans="1:69" ht="17.25" x14ac:dyDescent="0.3">
      <c r="A63" s="30"/>
      <c r="B63" s="31" t="s">
        <v>28</v>
      </c>
      <c r="C63" s="98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0.94929999999999992</v>
      </c>
      <c r="G63" s="32">
        <f t="shared" si="34"/>
        <v>0</v>
      </c>
      <c r="H63" s="32">
        <f t="shared" si="34"/>
        <v>0</v>
      </c>
      <c r="I63" s="32">
        <f t="shared" si="34"/>
        <v>1.02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0.504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0.37595999999999996</v>
      </c>
      <c r="AY63" s="32">
        <f t="shared" si="34"/>
        <v>0</v>
      </c>
      <c r="AZ63" s="32">
        <f t="shared" si="34"/>
        <v>0.76800000000000002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20.424350000000004</v>
      </c>
      <c r="BQ63" s="34">
        <f>BP63/$C$7</f>
        <v>20.424350000000004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V66" si="36">D5</f>
        <v>Хлеб пшеничный</v>
      </c>
      <c r="E66" s="92" t="str">
        <f t="shared" si="36"/>
        <v>Хлеб ржано-пшеничный</v>
      </c>
      <c r="F66" s="92" t="str">
        <f t="shared" si="36"/>
        <v>Сахар</v>
      </c>
      <c r="G66" s="92" t="str">
        <f t="shared" si="36"/>
        <v>Чай</v>
      </c>
      <c r="H66" s="92" t="str">
        <f t="shared" si="36"/>
        <v>Какао</v>
      </c>
      <c r="I66" s="92" t="str">
        <f t="shared" si="36"/>
        <v>Кофейный напиток</v>
      </c>
      <c r="J66" s="92" t="str">
        <f t="shared" si="36"/>
        <v>Молоко 2,5%</v>
      </c>
      <c r="K66" s="92" t="str">
        <f t="shared" si="36"/>
        <v>Масло сливочное</v>
      </c>
      <c r="L66" s="92" t="str">
        <f t="shared" si="36"/>
        <v>Сметана 15%</v>
      </c>
      <c r="M66" s="92" t="str">
        <f t="shared" si="36"/>
        <v>Молоко сухое</v>
      </c>
      <c r="N66" s="92" t="str">
        <f t="shared" si="36"/>
        <v>Снежок 2,5 %</v>
      </c>
      <c r="O66" s="92" t="str">
        <f t="shared" si="36"/>
        <v>Творог 5%</v>
      </c>
      <c r="P66" s="92" t="str">
        <f t="shared" si="36"/>
        <v>Молоко сгущенное</v>
      </c>
      <c r="Q66" s="92" t="str">
        <f t="shared" si="36"/>
        <v xml:space="preserve">Джем Сава </v>
      </c>
      <c r="R66" s="92" t="str">
        <f t="shared" si="36"/>
        <v>Сыр</v>
      </c>
      <c r="S66" s="92" t="str">
        <f t="shared" si="36"/>
        <v>Зеленый горошек</v>
      </c>
      <c r="T66" s="92" t="str">
        <f t="shared" si="36"/>
        <v>Кукуруза консервирован.</v>
      </c>
      <c r="U66" s="92" t="str">
        <f t="shared" si="36"/>
        <v>Консервы рыбные</v>
      </c>
      <c r="V66" s="92" t="str">
        <f t="shared" si="36"/>
        <v>Огурцы консервирован.</v>
      </c>
      <c r="W66" s="38"/>
      <c r="X66" s="92" t="str">
        <f t="shared" ref="X66:BN66" si="37">X5</f>
        <v>Яйцо</v>
      </c>
      <c r="Y66" s="92" t="str">
        <f t="shared" si="37"/>
        <v>Икра кабачковая</v>
      </c>
      <c r="Z66" s="92" t="str">
        <f t="shared" si="37"/>
        <v>Изюм</v>
      </c>
      <c r="AA66" s="92" t="str">
        <f t="shared" si="37"/>
        <v>Курага</v>
      </c>
      <c r="AB66" s="92" t="str">
        <f t="shared" si="37"/>
        <v>Чернослив</v>
      </c>
      <c r="AC66" s="92" t="str">
        <f t="shared" si="37"/>
        <v>Шиповник</v>
      </c>
      <c r="AD66" s="92" t="str">
        <f t="shared" si="37"/>
        <v>Сухофрукты</v>
      </c>
      <c r="AE66" s="92" t="str">
        <f t="shared" si="37"/>
        <v>Ягода свежемороженная</v>
      </c>
      <c r="AF66" s="92" t="str">
        <f t="shared" si="37"/>
        <v>Лимон</v>
      </c>
      <c r="AG66" s="92" t="str">
        <f t="shared" si="37"/>
        <v>Кисель</v>
      </c>
      <c r="AH66" s="92" t="str">
        <f t="shared" si="37"/>
        <v xml:space="preserve">Сок </v>
      </c>
      <c r="AI66" s="92" t="str">
        <f t="shared" si="37"/>
        <v>Макаронные изделия</v>
      </c>
      <c r="AJ66" s="92" t="str">
        <f t="shared" si="37"/>
        <v>Мука</v>
      </c>
      <c r="AK66" s="92" t="str">
        <f t="shared" si="37"/>
        <v>Дрожжи</v>
      </c>
      <c r="AL66" s="92" t="str">
        <f t="shared" si="37"/>
        <v>Печенье</v>
      </c>
      <c r="AM66" s="92" t="str">
        <f t="shared" si="37"/>
        <v>Кукуруз-ные палочки</v>
      </c>
      <c r="AN66" s="92" t="str">
        <f t="shared" si="37"/>
        <v>Вафли</v>
      </c>
      <c r="AO66" s="92" t="str">
        <f t="shared" si="37"/>
        <v>Конфеты</v>
      </c>
      <c r="AP66" s="92" t="str">
        <f t="shared" si="37"/>
        <v>Повидло Сава</v>
      </c>
      <c r="AQ66" s="92" t="str">
        <f t="shared" si="37"/>
        <v>Крупа геркулес</v>
      </c>
      <c r="AR66" s="92" t="str">
        <f t="shared" si="37"/>
        <v>Крупа горох</v>
      </c>
      <c r="AS66" s="92" t="str">
        <f t="shared" si="37"/>
        <v>Крупа гречневая</v>
      </c>
      <c r="AT66" s="92" t="str">
        <f t="shared" si="37"/>
        <v>Крупа кукурузная</v>
      </c>
      <c r="AU66" s="92" t="str">
        <f t="shared" si="37"/>
        <v>Крупа манная</v>
      </c>
      <c r="AV66" s="92" t="str">
        <f t="shared" si="37"/>
        <v>Крупа перловая</v>
      </c>
      <c r="AW66" s="92" t="str">
        <f t="shared" si="37"/>
        <v>Крупа пшеничная</v>
      </c>
      <c r="AX66" s="92" t="str">
        <f t="shared" si="37"/>
        <v>Крупа пшено</v>
      </c>
      <c r="AY66" s="92" t="str">
        <f t="shared" si="37"/>
        <v>Крупа ячневая</v>
      </c>
      <c r="AZ66" s="92" t="str">
        <f t="shared" si="37"/>
        <v>Рис</v>
      </c>
      <c r="BA66" s="92" t="str">
        <f t="shared" si="37"/>
        <v>Цыпленок бройлер</v>
      </c>
      <c r="BB66" s="92" t="str">
        <f t="shared" si="37"/>
        <v>Филе куриное</v>
      </c>
      <c r="BC66" s="92" t="str">
        <f t="shared" si="37"/>
        <v>Фарш говяжий</v>
      </c>
      <c r="BD66" s="92" t="str">
        <f t="shared" si="37"/>
        <v>Печень куриная</v>
      </c>
      <c r="BE66" s="92" t="str">
        <f t="shared" si="37"/>
        <v>Филе минтая</v>
      </c>
      <c r="BF66" s="92" t="str">
        <f t="shared" si="37"/>
        <v>Филе сельди слабосол.</v>
      </c>
      <c r="BG66" s="92" t="str">
        <f t="shared" si="37"/>
        <v>Картофель</v>
      </c>
      <c r="BH66" s="92" t="str">
        <f t="shared" si="37"/>
        <v>Морковь</v>
      </c>
      <c r="BI66" s="92" t="str">
        <f t="shared" si="37"/>
        <v>Лук</v>
      </c>
      <c r="BJ66" s="92" t="str">
        <f t="shared" si="37"/>
        <v>Капуста</v>
      </c>
      <c r="BK66" s="92" t="str">
        <f t="shared" si="37"/>
        <v>Свекла</v>
      </c>
      <c r="BL66" s="92" t="str">
        <f t="shared" si="37"/>
        <v>Томатная паста</v>
      </c>
      <c r="BM66" s="92" t="str">
        <f t="shared" si="37"/>
        <v>Масло растительное</v>
      </c>
      <c r="BN66" s="92" t="str">
        <f t="shared" si="37"/>
        <v>Соль</v>
      </c>
      <c r="BO66" s="92" t="str">
        <f t="shared" ref="BO66" si="38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9">B12</f>
        <v>Суп картофельный с клецками</v>
      </c>
      <c r="C68" s="96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100"/>
      <c r="B69" s="7" t="str">
        <f t="shared" si="39"/>
        <v>Жаркое по-домашнему</v>
      </c>
      <c r="C69" s="96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100"/>
      <c r="B70" s="7" t="str">
        <f t="shared" si="39"/>
        <v>Хлеб пшеничный</v>
      </c>
      <c r="C70" s="96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100"/>
      <c r="B71" s="7" t="str">
        <f t="shared" si="39"/>
        <v>Хлеб ржано-пшеничный</v>
      </c>
      <c r="C71" s="96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100"/>
      <c r="B72" s="7" t="str">
        <f t="shared" si="39"/>
        <v>Напиток из шиповника</v>
      </c>
      <c r="C72" s="96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100"/>
      <c r="B73" s="12"/>
      <c r="C73" s="97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86.3</v>
      </c>
      <c r="G77" s="29">
        <f t="shared" si="57"/>
        <v>500</v>
      </c>
      <c r="H77" s="29">
        <f t="shared" si="57"/>
        <v>925.9</v>
      </c>
      <c r="I77" s="29">
        <f t="shared" si="57"/>
        <v>510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504</v>
      </c>
      <c r="N77" s="29">
        <f t="shared" si="57"/>
        <v>99.49</v>
      </c>
      <c r="O77" s="29">
        <f t="shared" si="57"/>
        <v>320.32</v>
      </c>
      <c r="P77" s="29">
        <f t="shared" si="57"/>
        <v>368.4</v>
      </c>
      <c r="Q77" s="29">
        <f t="shared" si="57"/>
        <v>380</v>
      </c>
      <c r="R77" s="29">
        <f t="shared" si="57"/>
        <v>0</v>
      </c>
      <c r="S77" s="29">
        <f t="shared" si="57"/>
        <v>130</v>
      </c>
      <c r="T77" s="29">
        <f t="shared" si="57"/>
        <v>0</v>
      </c>
      <c r="U77" s="29">
        <f t="shared" si="57"/>
        <v>628</v>
      </c>
      <c r="V77" s="29">
        <f t="shared" si="57"/>
        <v>329.48</v>
      </c>
      <c r="W77" s="29">
        <f t="shared" si="57"/>
        <v>219</v>
      </c>
      <c r="X77" s="29">
        <f t="shared" si="57"/>
        <v>7.9</v>
      </c>
      <c r="Y77" s="29">
        <f t="shared" si="57"/>
        <v>0</v>
      </c>
      <c r="Z77" s="29">
        <f t="shared" si="57"/>
        <v>247</v>
      </c>
      <c r="AA77" s="29">
        <f t="shared" si="57"/>
        <v>360</v>
      </c>
      <c r="AB77" s="29">
        <f t="shared" si="57"/>
        <v>213</v>
      </c>
      <c r="AC77" s="29">
        <f t="shared" si="57"/>
        <v>314.44</v>
      </c>
      <c r="AD77" s="29">
        <f t="shared" si="57"/>
        <v>138</v>
      </c>
      <c r="AE77" s="29">
        <f t="shared" si="57"/>
        <v>388</v>
      </c>
      <c r="AF77" s="29">
        <f t="shared" si="57"/>
        <v>189</v>
      </c>
      <c r="AG77" s="29">
        <f t="shared" si="57"/>
        <v>218.18</v>
      </c>
      <c r="AH77" s="29">
        <f t="shared" si="57"/>
        <v>59.6</v>
      </c>
      <c r="AI77" s="29">
        <f t="shared" si="57"/>
        <v>65.75</v>
      </c>
      <c r="AJ77" s="29">
        <f t="shared" si="57"/>
        <v>37</v>
      </c>
      <c r="AK77" s="29">
        <f t="shared" si="57"/>
        <v>190</v>
      </c>
      <c r="AL77" s="29">
        <f t="shared" si="57"/>
        <v>185</v>
      </c>
      <c r="AM77" s="29">
        <f t="shared" si="57"/>
        <v>0</v>
      </c>
      <c r="AN77" s="29">
        <f t="shared" si="57"/>
        <v>240</v>
      </c>
      <c r="AO77" s="29">
        <f t="shared" si="57"/>
        <v>0</v>
      </c>
      <c r="AP77" s="29">
        <f t="shared" si="57"/>
        <v>213.79</v>
      </c>
      <c r="AQ77" s="29">
        <f t="shared" si="57"/>
        <v>60</v>
      </c>
      <c r="AR77" s="29">
        <f t="shared" si="57"/>
        <v>65.33</v>
      </c>
      <c r="AS77" s="29">
        <f t="shared" si="57"/>
        <v>84</v>
      </c>
      <c r="AT77" s="29">
        <f t="shared" si="57"/>
        <v>41.43</v>
      </c>
      <c r="AU77" s="29">
        <f t="shared" si="57"/>
        <v>54.28</v>
      </c>
      <c r="AV77" s="29">
        <f t="shared" si="57"/>
        <v>48.75</v>
      </c>
      <c r="AW77" s="29">
        <f t="shared" si="57"/>
        <v>114.28</v>
      </c>
      <c r="AX77" s="29">
        <f t="shared" si="57"/>
        <v>62.66</v>
      </c>
      <c r="AY77" s="29">
        <f t="shared" si="57"/>
        <v>56.66</v>
      </c>
      <c r="AZ77" s="29">
        <f t="shared" si="57"/>
        <v>128</v>
      </c>
      <c r="BA77" s="29">
        <f t="shared" si="57"/>
        <v>227</v>
      </c>
      <c r="BB77" s="29">
        <f t="shared" si="57"/>
        <v>357</v>
      </c>
      <c r="BC77" s="29">
        <f t="shared" si="57"/>
        <v>491.11</v>
      </c>
      <c r="BD77" s="29">
        <f t="shared" si="57"/>
        <v>205</v>
      </c>
      <c r="BE77" s="29">
        <f t="shared" si="57"/>
        <v>330</v>
      </c>
      <c r="BF77" s="29">
        <f t="shared" si="57"/>
        <v>0</v>
      </c>
      <c r="BG77" s="29">
        <f t="shared" si="57"/>
        <v>23</v>
      </c>
      <c r="BH77" s="29">
        <f t="shared" si="57"/>
        <v>21</v>
      </c>
      <c r="BI77" s="29">
        <f t="shared" si="57"/>
        <v>30</v>
      </c>
      <c r="BJ77" s="29">
        <f t="shared" si="57"/>
        <v>21</v>
      </c>
      <c r="BK77" s="29">
        <f t="shared" si="57"/>
        <v>35</v>
      </c>
      <c r="BL77" s="29">
        <f t="shared" si="57"/>
        <v>275</v>
      </c>
      <c r="BM77" s="29">
        <f t="shared" si="57"/>
        <v>154.44999999999999</v>
      </c>
      <c r="BN77" s="29">
        <f t="shared" si="57"/>
        <v>14.89</v>
      </c>
      <c r="BO77" s="29">
        <f t="shared" ref="BO77" si="58">BO60</f>
        <v>10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8.6300000000000002E-2</v>
      </c>
      <c r="G78" s="21">
        <f t="shared" si="59"/>
        <v>0.5</v>
      </c>
      <c r="H78" s="21">
        <f t="shared" si="59"/>
        <v>0.92589999999999995</v>
      </c>
      <c r="I78" s="21">
        <f t="shared" si="59"/>
        <v>0.51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0.504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0.36839999999999995</v>
      </c>
      <c r="Q78" s="21">
        <f t="shared" si="59"/>
        <v>0.38</v>
      </c>
      <c r="R78" s="21">
        <f t="shared" si="59"/>
        <v>0</v>
      </c>
      <c r="S78" s="21">
        <f t="shared" si="59"/>
        <v>0.13</v>
      </c>
      <c r="T78" s="21">
        <f t="shared" si="59"/>
        <v>0</v>
      </c>
      <c r="U78" s="21">
        <f t="shared" si="59"/>
        <v>0.628</v>
      </c>
      <c r="V78" s="21">
        <f t="shared" si="59"/>
        <v>0.32948</v>
      </c>
      <c r="W78" s="21">
        <f t="shared" si="59"/>
        <v>0.219</v>
      </c>
      <c r="X78" s="21">
        <f t="shared" si="59"/>
        <v>7.9000000000000008E-3</v>
      </c>
      <c r="Y78" s="21">
        <f t="shared" si="59"/>
        <v>0</v>
      </c>
      <c r="Z78" s="21">
        <f t="shared" si="59"/>
        <v>0.247</v>
      </c>
      <c r="AA78" s="21">
        <f t="shared" si="59"/>
        <v>0.36</v>
      </c>
      <c r="AB78" s="21">
        <f t="shared" si="59"/>
        <v>0.21299999999999999</v>
      </c>
      <c r="AC78" s="21">
        <f t="shared" si="59"/>
        <v>0.31444</v>
      </c>
      <c r="AD78" s="21">
        <f t="shared" si="59"/>
        <v>0.13800000000000001</v>
      </c>
      <c r="AE78" s="21">
        <f t="shared" si="59"/>
        <v>0.38800000000000001</v>
      </c>
      <c r="AF78" s="21">
        <f t="shared" si="59"/>
        <v>0.189</v>
      </c>
      <c r="AG78" s="21">
        <f t="shared" si="59"/>
        <v>0.21818000000000001</v>
      </c>
      <c r="AH78" s="21">
        <f t="shared" si="59"/>
        <v>5.96E-2</v>
      </c>
      <c r="AI78" s="21">
        <f t="shared" si="59"/>
        <v>6.5750000000000003E-2</v>
      </c>
      <c r="AJ78" s="21">
        <f t="shared" si="59"/>
        <v>3.6999999999999998E-2</v>
      </c>
      <c r="AK78" s="21">
        <f t="shared" si="59"/>
        <v>0.19</v>
      </c>
      <c r="AL78" s="21">
        <f t="shared" si="59"/>
        <v>0.185</v>
      </c>
      <c r="AM78" s="21">
        <f t="shared" si="59"/>
        <v>0</v>
      </c>
      <c r="AN78" s="21">
        <f t="shared" si="59"/>
        <v>0.24</v>
      </c>
      <c r="AO78" s="21">
        <f t="shared" si="59"/>
        <v>0</v>
      </c>
      <c r="AP78" s="21">
        <f t="shared" si="59"/>
        <v>0.21378999999999998</v>
      </c>
      <c r="AQ78" s="21">
        <f t="shared" si="59"/>
        <v>0.06</v>
      </c>
      <c r="AR78" s="21">
        <f t="shared" si="59"/>
        <v>6.5329999999999999E-2</v>
      </c>
      <c r="AS78" s="21">
        <f t="shared" si="59"/>
        <v>8.4000000000000005E-2</v>
      </c>
      <c r="AT78" s="21">
        <f t="shared" si="59"/>
        <v>4.1430000000000002E-2</v>
      </c>
      <c r="AU78" s="21">
        <f t="shared" si="59"/>
        <v>5.4280000000000002E-2</v>
      </c>
      <c r="AV78" s="21">
        <f t="shared" si="59"/>
        <v>4.8750000000000002E-2</v>
      </c>
      <c r="AW78" s="21">
        <f t="shared" si="59"/>
        <v>0.11428000000000001</v>
      </c>
      <c r="AX78" s="21">
        <f t="shared" si="59"/>
        <v>6.2659999999999993E-2</v>
      </c>
      <c r="AY78" s="21">
        <f t="shared" si="59"/>
        <v>5.6659999999999995E-2</v>
      </c>
      <c r="AZ78" s="21">
        <f t="shared" si="59"/>
        <v>0.128</v>
      </c>
      <c r="BA78" s="21">
        <f t="shared" si="59"/>
        <v>0.22700000000000001</v>
      </c>
      <c r="BB78" s="21">
        <f t="shared" si="59"/>
        <v>0.35699999999999998</v>
      </c>
      <c r="BC78" s="21">
        <f t="shared" si="59"/>
        <v>0.49110999999999999</v>
      </c>
      <c r="BD78" s="21">
        <f t="shared" si="59"/>
        <v>0.20499999999999999</v>
      </c>
      <c r="BE78" s="21">
        <f t="shared" si="59"/>
        <v>0.33</v>
      </c>
      <c r="BF78" s="21">
        <f t="shared" si="59"/>
        <v>0</v>
      </c>
      <c r="BG78" s="21">
        <f t="shared" si="59"/>
        <v>2.3E-2</v>
      </c>
      <c r="BH78" s="21">
        <f t="shared" si="59"/>
        <v>2.1000000000000001E-2</v>
      </c>
      <c r="BI78" s="21">
        <f t="shared" si="59"/>
        <v>0.03</v>
      </c>
      <c r="BJ78" s="21">
        <f t="shared" si="59"/>
        <v>2.1000000000000001E-2</v>
      </c>
      <c r="BK78" s="21">
        <f t="shared" si="59"/>
        <v>3.5000000000000003E-2</v>
      </c>
      <c r="BL78" s="21">
        <f t="shared" si="59"/>
        <v>0.27500000000000002</v>
      </c>
      <c r="BM78" s="21">
        <f t="shared" si="59"/>
        <v>0.15444999999999998</v>
      </c>
      <c r="BN78" s="21">
        <f t="shared" si="59"/>
        <v>1.489E-2</v>
      </c>
      <c r="BO78" s="21">
        <f t="shared" ref="BO78" si="60">BO77/1000</f>
        <v>0.01</v>
      </c>
    </row>
    <row r="79" spans="1:69" ht="17.25" x14ac:dyDescent="0.3">
      <c r="A79" s="30"/>
      <c r="B79" s="31" t="s">
        <v>27</v>
      </c>
      <c r="C79" s="98"/>
      <c r="D79" s="32">
        <f t="shared" ref="D79:BN79" si="61">D75*D77</f>
        <v>1.3453999999999999</v>
      </c>
      <c r="E79" s="32">
        <f t="shared" si="61"/>
        <v>2.8000000000000003</v>
      </c>
      <c r="F79" s="32">
        <f t="shared" si="61"/>
        <v>0.86299999999999999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0.39500000000000002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3.7732800000000002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0.29599999999999999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11.804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3.1510000000000002</v>
      </c>
      <c r="BH79" s="32">
        <f t="shared" si="61"/>
        <v>0.58799999999999997</v>
      </c>
      <c r="BI79" s="32">
        <f t="shared" si="61"/>
        <v>0.6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0.77224999999999999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28.140053999999999</v>
      </c>
      <c r="BQ79" s="34">
        <f>BP79/$C$7</f>
        <v>28.140053999999999</v>
      </c>
    </row>
    <row r="80" spans="1:69" ht="17.25" x14ac:dyDescent="0.3">
      <c r="A80" s="30"/>
      <c r="B80" s="31" t="s">
        <v>28</v>
      </c>
      <c r="C80" s="98"/>
      <c r="D80" s="32">
        <f t="shared" ref="D80:BN80" si="63">D75*D77</f>
        <v>1.3453999999999999</v>
      </c>
      <c r="E80" s="32">
        <f t="shared" si="63"/>
        <v>2.8000000000000003</v>
      </c>
      <c r="F80" s="32">
        <f t="shared" si="63"/>
        <v>0.86299999999999999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0.39500000000000002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3.7732800000000002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0.29599999999999999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11.804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3.1510000000000002</v>
      </c>
      <c r="BH80" s="32">
        <f t="shared" si="63"/>
        <v>0.58799999999999997</v>
      </c>
      <c r="BI80" s="32">
        <f t="shared" si="63"/>
        <v>0.6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0.77224999999999999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28.140053999999999</v>
      </c>
      <c r="BQ80" s="34">
        <f>BP80/$C$7</f>
        <v>28.140053999999999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V83" si="65">D5</f>
        <v>Хлеб пшеничный</v>
      </c>
      <c r="E83" s="92" t="str">
        <f t="shared" si="65"/>
        <v>Хлеб ржано-пшеничный</v>
      </c>
      <c r="F83" s="92" t="str">
        <f t="shared" si="65"/>
        <v>Сахар</v>
      </c>
      <c r="G83" s="92" t="str">
        <f t="shared" si="65"/>
        <v>Чай</v>
      </c>
      <c r="H83" s="92" t="str">
        <f t="shared" si="65"/>
        <v>Какао</v>
      </c>
      <c r="I83" s="92" t="str">
        <f t="shared" si="65"/>
        <v>Кофейный напиток</v>
      </c>
      <c r="J83" s="92" t="str">
        <f t="shared" si="65"/>
        <v>Молоко 2,5%</v>
      </c>
      <c r="K83" s="92" t="str">
        <f t="shared" si="65"/>
        <v>Масло сливочное</v>
      </c>
      <c r="L83" s="92" t="str">
        <f t="shared" si="65"/>
        <v>Сметана 15%</v>
      </c>
      <c r="M83" s="92" t="str">
        <f t="shared" si="65"/>
        <v>Молоко сухое</v>
      </c>
      <c r="N83" s="92" t="str">
        <f t="shared" si="65"/>
        <v>Снежок 2,5 %</v>
      </c>
      <c r="O83" s="92" t="str">
        <f t="shared" si="65"/>
        <v>Творог 5%</v>
      </c>
      <c r="P83" s="92" t="str">
        <f t="shared" si="65"/>
        <v>Молоко сгущенное</v>
      </c>
      <c r="Q83" s="92" t="str">
        <f t="shared" si="65"/>
        <v xml:space="preserve">Джем Сава </v>
      </c>
      <c r="R83" s="92" t="str">
        <f t="shared" si="65"/>
        <v>Сыр</v>
      </c>
      <c r="S83" s="92" t="str">
        <f t="shared" si="65"/>
        <v>Зеленый горошек</v>
      </c>
      <c r="T83" s="92" t="str">
        <f t="shared" si="65"/>
        <v>Кукуруза консервирован.</v>
      </c>
      <c r="U83" s="92" t="str">
        <f t="shared" si="65"/>
        <v>Консервы рыбные</v>
      </c>
      <c r="V83" s="92" t="str">
        <f t="shared" si="65"/>
        <v>Огурцы консервирован.</v>
      </c>
      <c r="W83" s="38"/>
      <c r="X83" s="92" t="str">
        <f t="shared" ref="X83:BN83" si="66">X5</f>
        <v>Яйцо</v>
      </c>
      <c r="Y83" s="92" t="str">
        <f t="shared" si="66"/>
        <v>Икра кабачковая</v>
      </c>
      <c r="Z83" s="92" t="str">
        <f t="shared" si="66"/>
        <v>Изюм</v>
      </c>
      <c r="AA83" s="92" t="str">
        <f t="shared" si="66"/>
        <v>Курага</v>
      </c>
      <c r="AB83" s="92" t="str">
        <f t="shared" si="66"/>
        <v>Чернослив</v>
      </c>
      <c r="AC83" s="92" t="str">
        <f t="shared" si="66"/>
        <v>Шиповник</v>
      </c>
      <c r="AD83" s="92" t="str">
        <f t="shared" si="66"/>
        <v>Сухофрукты</v>
      </c>
      <c r="AE83" s="92" t="str">
        <f t="shared" si="66"/>
        <v>Ягода свежемороженная</v>
      </c>
      <c r="AF83" s="92" t="str">
        <f t="shared" si="66"/>
        <v>Лимон</v>
      </c>
      <c r="AG83" s="92" t="str">
        <f t="shared" si="66"/>
        <v>Кисель</v>
      </c>
      <c r="AH83" s="92" t="str">
        <f t="shared" si="66"/>
        <v xml:space="preserve">Сок </v>
      </c>
      <c r="AI83" s="92" t="str">
        <f t="shared" si="66"/>
        <v>Макаронные изделия</v>
      </c>
      <c r="AJ83" s="92" t="str">
        <f t="shared" si="66"/>
        <v>Мука</v>
      </c>
      <c r="AK83" s="92" t="str">
        <f t="shared" si="66"/>
        <v>Дрожжи</v>
      </c>
      <c r="AL83" s="92" t="str">
        <f t="shared" si="66"/>
        <v>Печенье</v>
      </c>
      <c r="AM83" s="92" t="str">
        <f t="shared" si="66"/>
        <v>Кукуруз-ные палочки</v>
      </c>
      <c r="AN83" s="92" t="str">
        <f t="shared" si="66"/>
        <v>Вафли</v>
      </c>
      <c r="AO83" s="92" t="str">
        <f t="shared" si="66"/>
        <v>Конфеты</v>
      </c>
      <c r="AP83" s="92" t="str">
        <f t="shared" si="66"/>
        <v>Повидло Сава</v>
      </c>
      <c r="AQ83" s="92" t="str">
        <f t="shared" si="66"/>
        <v>Крупа геркулес</v>
      </c>
      <c r="AR83" s="92" t="str">
        <f t="shared" si="66"/>
        <v>Крупа горох</v>
      </c>
      <c r="AS83" s="92" t="str">
        <f t="shared" si="66"/>
        <v>Крупа гречневая</v>
      </c>
      <c r="AT83" s="92" t="str">
        <f t="shared" si="66"/>
        <v>Крупа кукурузная</v>
      </c>
      <c r="AU83" s="92" t="str">
        <f t="shared" si="66"/>
        <v>Крупа манная</v>
      </c>
      <c r="AV83" s="92" t="str">
        <f t="shared" si="66"/>
        <v>Крупа перловая</v>
      </c>
      <c r="AW83" s="92" t="str">
        <f t="shared" si="66"/>
        <v>Крупа пшеничная</v>
      </c>
      <c r="AX83" s="92" t="str">
        <f t="shared" si="66"/>
        <v>Крупа пшено</v>
      </c>
      <c r="AY83" s="92" t="str">
        <f t="shared" si="66"/>
        <v>Крупа ячневая</v>
      </c>
      <c r="AZ83" s="92" t="str">
        <f t="shared" si="66"/>
        <v>Рис</v>
      </c>
      <c r="BA83" s="92" t="str">
        <f t="shared" si="66"/>
        <v>Цыпленок бройлер</v>
      </c>
      <c r="BB83" s="92" t="str">
        <f t="shared" si="66"/>
        <v>Филе куриное</v>
      </c>
      <c r="BC83" s="92" t="str">
        <f t="shared" si="66"/>
        <v>Фарш говяжий</v>
      </c>
      <c r="BD83" s="92" t="str">
        <f t="shared" si="66"/>
        <v>Печень куриная</v>
      </c>
      <c r="BE83" s="92" t="str">
        <f t="shared" si="66"/>
        <v>Филе минтая</v>
      </c>
      <c r="BF83" s="92" t="str">
        <f t="shared" si="66"/>
        <v>Филе сельди слабосол.</v>
      </c>
      <c r="BG83" s="92" t="str">
        <f t="shared" si="66"/>
        <v>Картофель</v>
      </c>
      <c r="BH83" s="92" t="str">
        <f t="shared" si="66"/>
        <v>Морковь</v>
      </c>
      <c r="BI83" s="92" t="str">
        <f t="shared" si="66"/>
        <v>Лук</v>
      </c>
      <c r="BJ83" s="92" t="str">
        <f t="shared" si="66"/>
        <v>Капуста</v>
      </c>
      <c r="BK83" s="92" t="str">
        <f t="shared" si="66"/>
        <v>Свекла</v>
      </c>
      <c r="BL83" s="92" t="str">
        <f t="shared" si="66"/>
        <v>Томатная паста</v>
      </c>
      <c r="BM83" s="92" t="str">
        <f t="shared" si="66"/>
        <v>Масло растительное</v>
      </c>
      <c r="BN83" s="92" t="str">
        <f t="shared" si="66"/>
        <v>Соль</v>
      </c>
      <c r="BO83" s="92" t="str">
        <f t="shared" ref="BO83" si="67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100"/>
      <c r="B87" s="7"/>
      <c r="C87" s="96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100"/>
      <c r="B88" s="7"/>
      <c r="C88" s="96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100"/>
      <c r="B89" s="7"/>
      <c r="C89" s="97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86.3</v>
      </c>
      <c r="G93" s="29">
        <f t="shared" si="76"/>
        <v>500</v>
      </c>
      <c r="H93" s="29">
        <f t="shared" si="76"/>
        <v>925.9</v>
      </c>
      <c r="I93" s="29">
        <f t="shared" si="76"/>
        <v>510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504</v>
      </c>
      <c r="N93" s="29">
        <f t="shared" si="76"/>
        <v>99.49</v>
      </c>
      <c r="O93" s="29">
        <f t="shared" si="76"/>
        <v>320.32</v>
      </c>
      <c r="P93" s="29">
        <f t="shared" si="76"/>
        <v>368.4</v>
      </c>
      <c r="Q93" s="29">
        <f t="shared" si="76"/>
        <v>380</v>
      </c>
      <c r="R93" s="29">
        <f t="shared" si="76"/>
        <v>0</v>
      </c>
      <c r="S93" s="29">
        <f t="shared" si="76"/>
        <v>130</v>
      </c>
      <c r="T93" s="29">
        <f t="shared" si="76"/>
        <v>0</v>
      </c>
      <c r="U93" s="29">
        <f t="shared" si="76"/>
        <v>628</v>
      </c>
      <c r="V93" s="29">
        <f t="shared" si="76"/>
        <v>329.48</v>
      </c>
      <c r="W93" s="29">
        <f t="shared" si="76"/>
        <v>219</v>
      </c>
      <c r="X93" s="29">
        <f t="shared" si="76"/>
        <v>7.9</v>
      </c>
      <c r="Y93" s="29">
        <f t="shared" si="76"/>
        <v>0</v>
      </c>
      <c r="Z93" s="29">
        <f t="shared" si="76"/>
        <v>247</v>
      </c>
      <c r="AA93" s="29">
        <f t="shared" si="76"/>
        <v>360</v>
      </c>
      <c r="AB93" s="29">
        <f t="shared" si="76"/>
        <v>213</v>
      </c>
      <c r="AC93" s="29">
        <f t="shared" si="76"/>
        <v>314.44</v>
      </c>
      <c r="AD93" s="29">
        <f t="shared" si="76"/>
        <v>138</v>
      </c>
      <c r="AE93" s="29">
        <f t="shared" si="76"/>
        <v>388</v>
      </c>
      <c r="AF93" s="29">
        <f t="shared" si="76"/>
        <v>189</v>
      </c>
      <c r="AG93" s="29">
        <f t="shared" si="76"/>
        <v>218.18</v>
      </c>
      <c r="AH93" s="29">
        <f t="shared" si="76"/>
        <v>59.6</v>
      </c>
      <c r="AI93" s="29">
        <f t="shared" si="76"/>
        <v>65.75</v>
      </c>
      <c r="AJ93" s="29">
        <f t="shared" si="76"/>
        <v>37</v>
      </c>
      <c r="AK93" s="29">
        <f t="shared" si="76"/>
        <v>190</v>
      </c>
      <c r="AL93" s="29">
        <f t="shared" si="76"/>
        <v>185</v>
      </c>
      <c r="AM93" s="29">
        <f t="shared" si="76"/>
        <v>0</v>
      </c>
      <c r="AN93" s="29">
        <f t="shared" si="76"/>
        <v>240</v>
      </c>
      <c r="AO93" s="29">
        <f t="shared" si="76"/>
        <v>0</v>
      </c>
      <c r="AP93" s="29">
        <f t="shared" si="76"/>
        <v>213.79</v>
      </c>
      <c r="AQ93" s="29">
        <f t="shared" si="76"/>
        <v>60</v>
      </c>
      <c r="AR93" s="29">
        <f t="shared" si="76"/>
        <v>65.33</v>
      </c>
      <c r="AS93" s="29">
        <f t="shared" si="76"/>
        <v>84</v>
      </c>
      <c r="AT93" s="29">
        <f t="shared" si="76"/>
        <v>41.43</v>
      </c>
      <c r="AU93" s="29">
        <f t="shared" si="76"/>
        <v>54.28</v>
      </c>
      <c r="AV93" s="29">
        <f t="shared" si="76"/>
        <v>48.75</v>
      </c>
      <c r="AW93" s="29">
        <f t="shared" si="76"/>
        <v>114.28</v>
      </c>
      <c r="AX93" s="29">
        <f t="shared" si="76"/>
        <v>62.66</v>
      </c>
      <c r="AY93" s="29">
        <f t="shared" si="76"/>
        <v>56.66</v>
      </c>
      <c r="AZ93" s="29">
        <f t="shared" si="76"/>
        <v>128</v>
      </c>
      <c r="BA93" s="29">
        <f t="shared" si="76"/>
        <v>227</v>
      </c>
      <c r="BB93" s="29">
        <f t="shared" si="76"/>
        <v>357</v>
      </c>
      <c r="BC93" s="29">
        <f t="shared" si="76"/>
        <v>491.11</v>
      </c>
      <c r="BD93" s="29">
        <f t="shared" si="76"/>
        <v>205</v>
      </c>
      <c r="BE93" s="29">
        <f t="shared" si="76"/>
        <v>330</v>
      </c>
      <c r="BF93" s="29">
        <f t="shared" si="76"/>
        <v>0</v>
      </c>
      <c r="BG93" s="29">
        <f t="shared" si="76"/>
        <v>23</v>
      </c>
      <c r="BH93" s="29">
        <f t="shared" si="76"/>
        <v>21</v>
      </c>
      <c r="BI93" s="29">
        <f t="shared" si="76"/>
        <v>30</v>
      </c>
      <c r="BJ93" s="29">
        <f t="shared" si="76"/>
        <v>21</v>
      </c>
      <c r="BK93" s="29">
        <f t="shared" si="76"/>
        <v>35</v>
      </c>
      <c r="BL93" s="29">
        <f t="shared" si="76"/>
        <v>275</v>
      </c>
      <c r="BM93" s="29">
        <f t="shared" si="76"/>
        <v>154.44999999999999</v>
      </c>
      <c r="BN93" s="29">
        <f t="shared" si="76"/>
        <v>14.89</v>
      </c>
      <c r="BO93" s="29">
        <f t="shared" ref="BO93" si="77">BO77</f>
        <v>10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8.6300000000000002E-2</v>
      </c>
      <c r="G94" s="21">
        <f t="shared" si="78"/>
        <v>0.5</v>
      </c>
      <c r="H94" s="21">
        <f t="shared" si="78"/>
        <v>0.92589999999999995</v>
      </c>
      <c r="I94" s="21">
        <f t="shared" si="78"/>
        <v>0.51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0.504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0.36839999999999995</v>
      </c>
      <c r="Q94" s="21">
        <f t="shared" si="78"/>
        <v>0.38</v>
      </c>
      <c r="R94" s="21">
        <f t="shared" si="78"/>
        <v>0</v>
      </c>
      <c r="S94" s="21">
        <f t="shared" si="78"/>
        <v>0.13</v>
      </c>
      <c r="T94" s="21">
        <f t="shared" si="78"/>
        <v>0</v>
      </c>
      <c r="U94" s="21">
        <f t="shared" si="78"/>
        <v>0.628</v>
      </c>
      <c r="V94" s="21">
        <f t="shared" si="78"/>
        <v>0.32948</v>
      </c>
      <c r="W94" s="21">
        <f t="shared" si="78"/>
        <v>0.219</v>
      </c>
      <c r="X94" s="21">
        <f t="shared" si="78"/>
        <v>7.9000000000000008E-3</v>
      </c>
      <c r="Y94" s="21">
        <f t="shared" si="78"/>
        <v>0</v>
      </c>
      <c r="Z94" s="21">
        <f t="shared" si="78"/>
        <v>0.247</v>
      </c>
      <c r="AA94" s="21">
        <f t="shared" si="78"/>
        <v>0.36</v>
      </c>
      <c r="AB94" s="21">
        <f t="shared" si="78"/>
        <v>0.21299999999999999</v>
      </c>
      <c r="AC94" s="21">
        <f t="shared" si="78"/>
        <v>0.31444</v>
      </c>
      <c r="AD94" s="21">
        <f t="shared" si="78"/>
        <v>0.13800000000000001</v>
      </c>
      <c r="AE94" s="21">
        <f t="shared" si="78"/>
        <v>0.38800000000000001</v>
      </c>
      <c r="AF94" s="21">
        <f t="shared" si="78"/>
        <v>0.189</v>
      </c>
      <c r="AG94" s="21">
        <f t="shared" si="78"/>
        <v>0.21818000000000001</v>
      </c>
      <c r="AH94" s="21">
        <f t="shared" si="78"/>
        <v>5.96E-2</v>
      </c>
      <c r="AI94" s="21">
        <f t="shared" si="78"/>
        <v>6.5750000000000003E-2</v>
      </c>
      <c r="AJ94" s="21">
        <f t="shared" si="78"/>
        <v>3.6999999999999998E-2</v>
      </c>
      <c r="AK94" s="21">
        <f t="shared" si="78"/>
        <v>0.19</v>
      </c>
      <c r="AL94" s="21">
        <f t="shared" si="78"/>
        <v>0.185</v>
      </c>
      <c r="AM94" s="21">
        <f t="shared" si="78"/>
        <v>0</v>
      </c>
      <c r="AN94" s="21">
        <f t="shared" si="78"/>
        <v>0.24</v>
      </c>
      <c r="AO94" s="21">
        <f t="shared" si="78"/>
        <v>0</v>
      </c>
      <c r="AP94" s="21">
        <f t="shared" si="78"/>
        <v>0.21378999999999998</v>
      </c>
      <c r="AQ94" s="21">
        <f t="shared" si="78"/>
        <v>0.06</v>
      </c>
      <c r="AR94" s="21">
        <f t="shared" si="78"/>
        <v>6.5329999999999999E-2</v>
      </c>
      <c r="AS94" s="21">
        <f t="shared" si="78"/>
        <v>8.4000000000000005E-2</v>
      </c>
      <c r="AT94" s="21">
        <f t="shared" si="78"/>
        <v>4.1430000000000002E-2</v>
      </c>
      <c r="AU94" s="21">
        <f t="shared" si="78"/>
        <v>5.4280000000000002E-2</v>
      </c>
      <c r="AV94" s="21">
        <f t="shared" si="78"/>
        <v>4.8750000000000002E-2</v>
      </c>
      <c r="AW94" s="21">
        <f t="shared" si="78"/>
        <v>0.11428000000000001</v>
      </c>
      <c r="AX94" s="21">
        <f t="shared" si="78"/>
        <v>6.2659999999999993E-2</v>
      </c>
      <c r="AY94" s="21">
        <f t="shared" si="78"/>
        <v>5.6659999999999995E-2</v>
      </c>
      <c r="AZ94" s="21">
        <f t="shared" si="78"/>
        <v>0.128</v>
      </c>
      <c r="BA94" s="21">
        <f t="shared" si="78"/>
        <v>0.22700000000000001</v>
      </c>
      <c r="BB94" s="21">
        <f t="shared" si="78"/>
        <v>0.35699999999999998</v>
      </c>
      <c r="BC94" s="21">
        <f t="shared" si="78"/>
        <v>0.49110999999999999</v>
      </c>
      <c r="BD94" s="21">
        <f t="shared" si="78"/>
        <v>0.20499999999999999</v>
      </c>
      <c r="BE94" s="21">
        <f t="shared" si="78"/>
        <v>0.33</v>
      </c>
      <c r="BF94" s="21">
        <f t="shared" si="78"/>
        <v>0</v>
      </c>
      <c r="BG94" s="21">
        <f t="shared" si="78"/>
        <v>2.3E-2</v>
      </c>
      <c r="BH94" s="21">
        <f t="shared" si="78"/>
        <v>2.1000000000000001E-2</v>
      </c>
      <c r="BI94" s="21">
        <f t="shared" si="78"/>
        <v>0.03</v>
      </c>
      <c r="BJ94" s="21">
        <f t="shared" si="78"/>
        <v>2.1000000000000001E-2</v>
      </c>
      <c r="BK94" s="21">
        <f t="shared" si="78"/>
        <v>3.5000000000000003E-2</v>
      </c>
      <c r="BL94" s="21">
        <f t="shared" si="78"/>
        <v>0.27500000000000002</v>
      </c>
      <c r="BM94" s="21">
        <f t="shared" si="78"/>
        <v>0.15444999999999998</v>
      </c>
      <c r="BN94" s="21">
        <f t="shared" si="78"/>
        <v>1.489E-2</v>
      </c>
      <c r="BO94" s="21">
        <f t="shared" ref="BO94" si="79">BO93/1000</f>
        <v>0.01</v>
      </c>
    </row>
    <row r="95" spans="1:69" ht="17.25" x14ac:dyDescent="0.3">
      <c r="A95" s="30"/>
      <c r="B95" s="31" t="s">
        <v>27</v>
      </c>
      <c r="C95" s="98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3.7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13.693200000000001</v>
      </c>
      <c r="BQ95" s="34">
        <f>BP95/$C$7</f>
        <v>13.693200000000001</v>
      </c>
    </row>
    <row r="96" spans="1:69" ht="17.25" x14ac:dyDescent="0.3">
      <c r="A96" s="30"/>
      <c r="B96" s="31" t="s">
        <v>28</v>
      </c>
      <c r="C96" s="98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3.7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13.693200000000001</v>
      </c>
      <c r="BQ96" s="34">
        <f>BP96/$C$7</f>
        <v>13.693200000000001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V99" si="84">D5</f>
        <v>Хлеб пшеничный</v>
      </c>
      <c r="E99" s="92" t="str">
        <f t="shared" si="84"/>
        <v>Хлеб ржано-пшеничный</v>
      </c>
      <c r="F99" s="92" t="str">
        <f t="shared" si="84"/>
        <v>Сахар</v>
      </c>
      <c r="G99" s="92" t="str">
        <f t="shared" si="84"/>
        <v>Чай</v>
      </c>
      <c r="H99" s="92" t="str">
        <f t="shared" si="84"/>
        <v>Какао</v>
      </c>
      <c r="I99" s="92" t="str">
        <f t="shared" si="84"/>
        <v>Кофейный напиток</v>
      </c>
      <c r="J99" s="92" t="str">
        <f t="shared" si="84"/>
        <v>Молоко 2,5%</v>
      </c>
      <c r="K99" s="92" t="str">
        <f t="shared" si="84"/>
        <v>Масло сливочное</v>
      </c>
      <c r="L99" s="92" t="str">
        <f t="shared" si="84"/>
        <v>Сметана 15%</v>
      </c>
      <c r="M99" s="92" t="str">
        <f t="shared" si="84"/>
        <v>Молоко сухое</v>
      </c>
      <c r="N99" s="92" t="str">
        <f t="shared" si="84"/>
        <v>Снежок 2,5 %</v>
      </c>
      <c r="O99" s="92" t="str">
        <f t="shared" si="84"/>
        <v>Творог 5%</v>
      </c>
      <c r="P99" s="92" t="str">
        <f t="shared" si="84"/>
        <v>Молоко сгущенное</v>
      </c>
      <c r="Q99" s="92" t="str">
        <f t="shared" si="84"/>
        <v xml:space="preserve">Джем Сава </v>
      </c>
      <c r="R99" s="92" t="str">
        <f t="shared" si="84"/>
        <v>Сыр</v>
      </c>
      <c r="S99" s="92" t="str">
        <f t="shared" si="84"/>
        <v>Зеленый горошек</v>
      </c>
      <c r="T99" s="92" t="str">
        <f t="shared" si="84"/>
        <v>Кукуруза консервирован.</v>
      </c>
      <c r="U99" s="92" t="str">
        <f t="shared" si="84"/>
        <v>Консервы рыбные</v>
      </c>
      <c r="V99" s="92" t="str">
        <f t="shared" si="84"/>
        <v>Огурцы консервирован.</v>
      </c>
      <c r="W99" s="38"/>
      <c r="X99" s="92" t="str">
        <f t="shared" ref="X99:BN99" si="85">X5</f>
        <v>Яйцо</v>
      </c>
      <c r="Y99" s="92" t="str">
        <f t="shared" si="85"/>
        <v>Икра кабачковая</v>
      </c>
      <c r="Z99" s="92" t="str">
        <f t="shared" si="85"/>
        <v>Изюм</v>
      </c>
      <c r="AA99" s="92" t="str">
        <f t="shared" si="85"/>
        <v>Курага</v>
      </c>
      <c r="AB99" s="92" t="str">
        <f t="shared" si="85"/>
        <v>Чернослив</v>
      </c>
      <c r="AC99" s="92" t="str">
        <f t="shared" si="85"/>
        <v>Шиповник</v>
      </c>
      <c r="AD99" s="92" t="str">
        <f t="shared" si="85"/>
        <v>Сухофрукты</v>
      </c>
      <c r="AE99" s="92" t="str">
        <f t="shared" si="85"/>
        <v>Ягода свежемороженная</v>
      </c>
      <c r="AF99" s="92" t="str">
        <f t="shared" si="85"/>
        <v>Лимон</v>
      </c>
      <c r="AG99" s="92" t="str">
        <f t="shared" si="85"/>
        <v>Кисель</v>
      </c>
      <c r="AH99" s="92" t="str">
        <f t="shared" si="85"/>
        <v xml:space="preserve">Сок </v>
      </c>
      <c r="AI99" s="92" t="str">
        <f t="shared" si="85"/>
        <v>Макаронные изделия</v>
      </c>
      <c r="AJ99" s="92" t="str">
        <f t="shared" si="85"/>
        <v>Мука</v>
      </c>
      <c r="AK99" s="92" t="str">
        <f t="shared" si="85"/>
        <v>Дрожжи</v>
      </c>
      <c r="AL99" s="92" t="str">
        <f t="shared" si="85"/>
        <v>Печенье</v>
      </c>
      <c r="AM99" s="92" t="str">
        <f t="shared" si="85"/>
        <v>Кукуруз-ные палочки</v>
      </c>
      <c r="AN99" s="92" t="str">
        <f t="shared" si="85"/>
        <v>Вафли</v>
      </c>
      <c r="AO99" s="92" t="str">
        <f t="shared" si="85"/>
        <v>Конфеты</v>
      </c>
      <c r="AP99" s="92" t="str">
        <f t="shared" si="85"/>
        <v>Повидло Сава</v>
      </c>
      <c r="AQ99" s="92" t="str">
        <f t="shared" si="85"/>
        <v>Крупа геркулес</v>
      </c>
      <c r="AR99" s="92" t="str">
        <f t="shared" si="85"/>
        <v>Крупа горох</v>
      </c>
      <c r="AS99" s="92" t="str">
        <f t="shared" si="85"/>
        <v>Крупа гречневая</v>
      </c>
      <c r="AT99" s="92" t="str">
        <f t="shared" si="85"/>
        <v>Крупа кукурузная</v>
      </c>
      <c r="AU99" s="92" t="str">
        <f t="shared" si="85"/>
        <v>Крупа манная</v>
      </c>
      <c r="AV99" s="92" t="str">
        <f t="shared" si="85"/>
        <v>Крупа перловая</v>
      </c>
      <c r="AW99" s="92" t="str">
        <f t="shared" si="85"/>
        <v>Крупа пшеничная</v>
      </c>
      <c r="AX99" s="92" t="str">
        <f t="shared" si="85"/>
        <v>Крупа пшено</v>
      </c>
      <c r="AY99" s="92" t="str">
        <f t="shared" si="85"/>
        <v>Крупа ячневая</v>
      </c>
      <c r="AZ99" s="92" t="str">
        <f t="shared" si="85"/>
        <v>Рис</v>
      </c>
      <c r="BA99" s="92" t="str">
        <f t="shared" si="85"/>
        <v>Цыпленок бройлер</v>
      </c>
      <c r="BB99" s="92" t="str">
        <f t="shared" si="85"/>
        <v>Филе куриное</v>
      </c>
      <c r="BC99" s="92" t="str">
        <f t="shared" si="85"/>
        <v>Фарш говяжий</v>
      </c>
      <c r="BD99" s="92" t="str">
        <f t="shared" si="85"/>
        <v>Печень куриная</v>
      </c>
      <c r="BE99" s="92" t="str">
        <f t="shared" si="85"/>
        <v>Филе минтая</v>
      </c>
      <c r="BF99" s="92" t="str">
        <f t="shared" si="85"/>
        <v>Филе сельди слабосол.</v>
      </c>
      <c r="BG99" s="92" t="str">
        <f t="shared" si="85"/>
        <v>Картофель</v>
      </c>
      <c r="BH99" s="92" t="str">
        <f t="shared" si="85"/>
        <v>Морковь</v>
      </c>
      <c r="BI99" s="92" t="str">
        <f t="shared" si="85"/>
        <v>Лук</v>
      </c>
      <c r="BJ99" s="92" t="str">
        <f t="shared" si="85"/>
        <v>Капуста</v>
      </c>
      <c r="BK99" s="92" t="str">
        <f t="shared" si="85"/>
        <v>Свекла</v>
      </c>
      <c r="BL99" s="92" t="str">
        <f t="shared" si="85"/>
        <v>Томатная паста</v>
      </c>
      <c r="BM99" s="92" t="str">
        <f t="shared" si="85"/>
        <v>Масло растительное</v>
      </c>
      <c r="BN99" s="92" t="str">
        <f t="shared" si="85"/>
        <v>Соль</v>
      </c>
      <c r="BO99" s="92" t="str">
        <f t="shared" ref="BO99" si="86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100"/>
      <c r="B104" s="40">
        <f>B27</f>
        <v>0</v>
      </c>
      <c r="C104" s="96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86.3</v>
      </c>
      <c r="G108" s="39">
        <f t="shared" si="99"/>
        <v>500</v>
      </c>
      <c r="H108" s="39">
        <f t="shared" si="99"/>
        <v>925.9</v>
      </c>
      <c r="I108" s="39">
        <f t="shared" si="99"/>
        <v>510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504</v>
      </c>
      <c r="N108" s="39">
        <f t="shared" si="99"/>
        <v>99.49</v>
      </c>
      <c r="O108" s="39">
        <f t="shared" si="99"/>
        <v>320.32</v>
      </c>
      <c r="P108" s="39">
        <f t="shared" si="99"/>
        <v>368.4</v>
      </c>
      <c r="Q108" s="39">
        <f t="shared" si="99"/>
        <v>380</v>
      </c>
      <c r="R108" s="39">
        <f t="shared" si="99"/>
        <v>0</v>
      </c>
      <c r="S108" s="39">
        <f t="shared" si="99"/>
        <v>130</v>
      </c>
      <c r="T108" s="39">
        <f t="shared" si="99"/>
        <v>0</v>
      </c>
      <c r="U108" s="39">
        <f t="shared" si="99"/>
        <v>628</v>
      </c>
      <c r="V108" s="39">
        <f t="shared" si="99"/>
        <v>329.48</v>
      </c>
      <c r="W108" s="39">
        <f t="shared" si="99"/>
        <v>219</v>
      </c>
      <c r="X108" s="39">
        <f t="shared" si="99"/>
        <v>7.9</v>
      </c>
      <c r="Y108" s="39">
        <f t="shared" si="99"/>
        <v>0</v>
      </c>
      <c r="Z108" s="39">
        <f t="shared" si="99"/>
        <v>247</v>
      </c>
      <c r="AA108" s="39">
        <f t="shared" si="99"/>
        <v>360</v>
      </c>
      <c r="AB108" s="39">
        <f t="shared" si="99"/>
        <v>213</v>
      </c>
      <c r="AC108" s="39">
        <f t="shared" si="99"/>
        <v>314.44</v>
      </c>
      <c r="AD108" s="39">
        <f t="shared" si="99"/>
        <v>138</v>
      </c>
      <c r="AE108" s="39">
        <f t="shared" si="99"/>
        <v>388</v>
      </c>
      <c r="AF108" s="39">
        <f t="shared" si="99"/>
        <v>189</v>
      </c>
      <c r="AG108" s="39">
        <f t="shared" si="99"/>
        <v>218.18</v>
      </c>
      <c r="AH108" s="39">
        <f t="shared" si="99"/>
        <v>59.6</v>
      </c>
      <c r="AI108" s="39">
        <f t="shared" si="99"/>
        <v>65.75</v>
      </c>
      <c r="AJ108" s="39">
        <f t="shared" si="99"/>
        <v>37</v>
      </c>
      <c r="AK108" s="39">
        <f t="shared" si="99"/>
        <v>190</v>
      </c>
      <c r="AL108" s="39">
        <f t="shared" si="99"/>
        <v>185</v>
      </c>
      <c r="AM108" s="39">
        <f t="shared" si="99"/>
        <v>0</v>
      </c>
      <c r="AN108" s="39">
        <f t="shared" si="99"/>
        <v>240</v>
      </c>
      <c r="AO108" s="39">
        <f t="shared" si="99"/>
        <v>0</v>
      </c>
      <c r="AP108" s="39">
        <f t="shared" si="99"/>
        <v>213.79</v>
      </c>
      <c r="AQ108" s="39">
        <f t="shared" si="99"/>
        <v>60</v>
      </c>
      <c r="AR108" s="39">
        <f t="shared" si="99"/>
        <v>65.33</v>
      </c>
      <c r="AS108" s="39">
        <f t="shared" si="99"/>
        <v>84</v>
      </c>
      <c r="AT108" s="39">
        <f t="shared" si="99"/>
        <v>41.43</v>
      </c>
      <c r="AU108" s="39">
        <f t="shared" si="99"/>
        <v>54.28</v>
      </c>
      <c r="AV108" s="39">
        <f t="shared" si="99"/>
        <v>48.75</v>
      </c>
      <c r="AW108" s="39">
        <f t="shared" si="99"/>
        <v>114.28</v>
      </c>
      <c r="AX108" s="39">
        <f t="shared" si="99"/>
        <v>62.66</v>
      </c>
      <c r="AY108" s="39">
        <f t="shared" si="99"/>
        <v>56.66</v>
      </c>
      <c r="AZ108" s="39">
        <f t="shared" si="99"/>
        <v>128</v>
      </c>
      <c r="BA108" s="39">
        <f t="shared" si="99"/>
        <v>227</v>
      </c>
      <c r="BB108" s="39">
        <f t="shared" si="99"/>
        <v>357</v>
      </c>
      <c r="BC108" s="39">
        <f t="shared" si="99"/>
        <v>491.11</v>
      </c>
      <c r="BD108" s="39">
        <f t="shared" si="99"/>
        <v>205</v>
      </c>
      <c r="BE108" s="39">
        <f t="shared" si="99"/>
        <v>330</v>
      </c>
      <c r="BF108" s="39">
        <f t="shared" si="99"/>
        <v>0</v>
      </c>
      <c r="BG108" s="39">
        <f t="shared" si="99"/>
        <v>23</v>
      </c>
      <c r="BH108" s="39">
        <f t="shared" si="99"/>
        <v>21</v>
      </c>
      <c r="BI108" s="39">
        <f t="shared" si="99"/>
        <v>30</v>
      </c>
      <c r="BJ108" s="39">
        <f t="shared" si="99"/>
        <v>21</v>
      </c>
      <c r="BK108" s="39">
        <f t="shared" si="99"/>
        <v>35</v>
      </c>
      <c r="BL108" s="39">
        <f t="shared" si="99"/>
        <v>275</v>
      </c>
      <c r="BM108" s="39">
        <f t="shared" si="99"/>
        <v>154.44999999999999</v>
      </c>
      <c r="BN108" s="39">
        <f t="shared" si="99"/>
        <v>14.89</v>
      </c>
      <c r="BO108" s="39">
        <f t="shared" ref="BO108" si="100">BO93</f>
        <v>10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8.6300000000000002E-2</v>
      </c>
      <c r="G109" s="21">
        <f t="shared" si="101"/>
        <v>0.5</v>
      </c>
      <c r="H109" s="21">
        <f t="shared" si="101"/>
        <v>0.92589999999999995</v>
      </c>
      <c r="I109" s="21">
        <f t="shared" si="101"/>
        <v>0.51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0.504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0.36839999999999995</v>
      </c>
      <c r="Q109" s="21">
        <f t="shared" si="101"/>
        <v>0.38</v>
      </c>
      <c r="R109" s="21">
        <f t="shared" si="101"/>
        <v>0</v>
      </c>
      <c r="S109" s="21">
        <f t="shared" si="101"/>
        <v>0.13</v>
      </c>
      <c r="T109" s="21">
        <f t="shared" si="101"/>
        <v>0</v>
      </c>
      <c r="U109" s="21">
        <f t="shared" si="101"/>
        <v>0.628</v>
      </c>
      <c r="V109" s="21">
        <f t="shared" si="101"/>
        <v>0.32948</v>
      </c>
      <c r="W109" s="21">
        <f t="shared" si="101"/>
        <v>0.219</v>
      </c>
      <c r="X109" s="21">
        <f t="shared" si="101"/>
        <v>7.9000000000000008E-3</v>
      </c>
      <c r="Y109" s="21">
        <f t="shared" si="101"/>
        <v>0</v>
      </c>
      <c r="Z109" s="21">
        <f t="shared" si="101"/>
        <v>0.247</v>
      </c>
      <c r="AA109" s="21">
        <f t="shared" si="101"/>
        <v>0.36</v>
      </c>
      <c r="AB109" s="21">
        <f t="shared" si="101"/>
        <v>0.21299999999999999</v>
      </c>
      <c r="AC109" s="21">
        <f t="shared" si="101"/>
        <v>0.31444</v>
      </c>
      <c r="AD109" s="21">
        <f t="shared" si="101"/>
        <v>0.13800000000000001</v>
      </c>
      <c r="AE109" s="21">
        <f t="shared" si="101"/>
        <v>0.38800000000000001</v>
      </c>
      <c r="AF109" s="21">
        <f t="shared" si="101"/>
        <v>0.189</v>
      </c>
      <c r="AG109" s="21">
        <f t="shared" si="101"/>
        <v>0.21818000000000001</v>
      </c>
      <c r="AH109" s="21">
        <f t="shared" si="101"/>
        <v>5.96E-2</v>
      </c>
      <c r="AI109" s="21">
        <f t="shared" si="101"/>
        <v>6.5750000000000003E-2</v>
      </c>
      <c r="AJ109" s="21">
        <f t="shared" si="101"/>
        <v>3.6999999999999998E-2</v>
      </c>
      <c r="AK109" s="21">
        <f t="shared" si="101"/>
        <v>0.19</v>
      </c>
      <c r="AL109" s="21">
        <f t="shared" si="101"/>
        <v>0.185</v>
      </c>
      <c r="AM109" s="21">
        <f t="shared" si="101"/>
        <v>0</v>
      </c>
      <c r="AN109" s="21">
        <f t="shared" si="101"/>
        <v>0.24</v>
      </c>
      <c r="AO109" s="21">
        <f t="shared" si="101"/>
        <v>0</v>
      </c>
      <c r="AP109" s="21">
        <f t="shared" si="101"/>
        <v>0.21378999999999998</v>
      </c>
      <c r="AQ109" s="21">
        <f t="shared" si="101"/>
        <v>0.06</v>
      </c>
      <c r="AR109" s="21">
        <f t="shared" si="101"/>
        <v>6.5329999999999999E-2</v>
      </c>
      <c r="AS109" s="21">
        <f t="shared" si="101"/>
        <v>8.4000000000000005E-2</v>
      </c>
      <c r="AT109" s="21">
        <f t="shared" si="101"/>
        <v>4.1430000000000002E-2</v>
      </c>
      <c r="AU109" s="21">
        <f t="shared" si="101"/>
        <v>5.4280000000000002E-2</v>
      </c>
      <c r="AV109" s="21">
        <f t="shared" si="101"/>
        <v>4.8750000000000002E-2</v>
      </c>
      <c r="AW109" s="21">
        <f t="shared" si="101"/>
        <v>0.11428000000000001</v>
      </c>
      <c r="AX109" s="21">
        <f t="shared" si="101"/>
        <v>6.2659999999999993E-2</v>
      </c>
      <c r="AY109" s="21">
        <f t="shared" si="101"/>
        <v>5.6659999999999995E-2</v>
      </c>
      <c r="AZ109" s="21">
        <f t="shared" si="101"/>
        <v>0.128</v>
      </c>
      <c r="BA109" s="21">
        <f t="shared" si="101"/>
        <v>0.22700000000000001</v>
      </c>
      <c r="BB109" s="21">
        <f t="shared" si="101"/>
        <v>0.35699999999999998</v>
      </c>
      <c r="BC109" s="21">
        <f t="shared" si="101"/>
        <v>0.49110999999999999</v>
      </c>
      <c r="BD109" s="21">
        <f t="shared" si="101"/>
        <v>0.20499999999999999</v>
      </c>
      <c r="BE109" s="21">
        <f t="shared" si="101"/>
        <v>0.33</v>
      </c>
      <c r="BF109" s="21">
        <f t="shared" si="101"/>
        <v>0</v>
      </c>
      <c r="BG109" s="21">
        <f t="shared" si="101"/>
        <v>2.3E-2</v>
      </c>
      <c r="BH109" s="21">
        <f t="shared" si="101"/>
        <v>2.1000000000000001E-2</v>
      </c>
      <c r="BI109" s="21">
        <f t="shared" si="101"/>
        <v>0.03</v>
      </c>
      <c r="BJ109" s="21">
        <f t="shared" si="101"/>
        <v>2.1000000000000001E-2</v>
      </c>
      <c r="BK109" s="21">
        <f t="shared" si="101"/>
        <v>3.5000000000000003E-2</v>
      </c>
      <c r="BL109" s="21">
        <f t="shared" si="101"/>
        <v>0.27500000000000002</v>
      </c>
      <c r="BM109" s="21">
        <f t="shared" si="101"/>
        <v>0.15444999999999998</v>
      </c>
      <c r="BN109" s="21">
        <f t="shared" si="101"/>
        <v>1.489E-2</v>
      </c>
      <c r="BO109" s="21">
        <f t="shared" ref="BO109" si="102">BO108/1000</f>
        <v>0.01</v>
      </c>
    </row>
    <row r="110" spans="1:69" ht="17.25" x14ac:dyDescent="0.3">
      <c r="A110" s="30"/>
      <c r="B110" s="31" t="s">
        <v>27</v>
      </c>
      <c r="C110" s="98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1.1219000000000001</v>
      </c>
      <c r="G110" s="32">
        <f t="shared" si="103"/>
        <v>0.25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1.8419999999999999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0.6076680000000001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0.32568000000000003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30.512303000000003</v>
      </c>
      <c r="BQ110" s="34">
        <f>BP110/$C$7</f>
        <v>30.512303000000003</v>
      </c>
    </row>
    <row r="111" spans="1:69" ht="17.25" x14ac:dyDescent="0.3">
      <c r="A111" s="30"/>
      <c r="B111" s="31" t="s">
        <v>28</v>
      </c>
      <c r="C111" s="98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1.1219000000000001</v>
      </c>
      <c r="G111" s="32">
        <f t="shared" si="105"/>
        <v>0.25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1.8419999999999999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0.6076680000000001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0.32568000000000003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30.512303000000003</v>
      </c>
      <c r="BQ111" s="34">
        <f>BP111/$C$7</f>
        <v>30.512303000000003</v>
      </c>
    </row>
    <row r="113" spans="69:69" x14ac:dyDescent="0.25">
      <c r="BQ113" s="37">
        <f>BQ63</f>
        <v>20.424350000000004</v>
      </c>
    </row>
    <row r="114" spans="69:69" x14ac:dyDescent="0.25">
      <c r="BQ114" s="37">
        <f>BQ80</f>
        <v>28.140053999999999</v>
      </c>
    </row>
    <row r="115" spans="69:69" x14ac:dyDescent="0.25">
      <c r="BQ115" s="37">
        <f>BQ96</f>
        <v>13.693200000000001</v>
      </c>
    </row>
    <row r="116" spans="69:69" x14ac:dyDescent="0.25">
      <c r="BQ116" s="37">
        <f>BQ111</f>
        <v>30.512303000000003</v>
      </c>
    </row>
    <row r="117" spans="69:69" x14ac:dyDescent="0.25">
      <c r="BQ117" s="37">
        <f>SUM(BQ113:BQ116)</f>
        <v>92.769907000000003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F1" zoomScale="75" zoomScaleNormal="75" workbookViewId="0">
      <selection activeCell="AM1" sqref="AM1:AR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44202</v>
      </c>
      <c r="M4" s="3"/>
      <c r="S4" s="2"/>
      <c r="T4" s="2"/>
      <c r="U4" s="2"/>
      <c r="V4" s="2"/>
      <c r="W4" s="2"/>
      <c r="Z4" s="102"/>
      <c r="AA4" s="102"/>
      <c r="BJ4" s="4"/>
    </row>
    <row r="5" spans="1:69" s="42" customFormat="1" ht="15" customHeight="1" x14ac:dyDescent="0.25">
      <c r="A5" s="103"/>
      <c r="B5" s="41" t="s">
        <v>3</v>
      </c>
      <c r="C5" s="105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">
        <v>107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0" t="s">
        <v>67</v>
      </c>
      <c r="BP5" s="108" t="s">
        <v>5</v>
      </c>
      <c r="BQ5" s="108" t="s">
        <v>6</v>
      </c>
    </row>
    <row r="6" spans="1:69" s="42" customFormat="1" ht="36" customHeight="1" x14ac:dyDescent="0.25">
      <c r="A6" s="104"/>
      <c r="B6" s="6" t="s">
        <v>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8"/>
      <c r="BQ6" s="108"/>
    </row>
    <row r="7" spans="1:69" x14ac:dyDescent="0.25">
      <c r="A7" s="100" t="s">
        <v>8</v>
      </c>
      <c r="B7" s="7" t="s">
        <v>9</v>
      </c>
      <c r="C7" s="101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100"/>
      <c r="B8" s="10" t="s">
        <v>94</v>
      </c>
      <c r="C8" s="9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100"/>
      <c r="B9" s="7" t="s">
        <v>10</v>
      </c>
      <c r="C9" s="96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0" t="s">
        <v>11</v>
      </c>
      <c r="B12" s="11" t="s">
        <v>12</v>
      </c>
      <c r="C12" s="96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100"/>
      <c r="B13" s="7" t="s">
        <v>13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100"/>
      <c r="B14" s="7" t="s">
        <v>14</v>
      </c>
      <c r="C14" s="96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100"/>
      <c r="B15" s="7" t="s">
        <v>15</v>
      </c>
      <c r="C15" s="96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100"/>
      <c r="B16" s="7" t="s">
        <v>16</v>
      </c>
      <c r="C16" s="96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0" t="s">
        <v>17</v>
      </c>
      <c r="B19" s="7" t="s">
        <v>65</v>
      </c>
      <c r="C19" s="101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0"/>
      <c r="B20" s="12" t="s">
        <v>18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100" t="s">
        <v>19</v>
      </c>
      <c r="B24" s="18" t="s">
        <v>64</v>
      </c>
      <c r="C24" s="96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100"/>
      <c r="B25" t="s">
        <v>14</v>
      </c>
      <c r="C25" s="9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100"/>
      <c r="B26" s="12" t="s">
        <v>20</v>
      </c>
      <c r="C26" s="96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100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7.0000000000000007E-2</v>
      </c>
      <c r="F43" s="21">
        <f t="shared" si="6"/>
        <v>8.6300000000000002E-2</v>
      </c>
      <c r="G43" s="21">
        <f t="shared" si="6"/>
        <v>0.5</v>
      </c>
      <c r="H43" s="21">
        <f t="shared" si="6"/>
        <v>0.92589999999999995</v>
      </c>
      <c r="I43" s="21">
        <f t="shared" si="6"/>
        <v>0.51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0.504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0.36839999999999995</v>
      </c>
      <c r="Q43" s="21">
        <f t="shared" si="6"/>
        <v>0.38</v>
      </c>
      <c r="R43" s="21">
        <f t="shared" si="6"/>
        <v>0</v>
      </c>
      <c r="S43" s="21">
        <f t="shared" si="6"/>
        <v>0.13</v>
      </c>
      <c r="T43" s="21">
        <f t="shared" si="6"/>
        <v>0</v>
      </c>
      <c r="U43" s="21">
        <f t="shared" si="6"/>
        <v>0.628</v>
      </c>
      <c r="V43" s="21">
        <f t="shared" si="6"/>
        <v>0.32948</v>
      </c>
      <c r="W43" s="21">
        <f t="shared" si="6"/>
        <v>0.219</v>
      </c>
      <c r="X43" s="21">
        <f t="shared" si="6"/>
        <v>7.9000000000000008E-3</v>
      </c>
      <c r="Y43" s="21">
        <f t="shared" si="6"/>
        <v>0</v>
      </c>
      <c r="Z43" s="21">
        <f t="shared" si="6"/>
        <v>0.247</v>
      </c>
      <c r="AA43" s="21">
        <f t="shared" si="6"/>
        <v>0.36</v>
      </c>
      <c r="AB43" s="21">
        <f t="shared" si="6"/>
        <v>0.21299999999999999</v>
      </c>
      <c r="AC43" s="21">
        <f t="shared" si="6"/>
        <v>0.31444</v>
      </c>
      <c r="AD43" s="21">
        <f t="shared" si="6"/>
        <v>0.13800000000000001</v>
      </c>
      <c r="AE43" s="21">
        <f t="shared" si="6"/>
        <v>0.38800000000000001</v>
      </c>
      <c r="AF43" s="21">
        <f t="shared" si="6"/>
        <v>0.189</v>
      </c>
      <c r="AG43" s="21">
        <f t="shared" si="6"/>
        <v>0.21818000000000001</v>
      </c>
      <c r="AH43" s="21">
        <f t="shared" si="6"/>
        <v>5.96E-2</v>
      </c>
      <c r="AI43" s="21">
        <f t="shared" si="6"/>
        <v>6.5750000000000003E-2</v>
      </c>
      <c r="AJ43" s="21">
        <f t="shared" si="6"/>
        <v>3.6999999999999998E-2</v>
      </c>
      <c r="AK43" s="21">
        <f t="shared" si="6"/>
        <v>0.19</v>
      </c>
      <c r="AL43" s="21">
        <f t="shared" si="6"/>
        <v>0.185</v>
      </c>
      <c r="AM43" s="21">
        <f t="shared" si="6"/>
        <v>0</v>
      </c>
      <c r="AN43" s="21">
        <f t="shared" si="6"/>
        <v>0.24</v>
      </c>
      <c r="AO43" s="21">
        <f t="shared" si="6"/>
        <v>0</v>
      </c>
      <c r="AP43" s="21">
        <f t="shared" si="6"/>
        <v>0.21378999999999998</v>
      </c>
      <c r="AQ43" s="21">
        <f t="shared" si="6"/>
        <v>0.06</v>
      </c>
      <c r="AR43" s="21">
        <f t="shared" si="6"/>
        <v>6.5329999999999999E-2</v>
      </c>
      <c r="AS43" s="21">
        <f t="shared" si="6"/>
        <v>8.4000000000000005E-2</v>
      </c>
      <c r="AT43" s="21">
        <f t="shared" si="6"/>
        <v>4.1430000000000002E-2</v>
      </c>
      <c r="AU43" s="21">
        <f t="shared" si="6"/>
        <v>5.4280000000000002E-2</v>
      </c>
      <c r="AV43" s="21">
        <f t="shared" si="6"/>
        <v>4.8750000000000002E-2</v>
      </c>
      <c r="AW43" s="21">
        <f t="shared" si="6"/>
        <v>0.11428000000000001</v>
      </c>
      <c r="AX43" s="21">
        <f t="shared" si="6"/>
        <v>6.2659999999999993E-2</v>
      </c>
      <c r="AY43" s="21">
        <f t="shared" si="6"/>
        <v>5.6659999999999995E-2</v>
      </c>
      <c r="AZ43" s="21">
        <f t="shared" si="6"/>
        <v>0.128</v>
      </c>
      <c r="BA43" s="21">
        <f t="shared" si="6"/>
        <v>0.22700000000000001</v>
      </c>
      <c r="BB43" s="21">
        <f t="shared" si="6"/>
        <v>0.35699999999999998</v>
      </c>
      <c r="BC43" s="21">
        <f t="shared" si="6"/>
        <v>0.49110999999999999</v>
      </c>
      <c r="BD43" s="21">
        <f t="shared" si="6"/>
        <v>0.20499999999999999</v>
      </c>
      <c r="BE43" s="21">
        <f t="shared" si="6"/>
        <v>0.33</v>
      </c>
      <c r="BF43" s="21">
        <f t="shared" si="6"/>
        <v>0</v>
      </c>
      <c r="BG43" s="21">
        <f t="shared" si="6"/>
        <v>2.3E-2</v>
      </c>
      <c r="BH43" s="21">
        <f t="shared" si="6"/>
        <v>2.1000000000000001E-2</v>
      </c>
      <c r="BI43" s="21">
        <f t="shared" si="6"/>
        <v>0.03</v>
      </c>
      <c r="BJ43" s="21">
        <f t="shared" si="6"/>
        <v>2.1000000000000001E-2</v>
      </c>
      <c r="BK43" s="21">
        <f t="shared" si="6"/>
        <v>3.5000000000000003E-2</v>
      </c>
      <c r="BL43" s="21">
        <f t="shared" si="6"/>
        <v>0.27500000000000002</v>
      </c>
      <c r="BM43" s="21">
        <f t="shared" si="6"/>
        <v>0.15444999999999998</v>
      </c>
      <c r="BN43" s="21">
        <f t="shared" si="6"/>
        <v>1.489E-2</v>
      </c>
      <c r="BO43" s="21">
        <f t="shared" ref="BO43" si="7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5.3815999999999997</v>
      </c>
      <c r="E44" s="32">
        <f t="shared" ref="E44:BN44" si="8">E29*E42</f>
        <v>3.5</v>
      </c>
      <c r="F44" s="32">
        <f t="shared" si="8"/>
        <v>3.7972000000000001</v>
      </c>
      <c r="G44" s="32">
        <f t="shared" si="8"/>
        <v>0.3</v>
      </c>
      <c r="H44" s="32">
        <f t="shared" si="8"/>
        <v>0</v>
      </c>
      <c r="I44" s="32">
        <f t="shared" si="8"/>
        <v>1.224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4.0747250399999997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1.2837500000000002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5.03104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0.37</v>
      </c>
      <c r="AK44" s="32">
        <f t="shared" si="8"/>
        <v>0</v>
      </c>
      <c r="AL44" s="32">
        <f t="shared" si="8"/>
        <v>5.55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0.67200000000000004</v>
      </c>
      <c r="AT44" s="32">
        <f t="shared" si="8"/>
        <v>0</v>
      </c>
      <c r="AU44" s="32">
        <f t="shared" si="8"/>
        <v>0.45595199999999997</v>
      </c>
      <c r="AV44" s="32">
        <f t="shared" si="8"/>
        <v>0</v>
      </c>
      <c r="AW44" s="32">
        <f t="shared" si="8"/>
        <v>0</v>
      </c>
      <c r="AX44" s="32">
        <f t="shared" si="8"/>
        <v>0.50127999999999995</v>
      </c>
      <c r="AY44" s="32">
        <f t="shared" si="8"/>
        <v>0</v>
      </c>
      <c r="AZ44" s="32">
        <f t="shared" si="8"/>
        <v>1.024</v>
      </c>
      <c r="BA44" s="32">
        <f t="shared" si="8"/>
        <v>12.484999999999999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4.6230000000000002</v>
      </c>
      <c r="BH44" s="32">
        <f t="shared" si="8"/>
        <v>0.7350000000000001</v>
      </c>
      <c r="BI44" s="32">
        <f t="shared" si="8"/>
        <v>0.6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0.92669999999999997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115.16476203999999</v>
      </c>
      <c r="BQ44" s="34">
        <f>BP44/$C$7</f>
        <v>115.16476203999999</v>
      </c>
    </row>
    <row r="45" spans="1:69" ht="17.25" x14ac:dyDescent="0.3">
      <c r="A45" s="30"/>
      <c r="B45" s="31" t="s">
        <v>28</v>
      </c>
      <c r="C45" s="98"/>
      <c r="D45" s="32">
        <f>D29*D42</f>
        <v>5.3815999999999997</v>
      </c>
      <c r="E45" s="32">
        <f t="shared" ref="E45:BN45" si="10">E29*E42</f>
        <v>3.5</v>
      </c>
      <c r="F45" s="32">
        <f t="shared" si="10"/>
        <v>3.7972000000000001</v>
      </c>
      <c r="G45" s="32">
        <f t="shared" si="10"/>
        <v>0.3</v>
      </c>
      <c r="H45" s="32">
        <f t="shared" si="10"/>
        <v>0</v>
      </c>
      <c r="I45" s="32">
        <f t="shared" si="10"/>
        <v>1.224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4.0747250399999997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1.2837500000000002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5.03104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0.37</v>
      </c>
      <c r="AK45" s="32">
        <f t="shared" si="10"/>
        <v>0</v>
      </c>
      <c r="AL45" s="32">
        <f t="shared" si="10"/>
        <v>5.55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0.67200000000000004</v>
      </c>
      <c r="AT45" s="32">
        <f t="shared" si="10"/>
        <v>0</v>
      </c>
      <c r="AU45" s="32">
        <f t="shared" si="10"/>
        <v>0.45595199999999997</v>
      </c>
      <c r="AV45" s="32">
        <f t="shared" si="10"/>
        <v>0</v>
      </c>
      <c r="AW45" s="32">
        <f t="shared" si="10"/>
        <v>0</v>
      </c>
      <c r="AX45" s="32">
        <f t="shared" si="10"/>
        <v>0.50127999999999995</v>
      </c>
      <c r="AY45" s="32">
        <f t="shared" si="10"/>
        <v>0</v>
      </c>
      <c r="AZ45" s="32">
        <f t="shared" si="10"/>
        <v>1.024</v>
      </c>
      <c r="BA45" s="32">
        <f t="shared" si="10"/>
        <v>12.484999999999999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4.6230000000000002</v>
      </c>
      <c r="BH45" s="32">
        <f t="shared" si="10"/>
        <v>0.7350000000000001</v>
      </c>
      <c r="BI45" s="32">
        <f t="shared" si="10"/>
        <v>0.6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0.92669999999999997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115.16476203999999</v>
      </c>
      <c r="BQ45" s="34">
        <f>BP45/$C$7</f>
        <v>115.16476203999999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3.5</v>
      </c>
      <c r="F46" s="36">
        <f t="shared" si="12"/>
        <v>3.7972000000000001</v>
      </c>
      <c r="G46" s="36">
        <f t="shared" si="12"/>
        <v>0.3</v>
      </c>
      <c r="H46" s="36">
        <f t="shared" si="12"/>
        <v>0</v>
      </c>
      <c r="I46" s="36">
        <f t="shared" si="12"/>
        <v>1.224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4.0747250399999997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1.2837499999999999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5.03104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0.37</v>
      </c>
      <c r="AK46" s="36">
        <f t="shared" si="13"/>
        <v>0</v>
      </c>
      <c r="AL46" s="36">
        <f t="shared" si="13"/>
        <v>5.55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0.67200000000000004</v>
      </c>
      <c r="AT46" s="36">
        <f t="shared" si="13"/>
        <v>0</v>
      </c>
      <c r="AU46" s="36">
        <f t="shared" si="13"/>
        <v>0.45595199999999997</v>
      </c>
      <c r="AV46" s="36">
        <f t="shared" si="13"/>
        <v>0</v>
      </c>
      <c r="AW46" s="36">
        <f t="shared" si="13"/>
        <v>0</v>
      </c>
      <c r="AX46" s="36">
        <f t="shared" si="13"/>
        <v>0.50127999999999995</v>
      </c>
      <c r="AY46" s="36">
        <f t="shared" si="13"/>
        <v>0</v>
      </c>
      <c r="AZ46" s="36">
        <f t="shared" si="13"/>
        <v>1.024</v>
      </c>
      <c r="BA46" s="36">
        <f t="shared" si="13"/>
        <v>12.484999999999999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4.6230000000000002</v>
      </c>
      <c r="BH46" s="36">
        <f t="shared" si="13"/>
        <v>0.7350000000000001</v>
      </c>
      <c r="BI46" s="36">
        <f t="shared" si="13"/>
        <v>0.6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0.92669999999999997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115.16476203999999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BN50" si="15">D5</f>
        <v>Хлеб пшеничный</v>
      </c>
      <c r="E50" s="92" t="str">
        <f t="shared" si="15"/>
        <v>Хлеб ржано-пшеничный</v>
      </c>
      <c r="F50" s="92" t="str">
        <f t="shared" si="15"/>
        <v>Сахар</v>
      </c>
      <c r="G50" s="92" t="str">
        <f t="shared" si="15"/>
        <v>Чай</v>
      </c>
      <c r="H50" s="92" t="str">
        <f t="shared" si="15"/>
        <v>Какао</v>
      </c>
      <c r="I50" s="92" t="str">
        <f t="shared" si="15"/>
        <v>Кофейный напиток</v>
      </c>
      <c r="J50" s="92" t="str">
        <f t="shared" si="15"/>
        <v>Молоко 2,5%</v>
      </c>
      <c r="K50" s="92" t="str">
        <f t="shared" si="15"/>
        <v>Масло сливочное</v>
      </c>
      <c r="L50" s="92" t="str">
        <f t="shared" si="15"/>
        <v>Сметана 15%</v>
      </c>
      <c r="M50" s="92" t="str">
        <f t="shared" si="15"/>
        <v>Молоко сухое</v>
      </c>
      <c r="N50" s="92" t="str">
        <f t="shared" si="15"/>
        <v>Снежок 2,5 %</v>
      </c>
      <c r="O50" s="92" t="str">
        <f t="shared" si="15"/>
        <v>Творог 5%</v>
      </c>
      <c r="P50" s="92" t="str">
        <f t="shared" si="15"/>
        <v>Молоко сгущенное</v>
      </c>
      <c r="Q50" s="92" t="str">
        <f t="shared" si="15"/>
        <v xml:space="preserve">Джем Сава </v>
      </c>
      <c r="R50" s="92" t="str">
        <f t="shared" si="15"/>
        <v>Сыр</v>
      </c>
      <c r="S50" s="92" t="str">
        <f t="shared" si="15"/>
        <v>Зеленый горошек</v>
      </c>
      <c r="T50" s="92" t="str">
        <f t="shared" si="15"/>
        <v>Кукуруза консервирован.</v>
      </c>
      <c r="U50" s="92" t="str">
        <f t="shared" si="15"/>
        <v>Консервы рыбные</v>
      </c>
      <c r="V50" s="92" t="str">
        <f t="shared" si="15"/>
        <v>Огурцы консервирован.</v>
      </c>
      <c r="W50" s="38"/>
      <c r="X50" s="92" t="str">
        <f t="shared" si="15"/>
        <v>Яйцо</v>
      </c>
      <c r="Y50" s="92" t="str">
        <f t="shared" si="15"/>
        <v>Икра кабачковая</v>
      </c>
      <c r="Z50" s="92" t="str">
        <f t="shared" si="15"/>
        <v>Изюм</v>
      </c>
      <c r="AA50" s="92" t="str">
        <f t="shared" si="15"/>
        <v>Курага</v>
      </c>
      <c r="AB50" s="92" t="str">
        <f t="shared" si="15"/>
        <v>Чернослив</v>
      </c>
      <c r="AC50" s="92" t="str">
        <f t="shared" si="15"/>
        <v>Шиповник</v>
      </c>
      <c r="AD50" s="92" t="str">
        <f t="shared" si="15"/>
        <v>Сухофрукты</v>
      </c>
      <c r="AE50" s="92" t="str">
        <f t="shared" si="15"/>
        <v>Ягода свежемороженная</v>
      </c>
      <c r="AF50" s="92" t="str">
        <f t="shared" si="15"/>
        <v>Лимон</v>
      </c>
      <c r="AG50" s="92" t="str">
        <f t="shared" si="15"/>
        <v>Кисель</v>
      </c>
      <c r="AH50" s="92" t="str">
        <f t="shared" si="15"/>
        <v xml:space="preserve">Сок </v>
      </c>
      <c r="AI50" s="92" t="str">
        <f t="shared" si="15"/>
        <v>Макаронные изделия</v>
      </c>
      <c r="AJ50" s="92" t="str">
        <f t="shared" si="15"/>
        <v>Мука</v>
      </c>
      <c r="AK50" s="92" t="str">
        <f t="shared" si="15"/>
        <v>Дрожжи</v>
      </c>
      <c r="AL50" s="92" t="str">
        <f t="shared" si="15"/>
        <v>Печенье</v>
      </c>
      <c r="AM50" s="92" t="str">
        <f t="shared" si="15"/>
        <v>Кукурузн ные палочки</v>
      </c>
      <c r="AN50" s="92" t="str">
        <f t="shared" si="15"/>
        <v>Вафли</v>
      </c>
      <c r="AO50" s="92" t="str">
        <f t="shared" si="15"/>
        <v>Конфеты</v>
      </c>
      <c r="AP50" s="92" t="str">
        <f t="shared" si="15"/>
        <v>Повидло Сава</v>
      </c>
      <c r="AQ50" s="92" t="str">
        <f t="shared" si="15"/>
        <v>Крупа геркулес</v>
      </c>
      <c r="AR50" s="92" t="str">
        <f t="shared" si="15"/>
        <v>Крупа горох</v>
      </c>
      <c r="AS50" s="92" t="str">
        <f t="shared" si="15"/>
        <v>Крупа гречневая</v>
      </c>
      <c r="AT50" s="92" t="str">
        <f t="shared" si="15"/>
        <v>Крупа кукурузная</v>
      </c>
      <c r="AU50" s="92" t="str">
        <f t="shared" si="15"/>
        <v>Крупа манная</v>
      </c>
      <c r="AV50" s="92" t="str">
        <f t="shared" si="15"/>
        <v>Крупа перловая</v>
      </c>
      <c r="AW50" s="92" t="str">
        <f t="shared" si="15"/>
        <v>Крупа пшеничная</v>
      </c>
      <c r="AX50" s="92" t="str">
        <f t="shared" si="15"/>
        <v>Крупа пшено</v>
      </c>
      <c r="AY50" s="92" t="str">
        <f t="shared" si="15"/>
        <v>Крупа ячневая</v>
      </c>
      <c r="AZ50" s="92" t="str">
        <f t="shared" si="15"/>
        <v>Рис</v>
      </c>
      <c r="BA50" s="92" t="str">
        <f t="shared" si="15"/>
        <v>Цыпленок бройлер</v>
      </c>
      <c r="BB50" s="92" t="str">
        <f t="shared" si="15"/>
        <v>Филе куриное</v>
      </c>
      <c r="BC50" s="92" t="str">
        <f t="shared" si="15"/>
        <v>Фарш говяжий</v>
      </c>
      <c r="BD50" s="92" t="str">
        <f t="shared" si="15"/>
        <v>Печень куриная</v>
      </c>
      <c r="BE50" s="92" t="str">
        <f t="shared" si="15"/>
        <v>Филе минтая</v>
      </c>
      <c r="BF50" s="92" t="str">
        <f t="shared" si="15"/>
        <v>Филе сельди слабосол.</v>
      </c>
      <c r="BG50" s="92" t="str">
        <f t="shared" si="15"/>
        <v>Картофель</v>
      </c>
      <c r="BH50" s="92" t="str">
        <f t="shared" si="15"/>
        <v>Морковь</v>
      </c>
      <c r="BI50" s="92" t="str">
        <f t="shared" si="15"/>
        <v>Лук</v>
      </c>
      <c r="BJ50" s="92" t="str">
        <f t="shared" si="15"/>
        <v>Капуста</v>
      </c>
      <c r="BK50" s="92" t="str">
        <f t="shared" si="15"/>
        <v>Свекла</v>
      </c>
      <c r="BL50" s="92" t="str">
        <f t="shared" si="15"/>
        <v>Томатная паста</v>
      </c>
      <c r="BM50" s="92" t="str">
        <f t="shared" si="15"/>
        <v>Масло растительное</v>
      </c>
      <c r="BN50" s="92" t="str">
        <f t="shared" si="15"/>
        <v>Соль</v>
      </c>
      <c r="BO50" s="92" t="str">
        <f t="shared" ref="BO50" si="16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100"/>
      <c r="B55" s="7"/>
      <c r="C55" s="96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100"/>
      <c r="B56" s="7"/>
      <c r="C56" s="97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70</v>
      </c>
      <c r="F60" s="29">
        <f t="shared" si="25"/>
        <v>86.3</v>
      </c>
      <c r="G60" s="29">
        <f t="shared" si="25"/>
        <v>500</v>
      </c>
      <c r="H60" s="29">
        <f t="shared" si="25"/>
        <v>925.9</v>
      </c>
      <c r="I60" s="29">
        <f t="shared" si="25"/>
        <v>510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504</v>
      </c>
      <c r="N60" s="29">
        <f t="shared" si="25"/>
        <v>99.49</v>
      </c>
      <c r="O60" s="29">
        <f t="shared" si="25"/>
        <v>320.32</v>
      </c>
      <c r="P60" s="29">
        <f t="shared" si="25"/>
        <v>368.4</v>
      </c>
      <c r="Q60" s="29">
        <f t="shared" si="25"/>
        <v>380</v>
      </c>
      <c r="R60" s="29">
        <f t="shared" si="25"/>
        <v>0</v>
      </c>
      <c r="S60" s="29">
        <f t="shared" si="25"/>
        <v>130</v>
      </c>
      <c r="T60" s="29">
        <f t="shared" si="25"/>
        <v>0</v>
      </c>
      <c r="U60" s="29">
        <f t="shared" si="25"/>
        <v>628</v>
      </c>
      <c r="V60" s="29">
        <f t="shared" si="25"/>
        <v>329.48</v>
      </c>
      <c r="W60" s="29">
        <f t="shared" si="25"/>
        <v>219</v>
      </c>
      <c r="X60" s="29">
        <f t="shared" si="25"/>
        <v>7.9</v>
      </c>
      <c r="Y60" s="29">
        <f t="shared" si="25"/>
        <v>0</v>
      </c>
      <c r="Z60" s="29">
        <f t="shared" si="25"/>
        <v>247</v>
      </c>
      <c r="AA60" s="29">
        <f t="shared" si="25"/>
        <v>360</v>
      </c>
      <c r="AB60" s="29">
        <f t="shared" si="25"/>
        <v>213</v>
      </c>
      <c r="AC60" s="29">
        <f t="shared" si="25"/>
        <v>314.44</v>
      </c>
      <c r="AD60" s="29">
        <f t="shared" si="25"/>
        <v>138</v>
      </c>
      <c r="AE60" s="29">
        <f t="shared" si="25"/>
        <v>388</v>
      </c>
      <c r="AF60" s="29">
        <f t="shared" si="25"/>
        <v>189</v>
      </c>
      <c r="AG60" s="29">
        <f t="shared" si="25"/>
        <v>218.18</v>
      </c>
      <c r="AH60" s="29">
        <f t="shared" si="25"/>
        <v>59.6</v>
      </c>
      <c r="AI60" s="29">
        <f t="shared" si="25"/>
        <v>65.75</v>
      </c>
      <c r="AJ60" s="29">
        <f t="shared" si="25"/>
        <v>37</v>
      </c>
      <c r="AK60" s="29">
        <f t="shared" si="25"/>
        <v>190</v>
      </c>
      <c r="AL60" s="29">
        <f t="shared" si="25"/>
        <v>185</v>
      </c>
      <c r="AM60" s="29">
        <f t="shared" si="25"/>
        <v>0</v>
      </c>
      <c r="AN60" s="29">
        <f t="shared" si="25"/>
        <v>240</v>
      </c>
      <c r="AO60" s="29">
        <f t="shared" si="25"/>
        <v>0</v>
      </c>
      <c r="AP60" s="29">
        <f t="shared" si="25"/>
        <v>213.79</v>
      </c>
      <c r="AQ60" s="29">
        <f t="shared" si="25"/>
        <v>60</v>
      </c>
      <c r="AR60" s="29">
        <f t="shared" si="25"/>
        <v>65.33</v>
      </c>
      <c r="AS60" s="29">
        <f t="shared" si="25"/>
        <v>84</v>
      </c>
      <c r="AT60" s="29">
        <f t="shared" si="25"/>
        <v>41.43</v>
      </c>
      <c r="AU60" s="29">
        <f t="shared" si="25"/>
        <v>54.28</v>
      </c>
      <c r="AV60" s="29">
        <f t="shared" si="25"/>
        <v>48.75</v>
      </c>
      <c r="AW60" s="29">
        <f t="shared" si="25"/>
        <v>114.28</v>
      </c>
      <c r="AX60" s="29">
        <f t="shared" si="25"/>
        <v>62.66</v>
      </c>
      <c r="AY60" s="29">
        <f t="shared" si="25"/>
        <v>56.66</v>
      </c>
      <c r="AZ60" s="29">
        <f t="shared" si="25"/>
        <v>128</v>
      </c>
      <c r="BA60" s="29">
        <f t="shared" si="25"/>
        <v>227</v>
      </c>
      <c r="BB60" s="29">
        <f t="shared" si="25"/>
        <v>357</v>
      </c>
      <c r="BC60" s="29">
        <f t="shared" si="25"/>
        <v>491.11</v>
      </c>
      <c r="BD60" s="29">
        <f t="shared" si="25"/>
        <v>205</v>
      </c>
      <c r="BE60" s="29">
        <f t="shared" si="25"/>
        <v>330</v>
      </c>
      <c r="BF60" s="29">
        <f t="shared" si="25"/>
        <v>0</v>
      </c>
      <c r="BG60" s="29">
        <f t="shared" si="25"/>
        <v>23</v>
      </c>
      <c r="BH60" s="29">
        <f t="shared" si="25"/>
        <v>21</v>
      </c>
      <c r="BI60" s="29">
        <f t="shared" si="25"/>
        <v>30</v>
      </c>
      <c r="BJ60" s="29">
        <f t="shared" si="25"/>
        <v>21</v>
      </c>
      <c r="BK60" s="29">
        <f t="shared" si="25"/>
        <v>35</v>
      </c>
      <c r="BL60" s="29">
        <f t="shared" si="25"/>
        <v>275</v>
      </c>
      <c r="BM60" s="29">
        <f t="shared" si="25"/>
        <v>154.44999999999999</v>
      </c>
      <c r="BN60" s="29">
        <f t="shared" si="25"/>
        <v>14.89</v>
      </c>
      <c r="BO60" s="29">
        <f t="shared" ref="BO60" si="26">BO42</f>
        <v>10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7.0000000000000007E-2</v>
      </c>
      <c r="F61" s="21">
        <f t="shared" si="27"/>
        <v>8.6300000000000002E-2</v>
      </c>
      <c r="G61" s="21">
        <f t="shared" si="27"/>
        <v>0.5</v>
      </c>
      <c r="H61" s="21">
        <f t="shared" si="27"/>
        <v>0.92589999999999995</v>
      </c>
      <c r="I61" s="21">
        <f t="shared" si="27"/>
        <v>0.51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0.504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0.36839999999999995</v>
      </c>
      <c r="Q61" s="21">
        <f t="shared" si="27"/>
        <v>0.38</v>
      </c>
      <c r="R61" s="21">
        <f t="shared" si="27"/>
        <v>0</v>
      </c>
      <c r="S61" s="21">
        <f t="shared" si="27"/>
        <v>0.13</v>
      </c>
      <c r="T61" s="21">
        <f t="shared" si="27"/>
        <v>0</v>
      </c>
      <c r="U61" s="21">
        <f t="shared" si="27"/>
        <v>0.628</v>
      </c>
      <c r="V61" s="21">
        <f t="shared" si="27"/>
        <v>0.32948</v>
      </c>
      <c r="W61" s="21">
        <f t="shared" si="27"/>
        <v>0.219</v>
      </c>
      <c r="X61" s="21">
        <f t="shared" si="27"/>
        <v>7.9000000000000008E-3</v>
      </c>
      <c r="Y61" s="21">
        <f t="shared" si="27"/>
        <v>0</v>
      </c>
      <c r="Z61" s="21">
        <f t="shared" si="27"/>
        <v>0.247</v>
      </c>
      <c r="AA61" s="21">
        <f t="shared" si="27"/>
        <v>0.36</v>
      </c>
      <c r="AB61" s="21">
        <f t="shared" si="27"/>
        <v>0.21299999999999999</v>
      </c>
      <c r="AC61" s="21">
        <f t="shared" si="27"/>
        <v>0.31444</v>
      </c>
      <c r="AD61" s="21">
        <f t="shared" si="27"/>
        <v>0.13800000000000001</v>
      </c>
      <c r="AE61" s="21">
        <f t="shared" si="27"/>
        <v>0.38800000000000001</v>
      </c>
      <c r="AF61" s="21">
        <f t="shared" si="27"/>
        <v>0.189</v>
      </c>
      <c r="AG61" s="21">
        <f t="shared" si="27"/>
        <v>0.21818000000000001</v>
      </c>
      <c r="AH61" s="21">
        <f t="shared" si="27"/>
        <v>5.96E-2</v>
      </c>
      <c r="AI61" s="21">
        <f t="shared" si="27"/>
        <v>6.5750000000000003E-2</v>
      </c>
      <c r="AJ61" s="21">
        <f t="shared" si="27"/>
        <v>3.6999999999999998E-2</v>
      </c>
      <c r="AK61" s="21">
        <f t="shared" si="27"/>
        <v>0.19</v>
      </c>
      <c r="AL61" s="21">
        <f t="shared" si="27"/>
        <v>0.185</v>
      </c>
      <c r="AM61" s="21">
        <f t="shared" si="27"/>
        <v>0</v>
      </c>
      <c r="AN61" s="21">
        <f t="shared" si="27"/>
        <v>0.24</v>
      </c>
      <c r="AO61" s="21">
        <f t="shared" si="27"/>
        <v>0</v>
      </c>
      <c r="AP61" s="21">
        <f t="shared" si="27"/>
        <v>0.21378999999999998</v>
      </c>
      <c r="AQ61" s="21">
        <f t="shared" si="27"/>
        <v>0.06</v>
      </c>
      <c r="AR61" s="21">
        <f t="shared" si="27"/>
        <v>6.5329999999999999E-2</v>
      </c>
      <c r="AS61" s="21">
        <f t="shared" si="27"/>
        <v>8.4000000000000005E-2</v>
      </c>
      <c r="AT61" s="21">
        <f t="shared" si="27"/>
        <v>4.1430000000000002E-2</v>
      </c>
      <c r="AU61" s="21">
        <f t="shared" si="27"/>
        <v>5.4280000000000002E-2</v>
      </c>
      <c r="AV61" s="21">
        <f t="shared" si="27"/>
        <v>4.8750000000000002E-2</v>
      </c>
      <c r="AW61" s="21">
        <f t="shared" si="27"/>
        <v>0.11428000000000001</v>
      </c>
      <c r="AX61" s="21">
        <f t="shared" si="27"/>
        <v>6.2659999999999993E-2</v>
      </c>
      <c r="AY61" s="21">
        <f t="shared" si="27"/>
        <v>5.6659999999999995E-2</v>
      </c>
      <c r="AZ61" s="21">
        <f t="shared" si="27"/>
        <v>0.128</v>
      </c>
      <c r="BA61" s="21">
        <f t="shared" si="27"/>
        <v>0.22700000000000001</v>
      </c>
      <c r="BB61" s="21">
        <f t="shared" si="27"/>
        <v>0.35699999999999998</v>
      </c>
      <c r="BC61" s="21">
        <f t="shared" si="27"/>
        <v>0.49110999999999999</v>
      </c>
      <c r="BD61" s="21">
        <f t="shared" si="27"/>
        <v>0.20499999999999999</v>
      </c>
      <c r="BE61" s="21">
        <f t="shared" si="27"/>
        <v>0.33</v>
      </c>
      <c r="BF61" s="21">
        <f t="shared" si="27"/>
        <v>0</v>
      </c>
      <c r="BG61" s="21">
        <f t="shared" si="27"/>
        <v>2.3E-2</v>
      </c>
      <c r="BH61" s="21">
        <f t="shared" si="27"/>
        <v>2.1000000000000001E-2</v>
      </c>
      <c r="BI61" s="21">
        <f t="shared" si="27"/>
        <v>0.03</v>
      </c>
      <c r="BJ61" s="21">
        <f t="shared" si="27"/>
        <v>2.1000000000000001E-2</v>
      </c>
      <c r="BK61" s="21">
        <f t="shared" si="27"/>
        <v>3.5000000000000003E-2</v>
      </c>
      <c r="BL61" s="21">
        <f t="shared" si="27"/>
        <v>0.27500000000000002</v>
      </c>
      <c r="BM61" s="21">
        <f t="shared" si="27"/>
        <v>0.15444999999999998</v>
      </c>
      <c r="BN61" s="21">
        <f t="shared" si="27"/>
        <v>1.489E-2</v>
      </c>
      <c r="BO61" s="21">
        <f t="shared" ref="BO61" si="28">BO60/1000</f>
        <v>0.01</v>
      </c>
    </row>
    <row r="62" spans="1:69" ht="17.25" x14ac:dyDescent="0.3">
      <c r="A62" s="30"/>
      <c r="B62" s="31" t="s">
        <v>27</v>
      </c>
      <c r="C62" s="98"/>
      <c r="D62" s="32">
        <f>D58*D60</f>
        <v>2.0181</v>
      </c>
      <c r="E62" s="32">
        <f t="shared" ref="E62:BN62" si="29">E58*E60</f>
        <v>0</v>
      </c>
      <c r="F62" s="32">
        <f t="shared" si="29"/>
        <v>1.2081999999999999</v>
      </c>
      <c r="G62" s="32">
        <f t="shared" si="29"/>
        <v>0</v>
      </c>
      <c r="H62" s="32">
        <f t="shared" si="29"/>
        <v>0</v>
      </c>
      <c r="I62" s="32">
        <f t="shared" si="29"/>
        <v>1.224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0.67200000000000004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0.50127999999999995</v>
      </c>
      <c r="AY62" s="32">
        <f t="shared" si="29"/>
        <v>0</v>
      </c>
      <c r="AZ62" s="32">
        <f t="shared" si="29"/>
        <v>1.024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25.626910000000006</v>
      </c>
      <c r="BQ62" s="34">
        <f>BP62/$C$7</f>
        <v>25.626910000000006</v>
      </c>
    </row>
    <row r="63" spans="1:69" ht="17.25" x14ac:dyDescent="0.3">
      <c r="A63" s="30"/>
      <c r="B63" s="31" t="s">
        <v>28</v>
      </c>
      <c r="C63" s="98"/>
      <c r="D63" s="32">
        <f>D58*D60</f>
        <v>2.0181</v>
      </c>
      <c r="E63" s="32">
        <f t="shared" ref="E63:BN63" si="31">E58*E60</f>
        <v>0</v>
      </c>
      <c r="F63" s="32">
        <f t="shared" si="31"/>
        <v>1.2081999999999999</v>
      </c>
      <c r="G63" s="32">
        <f t="shared" si="31"/>
        <v>0</v>
      </c>
      <c r="H63" s="32">
        <f t="shared" si="31"/>
        <v>0</v>
      </c>
      <c r="I63" s="32">
        <f t="shared" si="31"/>
        <v>1.224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0.67200000000000004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0.50127999999999995</v>
      </c>
      <c r="AY63" s="32">
        <f t="shared" si="31"/>
        <v>0</v>
      </c>
      <c r="AZ63" s="32">
        <f t="shared" si="31"/>
        <v>1.024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25.626910000000006</v>
      </c>
      <c r="BQ63" s="34">
        <f>BP63/$C$7</f>
        <v>25.626910000000006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BN66" si="33">D5</f>
        <v>Хлеб пшеничный</v>
      </c>
      <c r="E66" s="92" t="str">
        <f t="shared" si="33"/>
        <v>Хлеб ржано-пшеничный</v>
      </c>
      <c r="F66" s="92" t="str">
        <f t="shared" si="33"/>
        <v>Сахар</v>
      </c>
      <c r="G66" s="92" t="str">
        <f t="shared" si="33"/>
        <v>Чай</v>
      </c>
      <c r="H66" s="92" t="str">
        <f t="shared" si="33"/>
        <v>Какао</v>
      </c>
      <c r="I66" s="92" t="str">
        <f t="shared" si="33"/>
        <v>Кофейный напиток</v>
      </c>
      <c r="J66" s="92" t="str">
        <f t="shared" si="33"/>
        <v>Молоко 2,5%</v>
      </c>
      <c r="K66" s="92" t="str">
        <f t="shared" si="33"/>
        <v>Масло сливочное</v>
      </c>
      <c r="L66" s="92" t="str">
        <f t="shared" si="33"/>
        <v>Сметана 15%</v>
      </c>
      <c r="M66" s="92" t="str">
        <f t="shared" si="33"/>
        <v>Молоко сухое</v>
      </c>
      <c r="N66" s="92" t="str">
        <f t="shared" si="33"/>
        <v>Снежок 2,5 %</v>
      </c>
      <c r="O66" s="92" t="str">
        <f t="shared" si="33"/>
        <v>Творог 5%</v>
      </c>
      <c r="P66" s="92" t="str">
        <f t="shared" si="33"/>
        <v>Молоко сгущенное</v>
      </c>
      <c r="Q66" s="92" t="str">
        <f t="shared" si="33"/>
        <v xml:space="preserve">Джем Сава </v>
      </c>
      <c r="R66" s="92" t="str">
        <f t="shared" si="33"/>
        <v>Сыр</v>
      </c>
      <c r="S66" s="92" t="str">
        <f t="shared" si="33"/>
        <v>Зеленый горошек</v>
      </c>
      <c r="T66" s="92" t="str">
        <f t="shared" si="33"/>
        <v>Кукуруза консервирован.</v>
      </c>
      <c r="U66" s="92" t="str">
        <f t="shared" si="33"/>
        <v>Консервы рыбные</v>
      </c>
      <c r="V66" s="92" t="str">
        <f t="shared" si="33"/>
        <v>Огурцы консервирован.</v>
      </c>
      <c r="W66" s="38"/>
      <c r="X66" s="92" t="str">
        <f t="shared" si="33"/>
        <v>Яйцо</v>
      </c>
      <c r="Y66" s="92" t="str">
        <f t="shared" si="33"/>
        <v>Икра кабачковая</v>
      </c>
      <c r="Z66" s="92" t="str">
        <f t="shared" si="33"/>
        <v>Изюм</v>
      </c>
      <c r="AA66" s="92" t="str">
        <f t="shared" si="33"/>
        <v>Курага</v>
      </c>
      <c r="AB66" s="92" t="str">
        <f t="shared" si="33"/>
        <v>Чернослив</v>
      </c>
      <c r="AC66" s="92" t="str">
        <f t="shared" si="33"/>
        <v>Шиповник</v>
      </c>
      <c r="AD66" s="92" t="str">
        <f t="shared" si="33"/>
        <v>Сухофрукты</v>
      </c>
      <c r="AE66" s="92" t="str">
        <f t="shared" si="33"/>
        <v>Ягода свежемороженная</v>
      </c>
      <c r="AF66" s="92" t="str">
        <f t="shared" si="33"/>
        <v>Лимон</v>
      </c>
      <c r="AG66" s="92" t="str">
        <f t="shared" si="33"/>
        <v>Кисель</v>
      </c>
      <c r="AH66" s="92" t="str">
        <f t="shared" si="33"/>
        <v xml:space="preserve">Сок </v>
      </c>
      <c r="AI66" s="92" t="str">
        <f t="shared" si="33"/>
        <v>Макаронные изделия</v>
      </c>
      <c r="AJ66" s="92" t="str">
        <f t="shared" si="33"/>
        <v>Мука</v>
      </c>
      <c r="AK66" s="92" t="str">
        <f t="shared" si="33"/>
        <v>Дрожжи</v>
      </c>
      <c r="AL66" s="92" t="str">
        <f t="shared" si="33"/>
        <v>Печенье</v>
      </c>
      <c r="AM66" s="92" t="str">
        <f t="shared" si="33"/>
        <v>Кукурузн ные палочки</v>
      </c>
      <c r="AN66" s="92" t="str">
        <f t="shared" si="33"/>
        <v>Вафли</v>
      </c>
      <c r="AO66" s="92" t="str">
        <f t="shared" si="33"/>
        <v>Конфеты</v>
      </c>
      <c r="AP66" s="92" t="str">
        <f t="shared" si="33"/>
        <v>Повидло Сава</v>
      </c>
      <c r="AQ66" s="92" t="str">
        <f t="shared" si="33"/>
        <v>Крупа геркулес</v>
      </c>
      <c r="AR66" s="92" t="str">
        <f t="shared" si="33"/>
        <v>Крупа горох</v>
      </c>
      <c r="AS66" s="92" t="str">
        <f t="shared" si="33"/>
        <v>Крупа гречневая</v>
      </c>
      <c r="AT66" s="92" t="str">
        <f t="shared" si="33"/>
        <v>Крупа кукурузная</v>
      </c>
      <c r="AU66" s="92" t="str">
        <f t="shared" si="33"/>
        <v>Крупа манная</v>
      </c>
      <c r="AV66" s="92" t="str">
        <f t="shared" si="33"/>
        <v>Крупа перловая</v>
      </c>
      <c r="AW66" s="92" t="str">
        <f t="shared" si="33"/>
        <v>Крупа пшеничная</v>
      </c>
      <c r="AX66" s="92" t="str">
        <f t="shared" si="33"/>
        <v>Крупа пшено</v>
      </c>
      <c r="AY66" s="92" t="str">
        <f t="shared" si="33"/>
        <v>Крупа ячневая</v>
      </c>
      <c r="AZ66" s="92" t="str">
        <f t="shared" si="33"/>
        <v>Рис</v>
      </c>
      <c r="BA66" s="92" t="str">
        <f t="shared" si="33"/>
        <v>Цыпленок бройлер</v>
      </c>
      <c r="BB66" s="92" t="str">
        <f t="shared" si="33"/>
        <v>Филе куриное</v>
      </c>
      <c r="BC66" s="92" t="str">
        <f t="shared" si="33"/>
        <v>Фарш говяжий</v>
      </c>
      <c r="BD66" s="92" t="str">
        <f t="shared" si="33"/>
        <v>Печень куриная</v>
      </c>
      <c r="BE66" s="92" t="str">
        <f t="shared" si="33"/>
        <v>Филе минтая</v>
      </c>
      <c r="BF66" s="92" t="str">
        <f t="shared" si="33"/>
        <v>Филе сельди слабосол.</v>
      </c>
      <c r="BG66" s="92" t="str">
        <f t="shared" si="33"/>
        <v>Картофель</v>
      </c>
      <c r="BH66" s="92" t="str">
        <f t="shared" si="33"/>
        <v>Морковь</v>
      </c>
      <c r="BI66" s="92" t="str">
        <f t="shared" si="33"/>
        <v>Лук</v>
      </c>
      <c r="BJ66" s="92" t="str">
        <f t="shared" si="33"/>
        <v>Капуста</v>
      </c>
      <c r="BK66" s="92" t="str">
        <f t="shared" si="33"/>
        <v>Свекла</v>
      </c>
      <c r="BL66" s="92" t="str">
        <f t="shared" si="33"/>
        <v>Томатная паста</v>
      </c>
      <c r="BM66" s="92" t="str">
        <f t="shared" si="33"/>
        <v>Масло растительное</v>
      </c>
      <c r="BN66" s="92" t="str">
        <f t="shared" si="33"/>
        <v>Соль</v>
      </c>
      <c r="BO66" s="92" t="str">
        <f t="shared" ref="BO66" si="34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5">B12</f>
        <v>Суп картофельный с клецками</v>
      </c>
      <c r="C68" s="96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100"/>
      <c r="B69" s="7" t="str">
        <f t="shared" si="35"/>
        <v>Жаркое по-домашнему</v>
      </c>
      <c r="C69" s="96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100"/>
      <c r="B70" s="7" t="str">
        <f t="shared" si="35"/>
        <v>Хлеб пшеничный</v>
      </c>
      <c r="C70" s="96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100"/>
      <c r="B71" s="7" t="str">
        <f t="shared" si="35"/>
        <v>Хлеб ржано-пшеничный</v>
      </c>
      <c r="C71" s="96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100"/>
      <c r="B72" s="7" t="str">
        <f t="shared" si="35"/>
        <v>Напиток из шиповника</v>
      </c>
      <c r="C72" s="96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100"/>
      <c r="B73" s="12"/>
      <c r="C73" s="97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70</v>
      </c>
      <c r="F77" s="29">
        <f t="shared" si="52"/>
        <v>86.3</v>
      </c>
      <c r="G77" s="29">
        <f t="shared" si="52"/>
        <v>500</v>
      </c>
      <c r="H77" s="29">
        <f t="shared" si="52"/>
        <v>925.9</v>
      </c>
      <c r="I77" s="29">
        <f t="shared" si="52"/>
        <v>510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504</v>
      </c>
      <c r="N77" s="29">
        <f t="shared" si="52"/>
        <v>99.49</v>
      </c>
      <c r="O77" s="29">
        <f t="shared" si="52"/>
        <v>320.32</v>
      </c>
      <c r="P77" s="29">
        <f t="shared" si="52"/>
        <v>368.4</v>
      </c>
      <c r="Q77" s="29">
        <f t="shared" si="52"/>
        <v>380</v>
      </c>
      <c r="R77" s="29">
        <f t="shared" si="52"/>
        <v>0</v>
      </c>
      <c r="S77" s="29">
        <f t="shared" si="52"/>
        <v>130</v>
      </c>
      <c r="T77" s="29">
        <f t="shared" si="52"/>
        <v>0</v>
      </c>
      <c r="U77" s="29">
        <f t="shared" si="52"/>
        <v>628</v>
      </c>
      <c r="V77" s="29">
        <f t="shared" si="52"/>
        <v>329.48</v>
      </c>
      <c r="W77" s="29">
        <f t="shared" si="52"/>
        <v>219</v>
      </c>
      <c r="X77" s="29">
        <f t="shared" si="52"/>
        <v>7.9</v>
      </c>
      <c r="Y77" s="29">
        <f t="shared" si="52"/>
        <v>0</v>
      </c>
      <c r="Z77" s="29">
        <f t="shared" si="52"/>
        <v>247</v>
      </c>
      <c r="AA77" s="29">
        <f t="shared" si="52"/>
        <v>360</v>
      </c>
      <c r="AB77" s="29">
        <f t="shared" si="52"/>
        <v>213</v>
      </c>
      <c r="AC77" s="29">
        <f t="shared" si="52"/>
        <v>314.44</v>
      </c>
      <c r="AD77" s="29">
        <f t="shared" si="52"/>
        <v>138</v>
      </c>
      <c r="AE77" s="29">
        <f t="shared" si="52"/>
        <v>388</v>
      </c>
      <c r="AF77" s="29">
        <f t="shared" si="52"/>
        <v>189</v>
      </c>
      <c r="AG77" s="29">
        <f t="shared" si="52"/>
        <v>218.18</v>
      </c>
      <c r="AH77" s="29">
        <f t="shared" si="52"/>
        <v>59.6</v>
      </c>
      <c r="AI77" s="29">
        <f t="shared" si="52"/>
        <v>65.75</v>
      </c>
      <c r="AJ77" s="29">
        <f t="shared" si="52"/>
        <v>37</v>
      </c>
      <c r="AK77" s="29">
        <f t="shared" si="52"/>
        <v>190</v>
      </c>
      <c r="AL77" s="29">
        <f t="shared" si="52"/>
        <v>185</v>
      </c>
      <c r="AM77" s="29">
        <f t="shared" si="52"/>
        <v>0</v>
      </c>
      <c r="AN77" s="29">
        <f t="shared" si="52"/>
        <v>240</v>
      </c>
      <c r="AO77" s="29">
        <f t="shared" si="52"/>
        <v>0</v>
      </c>
      <c r="AP77" s="29">
        <f t="shared" si="52"/>
        <v>213.79</v>
      </c>
      <c r="AQ77" s="29">
        <f t="shared" si="52"/>
        <v>60</v>
      </c>
      <c r="AR77" s="29">
        <f t="shared" si="52"/>
        <v>65.33</v>
      </c>
      <c r="AS77" s="29">
        <f t="shared" si="52"/>
        <v>84</v>
      </c>
      <c r="AT77" s="29">
        <f t="shared" si="52"/>
        <v>41.43</v>
      </c>
      <c r="AU77" s="29">
        <f t="shared" si="52"/>
        <v>54.28</v>
      </c>
      <c r="AV77" s="29">
        <f t="shared" si="52"/>
        <v>48.75</v>
      </c>
      <c r="AW77" s="29">
        <f t="shared" si="52"/>
        <v>114.28</v>
      </c>
      <c r="AX77" s="29">
        <f t="shared" si="52"/>
        <v>62.66</v>
      </c>
      <c r="AY77" s="29">
        <f t="shared" si="52"/>
        <v>56.66</v>
      </c>
      <c r="AZ77" s="29">
        <f t="shared" si="52"/>
        <v>128</v>
      </c>
      <c r="BA77" s="29">
        <f t="shared" si="52"/>
        <v>227</v>
      </c>
      <c r="BB77" s="29">
        <f t="shared" si="52"/>
        <v>357</v>
      </c>
      <c r="BC77" s="29">
        <f t="shared" si="52"/>
        <v>491.11</v>
      </c>
      <c r="BD77" s="29">
        <f t="shared" si="52"/>
        <v>205</v>
      </c>
      <c r="BE77" s="29">
        <f t="shared" si="52"/>
        <v>330</v>
      </c>
      <c r="BF77" s="29">
        <f t="shared" si="52"/>
        <v>0</v>
      </c>
      <c r="BG77" s="29">
        <f t="shared" si="52"/>
        <v>23</v>
      </c>
      <c r="BH77" s="29">
        <f t="shared" si="52"/>
        <v>21</v>
      </c>
      <c r="BI77" s="29">
        <f t="shared" si="52"/>
        <v>30</v>
      </c>
      <c r="BJ77" s="29">
        <f t="shared" si="52"/>
        <v>21</v>
      </c>
      <c r="BK77" s="29">
        <f t="shared" si="52"/>
        <v>35</v>
      </c>
      <c r="BL77" s="29">
        <f t="shared" si="52"/>
        <v>275</v>
      </c>
      <c r="BM77" s="29">
        <f t="shared" si="52"/>
        <v>154.44999999999999</v>
      </c>
      <c r="BN77" s="29">
        <f t="shared" si="52"/>
        <v>14.89</v>
      </c>
      <c r="BO77" s="29">
        <f t="shared" ref="BO77" si="53">BO60</f>
        <v>10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7.0000000000000007E-2</v>
      </c>
      <c r="F78" s="21">
        <f t="shared" si="54"/>
        <v>8.6300000000000002E-2</v>
      </c>
      <c r="G78" s="21">
        <f t="shared" si="54"/>
        <v>0.5</v>
      </c>
      <c r="H78" s="21">
        <f t="shared" si="54"/>
        <v>0.92589999999999995</v>
      </c>
      <c r="I78" s="21">
        <f t="shared" si="54"/>
        <v>0.51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0.504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0.36839999999999995</v>
      </c>
      <c r="Q78" s="21">
        <f t="shared" si="54"/>
        <v>0.38</v>
      </c>
      <c r="R78" s="21">
        <f t="shared" si="54"/>
        <v>0</v>
      </c>
      <c r="S78" s="21">
        <f t="shared" si="54"/>
        <v>0.13</v>
      </c>
      <c r="T78" s="21">
        <f t="shared" si="54"/>
        <v>0</v>
      </c>
      <c r="U78" s="21">
        <f t="shared" si="54"/>
        <v>0.628</v>
      </c>
      <c r="V78" s="21">
        <f t="shared" si="54"/>
        <v>0.32948</v>
      </c>
      <c r="W78" s="21">
        <f t="shared" si="54"/>
        <v>0.219</v>
      </c>
      <c r="X78" s="21">
        <f t="shared" si="54"/>
        <v>7.9000000000000008E-3</v>
      </c>
      <c r="Y78" s="21">
        <f t="shared" si="54"/>
        <v>0</v>
      </c>
      <c r="Z78" s="21">
        <f t="shared" si="54"/>
        <v>0.247</v>
      </c>
      <c r="AA78" s="21">
        <f t="shared" si="54"/>
        <v>0.36</v>
      </c>
      <c r="AB78" s="21">
        <f t="shared" si="54"/>
        <v>0.21299999999999999</v>
      </c>
      <c r="AC78" s="21">
        <f t="shared" si="54"/>
        <v>0.31444</v>
      </c>
      <c r="AD78" s="21">
        <f t="shared" si="54"/>
        <v>0.13800000000000001</v>
      </c>
      <c r="AE78" s="21">
        <f t="shared" si="54"/>
        <v>0.38800000000000001</v>
      </c>
      <c r="AF78" s="21">
        <f t="shared" si="54"/>
        <v>0.189</v>
      </c>
      <c r="AG78" s="21">
        <f t="shared" si="54"/>
        <v>0.21818000000000001</v>
      </c>
      <c r="AH78" s="21">
        <f t="shared" si="54"/>
        <v>5.96E-2</v>
      </c>
      <c r="AI78" s="21">
        <f t="shared" si="54"/>
        <v>6.5750000000000003E-2</v>
      </c>
      <c r="AJ78" s="21">
        <f t="shared" si="54"/>
        <v>3.6999999999999998E-2</v>
      </c>
      <c r="AK78" s="21">
        <f t="shared" si="54"/>
        <v>0.19</v>
      </c>
      <c r="AL78" s="21">
        <f t="shared" si="54"/>
        <v>0.185</v>
      </c>
      <c r="AM78" s="21">
        <f t="shared" si="54"/>
        <v>0</v>
      </c>
      <c r="AN78" s="21">
        <f t="shared" si="54"/>
        <v>0.24</v>
      </c>
      <c r="AO78" s="21">
        <f t="shared" si="54"/>
        <v>0</v>
      </c>
      <c r="AP78" s="21">
        <f t="shared" si="54"/>
        <v>0.21378999999999998</v>
      </c>
      <c r="AQ78" s="21">
        <f t="shared" si="54"/>
        <v>0.06</v>
      </c>
      <c r="AR78" s="21">
        <f t="shared" si="54"/>
        <v>6.5329999999999999E-2</v>
      </c>
      <c r="AS78" s="21">
        <f t="shared" si="54"/>
        <v>8.4000000000000005E-2</v>
      </c>
      <c r="AT78" s="21">
        <f t="shared" si="54"/>
        <v>4.1430000000000002E-2</v>
      </c>
      <c r="AU78" s="21">
        <f t="shared" si="54"/>
        <v>5.4280000000000002E-2</v>
      </c>
      <c r="AV78" s="21">
        <f t="shared" si="54"/>
        <v>4.8750000000000002E-2</v>
      </c>
      <c r="AW78" s="21">
        <f t="shared" si="54"/>
        <v>0.11428000000000001</v>
      </c>
      <c r="AX78" s="21">
        <f t="shared" si="54"/>
        <v>6.2659999999999993E-2</v>
      </c>
      <c r="AY78" s="21">
        <f t="shared" si="54"/>
        <v>5.6659999999999995E-2</v>
      </c>
      <c r="AZ78" s="21">
        <f t="shared" si="54"/>
        <v>0.128</v>
      </c>
      <c r="BA78" s="21">
        <f t="shared" si="54"/>
        <v>0.22700000000000001</v>
      </c>
      <c r="BB78" s="21">
        <f t="shared" si="54"/>
        <v>0.35699999999999998</v>
      </c>
      <c r="BC78" s="21">
        <f t="shared" si="54"/>
        <v>0.49110999999999999</v>
      </c>
      <c r="BD78" s="21">
        <f t="shared" si="54"/>
        <v>0.20499999999999999</v>
      </c>
      <c r="BE78" s="21">
        <f t="shared" si="54"/>
        <v>0.33</v>
      </c>
      <c r="BF78" s="21">
        <f t="shared" si="54"/>
        <v>0</v>
      </c>
      <c r="BG78" s="21">
        <f t="shared" si="54"/>
        <v>2.3E-2</v>
      </c>
      <c r="BH78" s="21">
        <f t="shared" si="54"/>
        <v>2.1000000000000001E-2</v>
      </c>
      <c r="BI78" s="21">
        <f t="shared" si="54"/>
        <v>0.03</v>
      </c>
      <c r="BJ78" s="21">
        <f t="shared" si="54"/>
        <v>2.1000000000000001E-2</v>
      </c>
      <c r="BK78" s="21">
        <f t="shared" si="54"/>
        <v>3.5000000000000003E-2</v>
      </c>
      <c r="BL78" s="21">
        <f t="shared" si="54"/>
        <v>0.27500000000000002</v>
      </c>
      <c r="BM78" s="21">
        <f t="shared" si="54"/>
        <v>0.15444999999999998</v>
      </c>
      <c r="BN78" s="21">
        <f t="shared" si="54"/>
        <v>1.489E-2</v>
      </c>
      <c r="BO78" s="21">
        <f t="shared" ref="BO78" si="55">BO77/1000</f>
        <v>0.01</v>
      </c>
    </row>
    <row r="79" spans="1:69" ht="17.25" x14ac:dyDescent="0.3">
      <c r="A79" s="30"/>
      <c r="B79" s="31" t="s">
        <v>27</v>
      </c>
      <c r="C79" s="98"/>
      <c r="D79" s="32">
        <f>D75*D77</f>
        <v>2.0181</v>
      </c>
      <c r="E79" s="32">
        <f t="shared" ref="E79:BN79" si="56">E75*E77</f>
        <v>3.5</v>
      </c>
      <c r="F79" s="32">
        <f t="shared" si="56"/>
        <v>1.0356000000000001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0.49375000000000002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5.03104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0.37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12.484999999999999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4.6230000000000002</v>
      </c>
      <c r="BH79" s="32">
        <f t="shared" si="56"/>
        <v>0.7350000000000001</v>
      </c>
      <c r="BI79" s="32">
        <f t="shared" si="56"/>
        <v>0.6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0.92669999999999997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33.533849999999994</v>
      </c>
      <c r="BQ79" s="34">
        <f>BP79/$C$7</f>
        <v>33.533849999999994</v>
      </c>
    </row>
    <row r="80" spans="1:69" ht="17.25" x14ac:dyDescent="0.3">
      <c r="A80" s="30"/>
      <c r="B80" s="31" t="s">
        <v>28</v>
      </c>
      <c r="C80" s="98"/>
      <c r="D80" s="32">
        <f>D75*D77</f>
        <v>2.0181</v>
      </c>
      <c r="E80" s="32">
        <f t="shared" ref="E80:BN80" si="58">E75*E77</f>
        <v>3.5</v>
      </c>
      <c r="F80" s="32">
        <f t="shared" si="58"/>
        <v>1.0356000000000001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0.49375000000000002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5.03104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0.37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12.484999999999999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4.6230000000000002</v>
      </c>
      <c r="BH80" s="32">
        <f t="shared" si="58"/>
        <v>0.7350000000000001</v>
      </c>
      <c r="BI80" s="32">
        <f t="shared" si="58"/>
        <v>0.6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0.92669999999999997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33.533849999999994</v>
      </c>
      <c r="BQ80" s="34">
        <f>BP80/$C$7</f>
        <v>33.533849999999994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BN83" si="60">D5</f>
        <v>Хлеб пшеничный</v>
      </c>
      <c r="E83" s="92" t="str">
        <f t="shared" si="60"/>
        <v>Хлеб ржано-пшеничный</v>
      </c>
      <c r="F83" s="92" t="str">
        <f t="shared" si="60"/>
        <v>Сахар</v>
      </c>
      <c r="G83" s="92" t="str">
        <f t="shared" si="60"/>
        <v>Чай</v>
      </c>
      <c r="H83" s="92" t="str">
        <f t="shared" si="60"/>
        <v>Какао</v>
      </c>
      <c r="I83" s="92" t="str">
        <f t="shared" si="60"/>
        <v>Кофейный напиток</v>
      </c>
      <c r="J83" s="92" t="str">
        <f t="shared" si="60"/>
        <v>Молоко 2,5%</v>
      </c>
      <c r="K83" s="92" t="str">
        <f t="shared" si="60"/>
        <v>Масло сливочное</v>
      </c>
      <c r="L83" s="92" t="str">
        <f t="shared" si="60"/>
        <v>Сметана 15%</v>
      </c>
      <c r="M83" s="92" t="str">
        <f t="shared" si="60"/>
        <v>Молоко сухое</v>
      </c>
      <c r="N83" s="92" t="str">
        <f t="shared" si="60"/>
        <v>Снежок 2,5 %</v>
      </c>
      <c r="O83" s="92" t="str">
        <f t="shared" si="60"/>
        <v>Творог 5%</v>
      </c>
      <c r="P83" s="92" t="str">
        <f t="shared" si="60"/>
        <v>Молоко сгущенное</v>
      </c>
      <c r="Q83" s="92" t="str">
        <f t="shared" si="60"/>
        <v xml:space="preserve">Джем Сава </v>
      </c>
      <c r="R83" s="92" t="str">
        <f t="shared" si="60"/>
        <v>Сыр</v>
      </c>
      <c r="S83" s="92" t="str">
        <f t="shared" si="60"/>
        <v>Зеленый горошек</v>
      </c>
      <c r="T83" s="92" t="str">
        <f t="shared" si="60"/>
        <v>Кукуруза консервирован.</v>
      </c>
      <c r="U83" s="92" t="str">
        <f t="shared" si="60"/>
        <v>Консервы рыбные</v>
      </c>
      <c r="V83" s="92" t="str">
        <f t="shared" si="60"/>
        <v>Огурцы консервирован.</v>
      </c>
      <c r="W83" s="38"/>
      <c r="X83" s="92" t="str">
        <f t="shared" si="60"/>
        <v>Яйцо</v>
      </c>
      <c r="Y83" s="92" t="str">
        <f t="shared" si="60"/>
        <v>Икра кабачковая</v>
      </c>
      <c r="Z83" s="92" t="str">
        <f t="shared" si="60"/>
        <v>Изюм</v>
      </c>
      <c r="AA83" s="92" t="str">
        <f t="shared" si="60"/>
        <v>Курага</v>
      </c>
      <c r="AB83" s="92" t="str">
        <f t="shared" si="60"/>
        <v>Чернослив</v>
      </c>
      <c r="AC83" s="92" t="str">
        <f t="shared" si="60"/>
        <v>Шиповник</v>
      </c>
      <c r="AD83" s="92" t="str">
        <f t="shared" si="60"/>
        <v>Сухофрукты</v>
      </c>
      <c r="AE83" s="92" t="str">
        <f t="shared" si="60"/>
        <v>Ягода свежемороженная</v>
      </c>
      <c r="AF83" s="92" t="str">
        <f t="shared" si="60"/>
        <v>Лимон</v>
      </c>
      <c r="AG83" s="92" t="str">
        <f t="shared" si="60"/>
        <v>Кисель</v>
      </c>
      <c r="AH83" s="92" t="str">
        <f t="shared" si="60"/>
        <v xml:space="preserve">Сок </v>
      </c>
      <c r="AI83" s="92" t="str">
        <f t="shared" si="60"/>
        <v>Макаронные изделия</v>
      </c>
      <c r="AJ83" s="92" t="str">
        <f t="shared" si="60"/>
        <v>Мука</v>
      </c>
      <c r="AK83" s="92" t="str">
        <f t="shared" si="60"/>
        <v>Дрожжи</v>
      </c>
      <c r="AL83" s="92" t="str">
        <f t="shared" si="60"/>
        <v>Печенье</v>
      </c>
      <c r="AM83" s="92" t="str">
        <f t="shared" si="60"/>
        <v>Кукурузн ные палочки</v>
      </c>
      <c r="AN83" s="92" t="str">
        <f t="shared" si="60"/>
        <v>Вафли</v>
      </c>
      <c r="AO83" s="92" t="str">
        <f t="shared" si="60"/>
        <v>Конфеты</v>
      </c>
      <c r="AP83" s="92" t="str">
        <f t="shared" si="60"/>
        <v>Повидло Сава</v>
      </c>
      <c r="AQ83" s="92" t="str">
        <f t="shared" si="60"/>
        <v>Крупа геркулес</v>
      </c>
      <c r="AR83" s="92" t="str">
        <f t="shared" si="60"/>
        <v>Крупа горох</v>
      </c>
      <c r="AS83" s="92" t="str">
        <f t="shared" si="60"/>
        <v>Крупа гречневая</v>
      </c>
      <c r="AT83" s="92" t="str">
        <f t="shared" si="60"/>
        <v>Крупа кукурузная</v>
      </c>
      <c r="AU83" s="92" t="str">
        <f t="shared" si="60"/>
        <v>Крупа манная</v>
      </c>
      <c r="AV83" s="92" t="str">
        <f t="shared" si="60"/>
        <v>Крупа перловая</v>
      </c>
      <c r="AW83" s="92" t="str">
        <f t="shared" si="60"/>
        <v>Крупа пшеничная</v>
      </c>
      <c r="AX83" s="92" t="str">
        <f t="shared" si="60"/>
        <v>Крупа пшено</v>
      </c>
      <c r="AY83" s="92" t="str">
        <f t="shared" si="60"/>
        <v>Крупа ячневая</v>
      </c>
      <c r="AZ83" s="92" t="str">
        <f t="shared" si="60"/>
        <v>Рис</v>
      </c>
      <c r="BA83" s="92" t="str">
        <f t="shared" si="60"/>
        <v>Цыпленок бройлер</v>
      </c>
      <c r="BB83" s="92" t="str">
        <f t="shared" si="60"/>
        <v>Филе куриное</v>
      </c>
      <c r="BC83" s="92" t="str">
        <f t="shared" si="60"/>
        <v>Фарш говяжий</v>
      </c>
      <c r="BD83" s="92" t="str">
        <f t="shared" si="60"/>
        <v>Печень куриная</v>
      </c>
      <c r="BE83" s="92" t="str">
        <f t="shared" si="60"/>
        <v>Филе минтая</v>
      </c>
      <c r="BF83" s="92" t="str">
        <f t="shared" si="60"/>
        <v>Филе сельди слабосол.</v>
      </c>
      <c r="BG83" s="92" t="str">
        <f t="shared" si="60"/>
        <v>Картофель</v>
      </c>
      <c r="BH83" s="92" t="str">
        <f t="shared" si="60"/>
        <v>Морковь</v>
      </c>
      <c r="BI83" s="92" t="str">
        <f t="shared" si="60"/>
        <v>Лук</v>
      </c>
      <c r="BJ83" s="92" t="str">
        <f t="shared" si="60"/>
        <v>Капуста</v>
      </c>
      <c r="BK83" s="92" t="str">
        <f t="shared" si="60"/>
        <v>Свекла</v>
      </c>
      <c r="BL83" s="92" t="str">
        <f t="shared" si="60"/>
        <v>Томатная паста</v>
      </c>
      <c r="BM83" s="92" t="str">
        <f t="shared" si="60"/>
        <v>Масло растительное</v>
      </c>
      <c r="BN83" s="92" t="str">
        <f t="shared" si="60"/>
        <v>Соль</v>
      </c>
      <c r="BO83" s="92" t="str">
        <f t="shared" ref="BO83" si="61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100"/>
      <c r="B87" s="7">
        <f>B21</f>
        <v>0</v>
      </c>
      <c r="C87" s="96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100"/>
      <c r="B88" s="7">
        <f>B22</f>
        <v>0</v>
      </c>
      <c r="C88" s="96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100"/>
      <c r="B89" s="7">
        <f>B23</f>
        <v>0</v>
      </c>
      <c r="C89" s="97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70</v>
      </c>
      <c r="F93" s="29">
        <f t="shared" si="70"/>
        <v>86.3</v>
      </c>
      <c r="G93" s="29">
        <f t="shared" si="70"/>
        <v>500</v>
      </c>
      <c r="H93" s="29">
        <f t="shared" si="70"/>
        <v>925.9</v>
      </c>
      <c r="I93" s="29">
        <f t="shared" si="70"/>
        <v>510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504</v>
      </c>
      <c r="N93" s="29">
        <f t="shared" si="70"/>
        <v>99.49</v>
      </c>
      <c r="O93" s="29">
        <f t="shared" si="70"/>
        <v>320.32</v>
      </c>
      <c r="P93" s="29">
        <f t="shared" si="70"/>
        <v>368.4</v>
      </c>
      <c r="Q93" s="29">
        <f t="shared" si="70"/>
        <v>380</v>
      </c>
      <c r="R93" s="29">
        <f t="shared" si="70"/>
        <v>0</v>
      </c>
      <c r="S93" s="29">
        <f t="shared" si="70"/>
        <v>130</v>
      </c>
      <c r="T93" s="29">
        <f t="shared" si="70"/>
        <v>0</v>
      </c>
      <c r="U93" s="29">
        <f t="shared" si="70"/>
        <v>628</v>
      </c>
      <c r="V93" s="29">
        <f t="shared" si="70"/>
        <v>329.48</v>
      </c>
      <c r="W93" s="29">
        <f t="shared" si="70"/>
        <v>219</v>
      </c>
      <c r="X93" s="29">
        <f t="shared" si="70"/>
        <v>7.9</v>
      </c>
      <c r="Y93" s="29">
        <f t="shared" si="70"/>
        <v>0</v>
      </c>
      <c r="Z93" s="29">
        <f t="shared" si="70"/>
        <v>247</v>
      </c>
      <c r="AA93" s="29">
        <f t="shared" si="70"/>
        <v>360</v>
      </c>
      <c r="AB93" s="29">
        <f t="shared" si="70"/>
        <v>213</v>
      </c>
      <c r="AC93" s="29">
        <f t="shared" si="70"/>
        <v>314.44</v>
      </c>
      <c r="AD93" s="29">
        <f t="shared" si="70"/>
        <v>138</v>
      </c>
      <c r="AE93" s="29">
        <f t="shared" si="70"/>
        <v>388</v>
      </c>
      <c r="AF93" s="29">
        <f t="shared" si="70"/>
        <v>189</v>
      </c>
      <c r="AG93" s="29">
        <f t="shared" si="70"/>
        <v>218.18</v>
      </c>
      <c r="AH93" s="29">
        <f t="shared" si="70"/>
        <v>59.6</v>
      </c>
      <c r="AI93" s="29">
        <f t="shared" si="70"/>
        <v>65.75</v>
      </c>
      <c r="AJ93" s="29">
        <f t="shared" si="70"/>
        <v>37</v>
      </c>
      <c r="AK93" s="29">
        <f t="shared" si="70"/>
        <v>190</v>
      </c>
      <c r="AL93" s="29">
        <f t="shared" si="70"/>
        <v>185</v>
      </c>
      <c r="AM93" s="29">
        <f t="shared" si="70"/>
        <v>0</v>
      </c>
      <c r="AN93" s="29">
        <f t="shared" si="70"/>
        <v>240</v>
      </c>
      <c r="AO93" s="29">
        <f t="shared" si="70"/>
        <v>0</v>
      </c>
      <c r="AP93" s="29">
        <f t="shared" si="70"/>
        <v>213.79</v>
      </c>
      <c r="AQ93" s="29">
        <f t="shared" si="70"/>
        <v>60</v>
      </c>
      <c r="AR93" s="29">
        <f t="shared" si="70"/>
        <v>65.33</v>
      </c>
      <c r="AS93" s="29">
        <f t="shared" si="70"/>
        <v>84</v>
      </c>
      <c r="AT93" s="29">
        <f t="shared" si="70"/>
        <v>41.43</v>
      </c>
      <c r="AU93" s="29">
        <f t="shared" si="70"/>
        <v>54.28</v>
      </c>
      <c r="AV93" s="29">
        <f t="shared" si="70"/>
        <v>48.75</v>
      </c>
      <c r="AW93" s="29">
        <f t="shared" si="70"/>
        <v>114.28</v>
      </c>
      <c r="AX93" s="29">
        <f t="shared" si="70"/>
        <v>62.66</v>
      </c>
      <c r="AY93" s="29">
        <f t="shared" si="70"/>
        <v>56.66</v>
      </c>
      <c r="AZ93" s="29">
        <f t="shared" si="70"/>
        <v>128</v>
      </c>
      <c r="BA93" s="29">
        <f t="shared" si="70"/>
        <v>227</v>
      </c>
      <c r="BB93" s="29">
        <f t="shared" si="70"/>
        <v>357</v>
      </c>
      <c r="BC93" s="29">
        <f t="shared" si="70"/>
        <v>491.11</v>
      </c>
      <c r="BD93" s="29">
        <f t="shared" si="70"/>
        <v>205</v>
      </c>
      <c r="BE93" s="29">
        <f t="shared" si="70"/>
        <v>330</v>
      </c>
      <c r="BF93" s="29">
        <f t="shared" si="70"/>
        <v>0</v>
      </c>
      <c r="BG93" s="29">
        <f t="shared" si="70"/>
        <v>23</v>
      </c>
      <c r="BH93" s="29">
        <f t="shared" si="70"/>
        <v>21</v>
      </c>
      <c r="BI93" s="29">
        <f t="shared" si="70"/>
        <v>30</v>
      </c>
      <c r="BJ93" s="29">
        <f t="shared" si="70"/>
        <v>21</v>
      </c>
      <c r="BK93" s="29">
        <f t="shared" si="70"/>
        <v>35</v>
      </c>
      <c r="BL93" s="29">
        <f t="shared" si="70"/>
        <v>275</v>
      </c>
      <c r="BM93" s="29">
        <f t="shared" si="70"/>
        <v>154.44999999999999</v>
      </c>
      <c r="BN93" s="29">
        <f t="shared" si="70"/>
        <v>14.89</v>
      </c>
      <c r="BO93" s="29">
        <f t="shared" ref="BO93" si="71">BO77</f>
        <v>10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7.0000000000000007E-2</v>
      </c>
      <c r="F94" s="21">
        <f t="shared" si="72"/>
        <v>8.6300000000000002E-2</v>
      </c>
      <c r="G94" s="21">
        <f t="shared" si="72"/>
        <v>0.5</v>
      </c>
      <c r="H94" s="21">
        <f t="shared" si="72"/>
        <v>0.92589999999999995</v>
      </c>
      <c r="I94" s="21">
        <f t="shared" si="72"/>
        <v>0.51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0.504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0.36839999999999995</v>
      </c>
      <c r="Q94" s="21">
        <f t="shared" si="72"/>
        <v>0.38</v>
      </c>
      <c r="R94" s="21">
        <f t="shared" si="72"/>
        <v>0</v>
      </c>
      <c r="S94" s="21">
        <f t="shared" si="72"/>
        <v>0.13</v>
      </c>
      <c r="T94" s="21">
        <f t="shared" si="72"/>
        <v>0</v>
      </c>
      <c r="U94" s="21">
        <f t="shared" si="72"/>
        <v>0.628</v>
      </c>
      <c r="V94" s="21">
        <f t="shared" si="72"/>
        <v>0.32948</v>
      </c>
      <c r="W94" s="21">
        <f t="shared" si="72"/>
        <v>0.219</v>
      </c>
      <c r="X94" s="21">
        <f t="shared" si="72"/>
        <v>7.9000000000000008E-3</v>
      </c>
      <c r="Y94" s="21">
        <f t="shared" si="72"/>
        <v>0</v>
      </c>
      <c r="Z94" s="21">
        <f t="shared" si="72"/>
        <v>0.247</v>
      </c>
      <c r="AA94" s="21">
        <f t="shared" si="72"/>
        <v>0.36</v>
      </c>
      <c r="AB94" s="21">
        <f t="shared" si="72"/>
        <v>0.21299999999999999</v>
      </c>
      <c r="AC94" s="21">
        <f t="shared" si="72"/>
        <v>0.31444</v>
      </c>
      <c r="AD94" s="21">
        <f t="shared" si="72"/>
        <v>0.13800000000000001</v>
      </c>
      <c r="AE94" s="21">
        <f t="shared" si="72"/>
        <v>0.38800000000000001</v>
      </c>
      <c r="AF94" s="21">
        <f t="shared" si="72"/>
        <v>0.189</v>
      </c>
      <c r="AG94" s="21">
        <f t="shared" si="72"/>
        <v>0.21818000000000001</v>
      </c>
      <c r="AH94" s="21">
        <f t="shared" si="72"/>
        <v>5.96E-2</v>
      </c>
      <c r="AI94" s="21">
        <f t="shared" si="72"/>
        <v>6.5750000000000003E-2</v>
      </c>
      <c r="AJ94" s="21">
        <f t="shared" si="72"/>
        <v>3.6999999999999998E-2</v>
      </c>
      <c r="AK94" s="21">
        <f t="shared" si="72"/>
        <v>0.19</v>
      </c>
      <c r="AL94" s="21">
        <f t="shared" si="72"/>
        <v>0.185</v>
      </c>
      <c r="AM94" s="21">
        <f t="shared" si="72"/>
        <v>0</v>
      </c>
      <c r="AN94" s="21">
        <f t="shared" si="72"/>
        <v>0.24</v>
      </c>
      <c r="AO94" s="21">
        <f t="shared" si="72"/>
        <v>0</v>
      </c>
      <c r="AP94" s="21">
        <f t="shared" si="72"/>
        <v>0.21378999999999998</v>
      </c>
      <c r="AQ94" s="21">
        <f t="shared" si="72"/>
        <v>0.06</v>
      </c>
      <c r="AR94" s="21">
        <f t="shared" si="72"/>
        <v>6.5329999999999999E-2</v>
      </c>
      <c r="AS94" s="21">
        <f t="shared" si="72"/>
        <v>8.4000000000000005E-2</v>
      </c>
      <c r="AT94" s="21">
        <f t="shared" si="72"/>
        <v>4.1430000000000002E-2</v>
      </c>
      <c r="AU94" s="21">
        <f t="shared" si="72"/>
        <v>5.4280000000000002E-2</v>
      </c>
      <c r="AV94" s="21">
        <f t="shared" si="72"/>
        <v>4.8750000000000002E-2</v>
      </c>
      <c r="AW94" s="21">
        <f t="shared" si="72"/>
        <v>0.11428000000000001</v>
      </c>
      <c r="AX94" s="21">
        <f t="shared" si="72"/>
        <v>6.2659999999999993E-2</v>
      </c>
      <c r="AY94" s="21">
        <f t="shared" si="72"/>
        <v>5.6659999999999995E-2</v>
      </c>
      <c r="AZ94" s="21">
        <f t="shared" si="72"/>
        <v>0.128</v>
      </c>
      <c r="BA94" s="21">
        <f t="shared" si="72"/>
        <v>0.22700000000000001</v>
      </c>
      <c r="BB94" s="21">
        <f t="shared" si="72"/>
        <v>0.35699999999999998</v>
      </c>
      <c r="BC94" s="21">
        <f t="shared" si="72"/>
        <v>0.49110999999999999</v>
      </c>
      <c r="BD94" s="21">
        <f t="shared" si="72"/>
        <v>0.20499999999999999</v>
      </c>
      <c r="BE94" s="21">
        <f t="shared" si="72"/>
        <v>0.33</v>
      </c>
      <c r="BF94" s="21">
        <f t="shared" si="72"/>
        <v>0</v>
      </c>
      <c r="BG94" s="21">
        <f t="shared" si="72"/>
        <v>2.3E-2</v>
      </c>
      <c r="BH94" s="21">
        <f t="shared" si="72"/>
        <v>2.1000000000000001E-2</v>
      </c>
      <c r="BI94" s="21">
        <f t="shared" si="72"/>
        <v>0.03</v>
      </c>
      <c r="BJ94" s="21">
        <f t="shared" si="72"/>
        <v>2.1000000000000001E-2</v>
      </c>
      <c r="BK94" s="21">
        <f t="shared" si="72"/>
        <v>3.5000000000000003E-2</v>
      </c>
      <c r="BL94" s="21">
        <f t="shared" si="72"/>
        <v>0.27500000000000002</v>
      </c>
      <c r="BM94" s="21">
        <f t="shared" si="72"/>
        <v>0.15444999999999998</v>
      </c>
      <c r="BN94" s="21">
        <f t="shared" si="72"/>
        <v>1.489E-2</v>
      </c>
      <c r="BO94" s="21">
        <f t="shared" ref="BO94" si="73">BO93/1000</f>
        <v>0.01</v>
      </c>
    </row>
    <row r="95" spans="1:69" ht="17.25" x14ac:dyDescent="0.3">
      <c r="A95" s="30"/>
      <c r="B95" s="31" t="s">
        <v>27</v>
      </c>
      <c r="C95" s="98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5.55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18.398399999999999</v>
      </c>
      <c r="BQ95" s="34">
        <f>BP95/$C$19</f>
        <v>18.398399999999999</v>
      </c>
    </row>
    <row r="96" spans="1:69" ht="17.25" x14ac:dyDescent="0.3">
      <c r="A96" s="30"/>
      <c r="B96" s="31" t="s">
        <v>28</v>
      </c>
      <c r="C96" s="98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5.55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18.398399999999999</v>
      </c>
      <c r="BQ96" s="34">
        <f>BP96/$C$19</f>
        <v>18.398399999999999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BN99" si="78">D5</f>
        <v>Хлеб пшеничный</v>
      </c>
      <c r="E99" s="92" t="str">
        <f t="shared" si="78"/>
        <v>Хлеб ржано-пшеничный</v>
      </c>
      <c r="F99" s="92" t="str">
        <f t="shared" si="78"/>
        <v>Сахар</v>
      </c>
      <c r="G99" s="92" t="str">
        <f t="shared" si="78"/>
        <v>Чай</v>
      </c>
      <c r="H99" s="92" t="str">
        <f t="shared" si="78"/>
        <v>Какао</v>
      </c>
      <c r="I99" s="92" t="str">
        <f t="shared" si="78"/>
        <v>Кофейный напиток</v>
      </c>
      <c r="J99" s="92" t="str">
        <f t="shared" si="78"/>
        <v>Молоко 2,5%</v>
      </c>
      <c r="K99" s="92" t="str">
        <f t="shared" si="78"/>
        <v>Масло сливочное</v>
      </c>
      <c r="L99" s="92" t="str">
        <f t="shared" si="78"/>
        <v>Сметана 15%</v>
      </c>
      <c r="M99" s="92" t="str">
        <f t="shared" si="78"/>
        <v>Молоко сухое</v>
      </c>
      <c r="N99" s="92" t="str">
        <f t="shared" si="78"/>
        <v>Снежок 2,5 %</v>
      </c>
      <c r="O99" s="92" t="str">
        <f t="shared" si="78"/>
        <v>Творог 5%</v>
      </c>
      <c r="P99" s="92" t="str">
        <f t="shared" si="78"/>
        <v>Молоко сгущенное</v>
      </c>
      <c r="Q99" s="92" t="str">
        <f t="shared" si="78"/>
        <v xml:space="preserve">Джем Сава </v>
      </c>
      <c r="R99" s="92" t="str">
        <f t="shared" si="78"/>
        <v>Сыр</v>
      </c>
      <c r="S99" s="92" t="str">
        <f t="shared" si="78"/>
        <v>Зеленый горошек</v>
      </c>
      <c r="T99" s="92" t="str">
        <f t="shared" si="78"/>
        <v>Кукуруза консервирован.</v>
      </c>
      <c r="U99" s="92" t="str">
        <f t="shared" si="78"/>
        <v>Консервы рыбные</v>
      </c>
      <c r="V99" s="92" t="str">
        <f t="shared" si="78"/>
        <v>Огурцы консервирован.</v>
      </c>
      <c r="W99" s="38"/>
      <c r="X99" s="92" t="str">
        <f t="shared" si="78"/>
        <v>Яйцо</v>
      </c>
      <c r="Y99" s="92" t="str">
        <f t="shared" si="78"/>
        <v>Икра кабачковая</v>
      </c>
      <c r="Z99" s="92" t="str">
        <f t="shared" si="78"/>
        <v>Изюм</v>
      </c>
      <c r="AA99" s="92" t="str">
        <f t="shared" si="78"/>
        <v>Курага</v>
      </c>
      <c r="AB99" s="92" t="str">
        <f t="shared" si="78"/>
        <v>Чернослив</v>
      </c>
      <c r="AC99" s="92" t="str">
        <f t="shared" si="78"/>
        <v>Шиповник</v>
      </c>
      <c r="AD99" s="92" t="str">
        <f t="shared" si="78"/>
        <v>Сухофрукты</v>
      </c>
      <c r="AE99" s="92" t="str">
        <f t="shared" si="78"/>
        <v>Ягода свежемороженная</v>
      </c>
      <c r="AF99" s="92" t="str">
        <f t="shared" si="78"/>
        <v>Лимон</v>
      </c>
      <c r="AG99" s="92" t="str">
        <f t="shared" si="78"/>
        <v>Кисель</v>
      </c>
      <c r="AH99" s="92" t="str">
        <f t="shared" si="78"/>
        <v xml:space="preserve">Сок </v>
      </c>
      <c r="AI99" s="92" t="str">
        <f t="shared" si="78"/>
        <v>Макаронные изделия</v>
      </c>
      <c r="AJ99" s="92" t="str">
        <f t="shared" si="78"/>
        <v>Мука</v>
      </c>
      <c r="AK99" s="92" t="str">
        <f t="shared" si="78"/>
        <v>Дрожжи</v>
      </c>
      <c r="AL99" s="92" t="str">
        <f t="shared" si="78"/>
        <v>Печенье</v>
      </c>
      <c r="AM99" s="92" t="str">
        <f t="shared" si="78"/>
        <v>Кукурузн ные палочки</v>
      </c>
      <c r="AN99" s="92" t="str">
        <f t="shared" si="78"/>
        <v>Вафли</v>
      </c>
      <c r="AO99" s="92" t="str">
        <f t="shared" si="78"/>
        <v>Конфеты</v>
      </c>
      <c r="AP99" s="92" t="str">
        <f t="shared" si="78"/>
        <v>Повидло Сава</v>
      </c>
      <c r="AQ99" s="92" t="str">
        <f t="shared" si="78"/>
        <v>Крупа геркулес</v>
      </c>
      <c r="AR99" s="92" t="str">
        <f t="shared" si="78"/>
        <v>Крупа горох</v>
      </c>
      <c r="AS99" s="92" t="str">
        <f t="shared" si="78"/>
        <v>Крупа гречневая</v>
      </c>
      <c r="AT99" s="92" t="str">
        <f t="shared" si="78"/>
        <v>Крупа кукурузная</v>
      </c>
      <c r="AU99" s="92" t="str">
        <f t="shared" si="78"/>
        <v>Крупа манная</v>
      </c>
      <c r="AV99" s="92" t="str">
        <f t="shared" si="78"/>
        <v>Крупа перловая</v>
      </c>
      <c r="AW99" s="92" t="str">
        <f t="shared" si="78"/>
        <v>Крупа пшеничная</v>
      </c>
      <c r="AX99" s="92" t="str">
        <f t="shared" si="78"/>
        <v>Крупа пшено</v>
      </c>
      <c r="AY99" s="92" t="str">
        <f t="shared" si="78"/>
        <v>Крупа ячневая</v>
      </c>
      <c r="AZ99" s="92" t="str">
        <f t="shared" si="78"/>
        <v>Рис</v>
      </c>
      <c r="BA99" s="92" t="str">
        <f t="shared" si="78"/>
        <v>Цыпленок бройлер</v>
      </c>
      <c r="BB99" s="92" t="str">
        <f t="shared" si="78"/>
        <v>Филе куриное</v>
      </c>
      <c r="BC99" s="92" t="str">
        <f t="shared" si="78"/>
        <v>Фарш говяжий</v>
      </c>
      <c r="BD99" s="92" t="str">
        <f t="shared" si="78"/>
        <v>Печень куриная</v>
      </c>
      <c r="BE99" s="92" t="str">
        <f t="shared" si="78"/>
        <v>Филе минтая</v>
      </c>
      <c r="BF99" s="92" t="str">
        <f t="shared" si="78"/>
        <v>Филе сельди слабосол.</v>
      </c>
      <c r="BG99" s="92" t="str">
        <f t="shared" si="78"/>
        <v>Картофель</v>
      </c>
      <c r="BH99" s="92" t="str">
        <f t="shared" si="78"/>
        <v>Морковь</v>
      </c>
      <c r="BI99" s="92" t="str">
        <f t="shared" si="78"/>
        <v>Лук</v>
      </c>
      <c r="BJ99" s="92" t="str">
        <f t="shared" si="78"/>
        <v>Капуста</v>
      </c>
      <c r="BK99" s="92" t="str">
        <f t="shared" si="78"/>
        <v>Свекла</v>
      </c>
      <c r="BL99" s="92" t="str">
        <f t="shared" si="78"/>
        <v>Томатная паста</v>
      </c>
      <c r="BM99" s="92" t="str">
        <f t="shared" si="78"/>
        <v>Масло растительное</v>
      </c>
      <c r="BN99" s="92" t="str">
        <f t="shared" si="78"/>
        <v>Соль</v>
      </c>
      <c r="BO99" s="92" t="str">
        <f t="shared" ref="BO99" si="79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100"/>
      <c r="B104" s="40">
        <f>B27</f>
        <v>0</v>
      </c>
      <c r="C104" s="96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70</v>
      </c>
      <c r="F108" s="29">
        <f t="shared" si="91"/>
        <v>86.3</v>
      </c>
      <c r="G108" s="29">
        <f t="shared" si="91"/>
        <v>500</v>
      </c>
      <c r="H108" s="29">
        <f t="shared" si="91"/>
        <v>925.9</v>
      </c>
      <c r="I108" s="29">
        <f t="shared" si="91"/>
        <v>510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504</v>
      </c>
      <c r="N108" s="29">
        <f t="shared" si="91"/>
        <v>99.49</v>
      </c>
      <c r="O108" s="29">
        <f t="shared" si="91"/>
        <v>320.32</v>
      </c>
      <c r="P108" s="29">
        <f t="shared" si="91"/>
        <v>368.4</v>
      </c>
      <c r="Q108" s="29">
        <f t="shared" si="91"/>
        <v>380</v>
      </c>
      <c r="R108" s="29">
        <f t="shared" si="91"/>
        <v>0</v>
      </c>
      <c r="S108" s="29">
        <f t="shared" si="91"/>
        <v>130</v>
      </c>
      <c r="T108" s="29">
        <f t="shared" si="91"/>
        <v>0</v>
      </c>
      <c r="U108" s="29">
        <f t="shared" si="91"/>
        <v>628</v>
      </c>
      <c r="V108" s="29">
        <f t="shared" si="91"/>
        <v>329.48</v>
      </c>
      <c r="W108" s="29">
        <f t="shared" si="91"/>
        <v>219</v>
      </c>
      <c r="X108" s="29">
        <f t="shared" si="91"/>
        <v>7.9</v>
      </c>
      <c r="Y108" s="29">
        <f t="shared" si="91"/>
        <v>0</v>
      </c>
      <c r="Z108" s="29">
        <f t="shared" si="91"/>
        <v>247</v>
      </c>
      <c r="AA108" s="29">
        <f t="shared" si="91"/>
        <v>360</v>
      </c>
      <c r="AB108" s="29">
        <f t="shared" si="91"/>
        <v>213</v>
      </c>
      <c r="AC108" s="29">
        <f t="shared" si="91"/>
        <v>314.44</v>
      </c>
      <c r="AD108" s="29">
        <f t="shared" si="91"/>
        <v>138</v>
      </c>
      <c r="AE108" s="29">
        <f t="shared" si="91"/>
        <v>388</v>
      </c>
      <c r="AF108" s="29">
        <f t="shared" si="91"/>
        <v>189</v>
      </c>
      <c r="AG108" s="29">
        <f t="shared" si="91"/>
        <v>218.18</v>
      </c>
      <c r="AH108" s="29">
        <f t="shared" si="91"/>
        <v>59.6</v>
      </c>
      <c r="AI108" s="29">
        <f t="shared" si="91"/>
        <v>65.75</v>
      </c>
      <c r="AJ108" s="29">
        <f t="shared" si="91"/>
        <v>37</v>
      </c>
      <c r="AK108" s="29">
        <f t="shared" si="91"/>
        <v>190</v>
      </c>
      <c r="AL108" s="29">
        <f t="shared" si="91"/>
        <v>185</v>
      </c>
      <c r="AM108" s="29">
        <f t="shared" si="91"/>
        <v>0</v>
      </c>
      <c r="AN108" s="29">
        <f t="shared" si="91"/>
        <v>240</v>
      </c>
      <c r="AO108" s="29">
        <f t="shared" si="91"/>
        <v>0</v>
      </c>
      <c r="AP108" s="29">
        <f t="shared" si="91"/>
        <v>213.79</v>
      </c>
      <c r="AQ108" s="29">
        <f t="shared" si="91"/>
        <v>60</v>
      </c>
      <c r="AR108" s="29">
        <f t="shared" si="91"/>
        <v>65.33</v>
      </c>
      <c r="AS108" s="29">
        <f t="shared" si="91"/>
        <v>84</v>
      </c>
      <c r="AT108" s="29">
        <f t="shared" si="91"/>
        <v>41.43</v>
      </c>
      <c r="AU108" s="29">
        <f t="shared" si="91"/>
        <v>54.28</v>
      </c>
      <c r="AV108" s="29">
        <f t="shared" si="91"/>
        <v>48.75</v>
      </c>
      <c r="AW108" s="29">
        <f t="shared" si="91"/>
        <v>114.28</v>
      </c>
      <c r="AX108" s="29">
        <f t="shared" si="91"/>
        <v>62.66</v>
      </c>
      <c r="AY108" s="29">
        <f t="shared" si="91"/>
        <v>56.66</v>
      </c>
      <c r="AZ108" s="29">
        <f t="shared" si="91"/>
        <v>128</v>
      </c>
      <c r="BA108" s="29">
        <f t="shared" si="91"/>
        <v>227</v>
      </c>
      <c r="BB108" s="29">
        <f t="shared" si="91"/>
        <v>357</v>
      </c>
      <c r="BC108" s="29">
        <f t="shared" si="91"/>
        <v>491.11</v>
      </c>
      <c r="BD108" s="29">
        <f t="shared" si="91"/>
        <v>205</v>
      </c>
      <c r="BE108" s="29">
        <f t="shared" si="91"/>
        <v>330</v>
      </c>
      <c r="BF108" s="29">
        <f t="shared" si="91"/>
        <v>0</v>
      </c>
      <c r="BG108" s="29">
        <f t="shared" si="91"/>
        <v>23</v>
      </c>
      <c r="BH108" s="29">
        <f t="shared" si="91"/>
        <v>21</v>
      </c>
      <c r="BI108" s="29">
        <f t="shared" si="91"/>
        <v>30</v>
      </c>
      <c r="BJ108" s="29">
        <f t="shared" si="91"/>
        <v>21</v>
      </c>
      <c r="BK108" s="29">
        <f t="shared" si="91"/>
        <v>35</v>
      </c>
      <c r="BL108" s="29">
        <f t="shared" si="91"/>
        <v>275</v>
      </c>
      <c r="BM108" s="29">
        <f t="shared" si="91"/>
        <v>154.44999999999999</v>
      </c>
      <c r="BN108" s="29">
        <f t="shared" si="91"/>
        <v>14.89</v>
      </c>
      <c r="BO108" s="29">
        <f t="shared" ref="BO108" si="92">BO93</f>
        <v>10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7.0000000000000007E-2</v>
      </c>
      <c r="F109" s="21">
        <f t="shared" si="93"/>
        <v>8.6300000000000002E-2</v>
      </c>
      <c r="G109" s="21">
        <f t="shared" si="93"/>
        <v>0.5</v>
      </c>
      <c r="H109" s="21">
        <f t="shared" si="93"/>
        <v>0.92589999999999995</v>
      </c>
      <c r="I109" s="21">
        <f t="shared" si="93"/>
        <v>0.51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0.504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0.36839999999999995</v>
      </c>
      <c r="Q109" s="21">
        <f t="shared" si="93"/>
        <v>0.38</v>
      </c>
      <c r="R109" s="21">
        <f t="shared" si="93"/>
        <v>0</v>
      </c>
      <c r="S109" s="21">
        <f t="shared" si="93"/>
        <v>0.13</v>
      </c>
      <c r="T109" s="21">
        <f t="shared" si="93"/>
        <v>0</v>
      </c>
      <c r="U109" s="21">
        <f t="shared" si="93"/>
        <v>0.628</v>
      </c>
      <c r="V109" s="21">
        <f t="shared" si="93"/>
        <v>0.32948</v>
      </c>
      <c r="W109" s="21">
        <f t="shared" si="93"/>
        <v>0.219</v>
      </c>
      <c r="X109" s="21">
        <f t="shared" si="93"/>
        <v>7.9000000000000008E-3</v>
      </c>
      <c r="Y109" s="21">
        <f t="shared" si="93"/>
        <v>0</v>
      </c>
      <c r="Z109" s="21">
        <f t="shared" si="93"/>
        <v>0.247</v>
      </c>
      <c r="AA109" s="21">
        <f t="shared" si="93"/>
        <v>0.36</v>
      </c>
      <c r="AB109" s="21">
        <f t="shared" si="93"/>
        <v>0.21299999999999999</v>
      </c>
      <c r="AC109" s="21">
        <f t="shared" si="93"/>
        <v>0.31444</v>
      </c>
      <c r="AD109" s="21">
        <f t="shared" si="93"/>
        <v>0.13800000000000001</v>
      </c>
      <c r="AE109" s="21">
        <f t="shared" si="93"/>
        <v>0.38800000000000001</v>
      </c>
      <c r="AF109" s="21">
        <f t="shared" si="93"/>
        <v>0.189</v>
      </c>
      <c r="AG109" s="21">
        <f t="shared" si="93"/>
        <v>0.21818000000000001</v>
      </c>
      <c r="AH109" s="21">
        <f t="shared" si="93"/>
        <v>5.96E-2</v>
      </c>
      <c r="AI109" s="21">
        <f t="shared" si="93"/>
        <v>6.5750000000000003E-2</v>
      </c>
      <c r="AJ109" s="21">
        <f t="shared" si="93"/>
        <v>3.6999999999999998E-2</v>
      </c>
      <c r="AK109" s="21">
        <f t="shared" si="93"/>
        <v>0.19</v>
      </c>
      <c r="AL109" s="21">
        <f t="shared" si="93"/>
        <v>0.185</v>
      </c>
      <c r="AM109" s="21">
        <f t="shared" si="93"/>
        <v>0</v>
      </c>
      <c r="AN109" s="21">
        <f t="shared" si="93"/>
        <v>0.24</v>
      </c>
      <c r="AO109" s="21">
        <f t="shared" si="93"/>
        <v>0</v>
      </c>
      <c r="AP109" s="21">
        <f t="shared" si="93"/>
        <v>0.21378999999999998</v>
      </c>
      <c r="AQ109" s="21">
        <f t="shared" si="93"/>
        <v>0.06</v>
      </c>
      <c r="AR109" s="21">
        <f t="shared" si="93"/>
        <v>6.5329999999999999E-2</v>
      </c>
      <c r="AS109" s="21">
        <f t="shared" si="93"/>
        <v>8.4000000000000005E-2</v>
      </c>
      <c r="AT109" s="21">
        <f t="shared" si="93"/>
        <v>4.1430000000000002E-2</v>
      </c>
      <c r="AU109" s="21">
        <f t="shared" si="93"/>
        <v>5.4280000000000002E-2</v>
      </c>
      <c r="AV109" s="21">
        <f t="shared" si="93"/>
        <v>4.8750000000000002E-2</v>
      </c>
      <c r="AW109" s="21">
        <f t="shared" si="93"/>
        <v>0.11428000000000001</v>
      </c>
      <c r="AX109" s="21">
        <f t="shared" si="93"/>
        <v>6.2659999999999993E-2</v>
      </c>
      <c r="AY109" s="21">
        <f t="shared" si="93"/>
        <v>5.6659999999999995E-2</v>
      </c>
      <c r="AZ109" s="21">
        <f t="shared" si="93"/>
        <v>0.128</v>
      </c>
      <c r="BA109" s="21">
        <f t="shared" si="93"/>
        <v>0.22700000000000001</v>
      </c>
      <c r="BB109" s="21">
        <f t="shared" si="93"/>
        <v>0.35699999999999998</v>
      </c>
      <c r="BC109" s="21">
        <f t="shared" si="93"/>
        <v>0.49110999999999999</v>
      </c>
      <c r="BD109" s="21">
        <f t="shared" si="93"/>
        <v>0.20499999999999999</v>
      </c>
      <c r="BE109" s="21">
        <f t="shared" si="93"/>
        <v>0.33</v>
      </c>
      <c r="BF109" s="21">
        <f t="shared" si="93"/>
        <v>0</v>
      </c>
      <c r="BG109" s="21">
        <f t="shared" si="93"/>
        <v>2.3E-2</v>
      </c>
      <c r="BH109" s="21">
        <f t="shared" si="93"/>
        <v>2.1000000000000001E-2</v>
      </c>
      <c r="BI109" s="21">
        <f t="shared" si="93"/>
        <v>0.03</v>
      </c>
      <c r="BJ109" s="21">
        <f t="shared" si="93"/>
        <v>2.1000000000000001E-2</v>
      </c>
      <c r="BK109" s="21">
        <f t="shared" si="93"/>
        <v>3.5000000000000003E-2</v>
      </c>
      <c r="BL109" s="21">
        <f t="shared" si="93"/>
        <v>0.27500000000000002</v>
      </c>
      <c r="BM109" s="21">
        <f t="shared" si="93"/>
        <v>0.15444999999999998</v>
      </c>
      <c r="BN109" s="21">
        <f t="shared" si="93"/>
        <v>1.489E-2</v>
      </c>
      <c r="BO109" s="21">
        <f t="shared" ref="BO109" si="94">BO108/1000</f>
        <v>0.01</v>
      </c>
    </row>
    <row r="110" spans="1:69" ht="17.25" x14ac:dyDescent="0.3">
      <c r="A110" s="30"/>
      <c r="B110" s="31" t="s">
        <v>27</v>
      </c>
      <c r="C110" s="98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1.5534000000000001</v>
      </c>
      <c r="G110" s="32">
        <f t="shared" si="95"/>
        <v>0.3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4.0747250399999997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0.79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0.45595199999999997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37.605602039999994</v>
      </c>
      <c r="BQ110" s="34">
        <f>BP110/$C$19</f>
        <v>37.605602039999994</v>
      </c>
    </row>
    <row r="111" spans="1:69" ht="17.25" x14ac:dyDescent="0.3">
      <c r="A111" s="30"/>
      <c r="B111" s="31" t="s">
        <v>28</v>
      </c>
      <c r="C111" s="98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1.5534000000000001</v>
      </c>
      <c r="G111" s="32">
        <f t="shared" si="97"/>
        <v>0.3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4.0747250399999997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0.79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0.45595199999999997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37.605602039999994</v>
      </c>
      <c r="BQ111" s="34">
        <f>BP111/$C$19</f>
        <v>37.605602039999994</v>
      </c>
    </row>
    <row r="113" spans="69:69" x14ac:dyDescent="0.25">
      <c r="BQ113" s="37">
        <f>BQ63</f>
        <v>25.626910000000006</v>
      </c>
    </row>
    <row r="114" spans="69:69" x14ac:dyDescent="0.25">
      <c r="BQ114" s="37">
        <f>BQ80</f>
        <v>33.533849999999994</v>
      </c>
    </row>
    <row r="115" spans="69:69" x14ac:dyDescent="0.25">
      <c r="BQ115" s="37">
        <f>BQ96</f>
        <v>18.398399999999999</v>
      </c>
    </row>
    <row r="116" spans="69:69" x14ac:dyDescent="0.25">
      <c r="BQ116" s="37">
        <f>BQ111</f>
        <v>37.605602039999994</v>
      </c>
    </row>
    <row r="117" spans="69:69" x14ac:dyDescent="0.25">
      <c r="BQ117" s="37">
        <f>SUM(BQ113:BQ116)</f>
        <v>115.16476203999999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9"/>
      <c r="C1" s="109"/>
      <c r="D1" s="110" t="s">
        <v>66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9"/>
      <c r="J1" s="109"/>
      <c r="K1" s="53"/>
      <c r="V1" s="25"/>
    </row>
    <row r="2" spans="1:22" ht="21.95" customHeight="1" x14ac:dyDescent="0.3">
      <c r="A2" s="113" t="s">
        <v>35</v>
      </c>
      <c r="B2" s="113"/>
      <c r="C2" s="113"/>
      <c r="D2" s="114" t="s">
        <v>36</v>
      </c>
      <c r="E2" s="113"/>
      <c r="F2" s="113"/>
      <c r="G2" s="115"/>
      <c r="H2" s="113" t="s">
        <v>37</v>
      </c>
      <c r="I2" s="113"/>
      <c r="J2" s="115"/>
      <c r="K2" s="54"/>
      <c r="L2" s="116" t="s">
        <v>8</v>
      </c>
      <c r="M2" s="117"/>
      <c r="N2" s="118" t="s">
        <v>11</v>
      </c>
      <c r="O2" s="118"/>
      <c r="P2" s="119" t="s">
        <v>17</v>
      </c>
      <c r="Q2" s="120"/>
      <c r="R2" s="121" t="s">
        <v>19</v>
      </c>
      <c r="S2" s="121"/>
      <c r="T2" s="122" t="s">
        <v>38</v>
      </c>
      <c r="U2" s="123"/>
      <c r="V2" s="25"/>
    </row>
    <row r="3" spans="1:22" ht="30.75" customHeight="1" x14ac:dyDescent="0.25">
      <c r="A3" s="55"/>
      <c r="B3" s="69">
        <f>E3</f>
        <v>44202</v>
      </c>
      <c r="C3" s="56" t="s">
        <v>39</v>
      </c>
      <c r="D3" s="55"/>
      <c r="E3" s="69">
        <f>'06.01.2021 3-7 лет (день 8) '!J4</f>
        <v>44202</v>
      </c>
      <c r="F3" s="56" t="s">
        <v>39</v>
      </c>
      <c r="G3" s="56" t="s">
        <v>40</v>
      </c>
      <c r="H3" s="55"/>
      <c r="I3" s="69">
        <f>E3</f>
        <v>44202</v>
      </c>
      <c r="J3" s="56" t="s">
        <v>40</v>
      </c>
      <c r="K3" s="25"/>
      <c r="L3" s="57">
        <f>F4</f>
        <v>20.424350000000004</v>
      </c>
      <c r="M3" s="57">
        <f>G4</f>
        <v>25.626910000000006</v>
      </c>
      <c r="N3" s="57">
        <f>F9</f>
        <v>28.140053999999999</v>
      </c>
      <c r="O3" s="57">
        <f>G9</f>
        <v>33.533849999999994</v>
      </c>
      <c r="P3" s="57">
        <f>F17</f>
        <v>13.693200000000001</v>
      </c>
      <c r="Q3" s="57">
        <f>G17</f>
        <v>18.398399999999999</v>
      </c>
      <c r="R3" s="7">
        <f>F22</f>
        <v>30.512303000000003</v>
      </c>
      <c r="S3" s="7">
        <f>G22</f>
        <v>37.605602039999994</v>
      </c>
      <c r="T3" s="58">
        <f>L3+N3+P3+R3</f>
        <v>92.769907000000003</v>
      </c>
      <c r="U3" s="58">
        <f>M3+O3+Q3+S3</f>
        <v>115.16476203999999</v>
      </c>
    </row>
    <row r="4" spans="1:22" ht="15" customHeight="1" x14ac:dyDescent="0.25">
      <c r="A4" s="93" t="s">
        <v>8</v>
      </c>
      <c r="B4" s="7" t="str">
        <f>E4</f>
        <v>Каша молочная "Рябчик"</v>
      </c>
      <c r="C4" s="124">
        <f>F4</f>
        <v>20.424350000000004</v>
      </c>
      <c r="D4" s="93" t="s">
        <v>8</v>
      </c>
      <c r="E4" s="7" t="str">
        <f>'06.01.2021 3-7 лет (день 8) '!B7</f>
        <v>Каша молочная "Рябчик"</v>
      </c>
      <c r="F4" s="124">
        <f>'06.01.2021 1,5-2 года (день 8)'!BQ63</f>
        <v>20.424350000000004</v>
      </c>
      <c r="G4" s="124">
        <f>'06.01.2021 3-7 лет (день 8) '!BQ63</f>
        <v>25.626910000000006</v>
      </c>
      <c r="H4" s="93" t="s">
        <v>8</v>
      </c>
      <c r="I4" s="7" t="str">
        <f>E4</f>
        <v>Каша молочная "Рябчик"</v>
      </c>
      <c r="J4" s="124">
        <f>G4</f>
        <v>25.626910000000006</v>
      </c>
    </row>
    <row r="5" spans="1:22" ht="15" customHeight="1" x14ac:dyDescent="0.25">
      <c r="A5" s="94"/>
      <c r="B5" s="10" t="str">
        <f>E5</f>
        <v xml:space="preserve">Бутерброд с маслом </v>
      </c>
      <c r="C5" s="125"/>
      <c r="D5" s="94"/>
      <c r="E5" s="7" t="str">
        <f>'06.01.2021 3-7 лет (день 8) '!B8</f>
        <v xml:space="preserve">Бутерброд с маслом </v>
      </c>
      <c r="F5" s="125"/>
      <c r="G5" s="125"/>
      <c r="H5" s="94"/>
      <c r="I5" s="7" t="str">
        <f>E5</f>
        <v xml:space="preserve">Бутерброд с маслом </v>
      </c>
      <c r="J5" s="125"/>
    </row>
    <row r="6" spans="1:22" ht="15" customHeight="1" x14ac:dyDescent="0.25">
      <c r="A6" s="94"/>
      <c r="B6" s="10" t="str">
        <f>E6</f>
        <v>Кофейный напиток с молоком</v>
      </c>
      <c r="C6" s="125"/>
      <c r="D6" s="94"/>
      <c r="E6" s="7" t="str">
        <f>'06.01.2021 3-7 лет (день 8) '!B9</f>
        <v>Кофейный напиток с молоком</v>
      </c>
      <c r="F6" s="125"/>
      <c r="G6" s="125"/>
      <c r="H6" s="94"/>
      <c r="I6" s="7" t="str">
        <f>E6</f>
        <v>Кофейный напиток с молоком</v>
      </c>
      <c r="J6" s="125"/>
    </row>
    <row r="7" spans="1:22" ht="15" customHeight="1" x14ac:dyDescent="0.25">
      <c r="A7" s="94"/>
      <c r="B7" s="7"/>
      <c r="C7" s="125"/>
      <c r="D7" s="94"/>
      <c r="E7" s="7"/>
      <c r="F7" s="125"/>
      <c r="G7" s="125"/>
      <c r="H7" s="94"/>
      <c r="I7" s="7"/>
      <c r="J7" s="125"/>
    </row>
    <row r="8" spans="1:22" ht="15" customHeight="1" x14ac:dyDescent="0.25">
      <c r="A8" s="95"/>
      <c r="B8" s="7"/>
      <c r="C8" s="126"/>
      <c r="D8" s="95"/>
      <c r="E8" s="7"/>
      <c r="F8" s="126"/>
      <c r="G8" s="126"/>
      <c r="H8" s="95"/>
      <c r="I8" s="7"/>
      <c r="J8" s="126"/>
    </row>
    <row r="9" spans="1:22" ht="15" customHeight="1" x14ac:dyDescent="0.25">
      <c r="A9" s="93" t="s">
        <v>11</v>
      </c>
      <c r="B9" s="7" t="str">
        <f>E9</f>
        <v>Суп картофельный с клецками</v>
      </c>
      <c r="C9" s="127">
        <f>F9</f>
        <v>28.140053999999999</v>
      </c>
      <c r="D9" s="93" t="s">
        <v>11</v>
      </c>
      <c r="E9" s="11" t="str">
        <f>'06.01.2021 3-7 лет (день 8) '!B12</f>
        <v>Суп картофельный с клецками</v>
      </c>
      <c r="F9" s="127">
        <f>'06.01.2021 1,5-2 года (день 8)'!BQ80</f>
        <v>28.140053999999999</v>
      </c>
      <c r="G9" s="127">
        <f>'06.01.2021 3-7 лет (день 8) '!BQ80</f>
        <v>33.533849999999994</v>
      </c>
      <c r="H9" s="93" t="s">
        <v>11</v>
      </c>
      <c r="I9" s="7" t="str">
        <f>E9</f>
        <v>Суп картофельный с клецками</v>
      </c>
      <c r="J9" s="127">
        <f>G9</f>
        <v>33.533849999999994</v>
      </c>
    </row>
    <row r="10" spans="1:22" ht="15" customHeight="1" x14ac:dyDescent="0.25">
      <c r="A10" s="94"/>
      <c r="B10" s="7" t="str">
        <f t="shared" ref="B10:B15" si="0">E10</f>
        <v>Жаркое по-домашнему</v>
      </c>
      <c r="C10" s="128"/>
      <c r="D10" s="94"/>
      <c r="E10" s="11" t="str">
        <f>'06.01.2021 3-7 лет (день 8) '!B13</f>
        <v>Жаркое по-домашнему</v>
      </c>
      <c r="F10" s="128"/>
      <c r="G10" s="128"/>
      <c r="H10" s="94"/>
      <c r="I10" s="7" t="str">
        <f t="shared" ref="I10:I15" si="1">E10</f>
        <v>Жаркое по-домашнему</v>
      </c>
      <c r="J10" s="128"/>
    </row>
    <row r="11" spans="1:22" ht="15" customHeight="1" x14ac:dyDescent="0.25">
      <c r="A11" s="94"/>
      <c r="B11" s="7" t="str">
        <f t="shared" si="0"/>
        <v>Хлеб пшеничный</v>
      </c>
      <c r="C11" s="128"/>
      <c r="D11" s="94"/>
      <c r="E11" s="11" t="str">
        <f>'06.01.2021 3-7 лет (день 8) '!B14</f>
        <v>Хлеб пшеничный</v>
      </c>
      <c r="F11" s="128"/>
      <c r="G11" s="128"/>
      <c r="H11" s="94"/>
      <c r="I11" s="7" t="str">
        <f t="shared" si="1"/>
        <v>Хлеб пшеничный</v>
      </c>
      <c r="J11" s="128"/>
    </row>
    <row r="12" spans="1:22" ht="15" customHeight="1" x14ac:dyDescent="0.25">
      <c r="A12" s="94"/>
      <c r="B12" s="7" t="str">
        <f t="shared" si="0"/>
        <v>Хлеб ржано-пшеничный</v>
      </c>
      <c r="C12" s="128"/>
      <c r="D12" s="94"/>
      <c r="E12" s="11" t="str">
        <f>'06.01.2021 3-7 лет (день 8) '!B15</f>
        <v>Хлеб ржано-пшеничный</v>
      </c>
      <c r="F12" s="128"/>
      <c r="G12" s="128"/>
      <c r="H12" s="94"/>
      <c r="I12" s="7" t="str">
        <f t="shared" si="1"/>
        <v>Хлеб ржано-пшеничный</v>
      </c>
      <c r="J12" s="128"/>
    </row>
    <row r="13" spans="1:22" ht="15" customHeight="1" x14ac:dyDescent="0.25">
      <c r="A13" s="94"/>
      <c r="B13" s="7" t="str">
        <f t="shared" si="0"/>
        <v>Напиток из шиповника</v>
      </c>
      <c r="C13" s="128"/>
      <c r="D13" s="94"/>
      <c r="E13" s="11" t="str">
        <f>'06.01.2021 3-7 лет (день 8) '!B16</f>
        <v>Напиток из шиповника</v>
      </c>
      <c r="F13" s="128"/>
      <c r="G13" s="128"/>
      <c r="H13" s="94"/>
      <c r="I13" s="7" t="str">
        <f t="shared" si="1"/>
        <v>Напиток из шиповника</v>
      </c>
      <c r="J13" s="128"/>
    </row>
    <row r="14" spans="1:22" ht="15" customHeight="1" x14ac:dyDescent="0.25">
      <c r="A14" s="94"/>
      <c r="B14" s="7">
        <f t="shared" si="0"/>
        <v>0</v>
      </c>
      <c r="C14" s="128"/>
      <c r="D14" s="94"/>
      <c r="F14" s="128"/>
      <c r="G14" s="128"/>
      <c r="H14" s="94"/>
      <c r="I14" s="7">
        <f t="shared" si="1"/>
        <v>0</v>
      </c>
      <c r="J14" s="128"/>
    </row>
    <row r="15" spans="1:22" ht="15" customHeight="1" x14ac:dyDescent="0.25">
      <c r="A15" s="94"/>
      <c r="B15" s="12">
        <f t="shared" si="0"/>
        <v>0</v>
      </c>
      <c r="C15" s="128"/>
      <c r="D15" s="94"/>
      <c r="E15" s="11"/>
      <c r="F15" s="128"/>
      <c r="G15" s="128"/>
      <c r="H15" s="94"/>
      <c r="I15" s="12">
        <f t="shared" si="1"/>
        <v>0</v>
      </c>
      <c r="J15" s="128"/>
    </row>
    <row r="16" spans="1:22" ht="15" customHeight="1" x14ac:dyDescent="0.25">
      <c r="A16" s="95"/>
      <c r="B16" s="12"/>
      <c r="C16" s="129"/>
      <c r="D16" s="95"/>
      <c r="E16" s="7"/>
      <c r="F16" s="129"/>
      <c r="G16" s="129"/>
      <c r="H16" s="95"/>
      <c r="I16" s="12"/>
      <c r="J16" s="129"/>
    </row>
    <row r="17" spans="1:15" ht="15" customHeight="1" x14ac:dyDescent="0.25">
      <c r="A17" s="93" t="s">
        <v>17</v>
      </c>
      <c r="B17" s="7" t="str">
        <f>E17</f>
        <v>Молоко</v>
      </c>
      <c r="C17" s="124">
        <f>F17</f>
        <v>13.693200000000001</v>
      </c>
      <c r="D17" s="93" t="s">
        <v>17</v>
      </c>
      <c r="E17" s="7" t="str">
        <f>'06.01.2021 3-7 лет (день 8) '!B19</f>
        <v>Молоко</v>
      </c>
      <c r="F17" s="124">
        <f>'06.01.2021 1,5-2 года (день 8)'!BQ96</f>
        <v>13.693200000000001</v>
      </c>
      <c r="G17" s="124">
        <f>'06.01.2021 3-7 лет (день 8) '!BQ96</f>
        <v>18.398399999999999</v>
      </c>
      <c r="H17" s="93" t="s">
        <v>17</v>
      </c>
      <c r="I17" s="7" t="str">
        <f>E17</f>
        <v>Молоко</v>
      </c>
      <c r="J17" s="124">
        <f>G17</f>
        <v>18.398399999999999</v>
      </c>
    </row>
    <row r="18" spans="1:15" ht="15" customHeight="1" x14ac:dyDescent="0.25">
      <c r="A18" s="94"/>
      <c r="B18" s="7" t="str">
        <f>E18</f>
        <v>Печенье</v>
      </c>
      <c r="C18" s="125"/>
      <c r="D18" s="94"/>
      <c r="E18" s="7" t="str">
        <f>'06.01.2021 3-7 лет (день 8) '!B20</f>
        <v>Печенье</v>
      </c>
      <c r="F18" s="125"/>
      <c r="G18" s="125"/>
      <c r="H18" s="94"/>
      <c r="I18" s="7" t="str">
        <f>E18</f>
        <v>Печенье</v>
      </c>
      <c r="J18" s="125"/>
    </row>
    <row r="19" spans="1:15" ht="15" customHeight="1" x14ac:dyDescent="0.25">
      <c r="A19" s="94"/>
      <c r="B19" s="7"/>
      <c r="C19" s="125"/>
      <c r="D19" s="94"/>
      <c r="E19" s="7"/>
      <c r="F19" s="125"/>
      <c r="G19" s="125"/>
      <c r="H19" s="94"/>
      <c r="I19" s="7"/>
      <c r="J19" s="125"/>
    </row>
    <row r="20" spans="1:15" ht="15" customHeight="1" x14ac:dyDescent="0.25">
      <c r="A20" s="94"/>
      <c r="B20" s="7"/>
      <c r="C20" s="125"/>
      <c r="D20" s="94"/>
      <c r="E20" s="7"/>
      <c r="F20" s="125"/>
      <c r="G20" s="125"/>
      <c r="H20" s="94"/>
      <c r="I20" s="7"/>
      <c r="J20" s="125"/>
    </row>
    <row r="21" spans="1:15" ht="15" customHeight="1" x14ac:dyDescent="0.25">
      <c r="A21" s="95"/>
      <c r="B21" s="7"/>
      <c r="C21" s="126"/>
      <c r="D21" s="95"/>
      <c r="E21" s="7"/>
      <c r="F21" s="126"/>
      <c r="G21" s="126"/>
      <c r="H21" s="95"/>
      <c r="I21" s="7"/>
      <c r="J21" s="126"/>
    </row>
    <row r="22" spans="1:15" ht="15" customHeight="1" x14ac:dyDescent="0.25">
      <c r="A22" s="100" t="s">
        <v>19</v>
      </c>
      <c r="B22" s="40" t="str">
        <f>E22</f>
        <v>Запеканка из творога со сгущ. молоком</v>
      </c>
      <c r="C22" s="124">
        <f>F22</f>
        <v>30.512303000000003</v>
      </c>
      <c r="D22" s="100" t="s">
        <v>19</v>
      </c>
      <c r="E22" s="40" t="str">
        <f>'06.01.2021 3-7 лет (день 8) '!B24</f>
        <v>Запеканка из творога со сгущ. молоком</v>
      </c>
      <c r="F22" s="124">
        <f>'06.01.2021 1,5-2 года (день 8)'!BQ111</f>
        <v>30.512303000000003</v>
      </c>
      <c r="G22" s="124">
        <f>'06.01.2021 3-7 лет (день 8) '!BQ111</f>
        <v>37.605602039999994</v>
      </c>
      <c r="H22" s="100" t="s">
        <v>19</v>
      </c>
      <c r="I22" s="40" t="str">
        <f>E22</f>
        <v>Запеканка из творога со сгущ. молоком</v>
      </c>
      <c r="J22" s="124">
        <f>G22</f>
        <v>37.605602039999994</v>
      </c>
    </row>
    <row r="23" spans="1:15" ht="15" customHeight="1" x14ac:dyDescent="0.25">
      <c r="A23" s="100"/>
      <c r="B23" s="40" t="str">
        <f t="shared" ref="B23:B24" si="2">E23</f>
        <v>Хлеб пшеничный</v>
      </c>
      <c r="C23" s="125"/>
      <c r="D23" s="100"/>
      <c r="E23" s="40" t="str">
        <f>'06.01.2021 3-7 лет (день 8) '!B25</f>
        <v>Хлеб пшеничный</v>
      </c>
      <c r="F23" s="125"/>
      <c r="G23" s="125"/>
      <c r="H23" s="100"/>
      <c r="I23" s="40" t="str">
        <f t="shared" ref="I23:I24" si="3">E23</f>
        <v>Хлеб пшеничный</v>
      </c>
      <c r="J23" s="125"/>
    </row>
    <row r="24" spans="1:15" ht="15" customHeight="1" x14ac:dyDescent="0.25">
      <c r="A24" s="100"/>
      <c r="B24" s="40" t="str">
        <f t="shared" si="2"/>
        <v>Чай с сахаром</v>
      </c>
      <c r="C24" s="125"/>
      <c r="D24" s="100"/>
      <c r="E24" s="40" t="str">
        <f>'06.01.2021 3-7 лет (день 8) '!B26</f>
        <v>Чай с сахаром</v>
      </c>
      <c r="F24" s="125"/>
      <c r="G24" s="125"/>
      <c r="H24" s="100"/>
      <c r="I24" s="40" t="str">
        <f t="shared" si="3"/>
        <v>Чай с сахаром</v>
      </c>
      <c r="J24" s="125"/>
    </row>
    <row r="25" spans="1:15" ht="15" customHeight="1" x14ac:dyDescent="0.25">
      <c r="A25" s="100"/>
      <c r="B25" s="40">
        <f>E25</f>
        <v>0</v>
      </c>
      <c r="C25" s="125"/>
      <c r="D25" s="100"/>
      <c r="E25" s="12"/>
      <c r="F25" s="125"/>
      <c r="G25" s="125"/>
      <c r="H25" s="100"/>
      <c r="I25" s="40">
        <f>E25</f>
        <v>0</v>
      </c>
      <c r="J25" s="125"/>
    </row>
    <row r="26" spans="1:15" ht="15" customHeight="1" x14ac:dyDescent="0.25">
      <c r="A26" s="100"/>
      <c r="B26" s="12"/>
      <c r="C26" s="125"/>
      <c r="D26" s="100"/>
      <c r="E26" s="12"/>
      <c r="F26" s="125"/>
      <c r="G26" s="125"/>
      <c r="H26" s="100"/>
      <c r="I26" s="12"/>
      <c r="J26" s="125"/>
    </row>
    <row r="27" spans="1:15" ht="15" customHeight="1" x14ac:dyDescent="0.25">
      <c r="A27" s="100"/>
      <c r="B27" s="7"/>
      <c r="C27" s="126"/>
      <c r="D27" s="100"/>
      <c r="E27" s="7"/>
      <c r="F27" s="126"/>
      <c r="G27" s="126"/>
      <c r="H27" s="100"/>
      <c r="I27" s="7"/>
      <c r="J27" s="126"/>
    </row>
    <row r="28" spans="1:15" ht="17.25" x14ac:dyDescent="0.3">
      <c r="A28" s="131" t="s">
        <v>38</v>
      </c>
      <c r="B28" s="132"/>
      <c r="C28" s="59">
        <f>C4+C9+C17+C22</f>
        <v>92.769907000000003</v>
      </c>
      <c r="D28" s="131" t="s">
        <v>38</v>
      </c>
      <c r="E28" s="132"/>
      <c r="F28" s="59">
        <f>F4+F9+F17+F22</f>
        <v>92.769907000000003</v>
      </c>
      <c r="G28" s="59">
        <f>G4+G9+G17+G22</f>
        <v>115.16476203999999</v>
      </c>
      <c r="H28" s="131" t="s">
        <v>38</v>
      </c>
      <c r="I28" s="132"/>
      <c r="J28" s="59">
        <f>J4+J9+J17+J22</f>
        <v>115.16476203999999</v>
      </c>
    </row>
    <row r="29" spans="1:15" ht="59.25" customHeight="1" x14ac:dyDescent="0.25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9"/>
      <c r="C29" s="133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9"/>
      <c r="J29" s="133"/>
      <c r="K29" s="54"/>
      <c r="L29" s="54"/>
      <c r="M29" s="130"/>
      <c r="N29" s="130"/>
      <c r="O29" s="130"/>
    </row>
    <row r="30" spans="1:15" ht="21.95" customHeight="1" x14ac:dyDescent="0.25">
      <c r="A30" s="113" t="s">
        <v>41</v>
      </c>
      <c r="B30" s="113"/>
      <c r="C30" s="115"/>
      <c r="D30" s="114" t="s">
        <v>42</v>
      </c>
      <c r="E30" s="113"/>
      <c r="F30" s="113"/>
      <c r="G30" s="115"/>
      <c r="H30" s="114" t="s">
        <v>43</v>
      </c>
      <c r="I30" s="113"/>
      <c r="J30" s="11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44202</v>
      </c>
      <c r="C31" s="56" t="s">
        <v>40</v>
      </c>
      <c r="D31" s="55"/>
      <c r="E31" s="69">
        <f>E3</f>
        <v>44202</v>
      </c>
      <c r="F31" s="56" t="s">
        <v>39</v>
      </c>
      <c r="G31" s="56" t="s">
        <v>40</v>
      </c>
      <c r="H31" s="55"/>
      <c r="I31" s="72">
        <f>E3</f>
        <v>44202</v>
      </c>
      <c r="J31" s="61" t="s">
        <v>40</v>
      </c>
      <c r="K31" s="25"/>
      <c r="L31" s="25"/>
    </row>
    <row r="32" spans="1:15" ht="15" customHeight="1" x14ac:dyDescent="0.25">
      <c r="A32" s="100" t="s">
        <v>8</v>
      </c>
      <c r="B32" s="7" t="str">
        <f>E4</f>
        <v>Каша молочная "Рябчик"</v>
      </c>
      <c r="C32" s="124">
        <f>G4</f>
        <v>25.626910000000006</v>
      </c>
      <c r="D32" s="100" t="s">
        <v>8</v>
      </c>
      <c r="E32" s="7" t="str">
        <f>E4</f>
        <v>Каша молочная "Рябчик"</v>
      </c>
      <c r="F32" s="137">
        <f>F4</f>
        <v>20.424350000000004</v>
      </c>
      <c r="G32" s="137">
        <f>G4</f>
        <v>25.626910000000006</v>
      </c>
      <c r="H32" s="100" t="s">
        <v>8</v>
      </c>
      <c r="I32" s="7" t="str">
        <f>I4</f>
        <v>Каша молочная "Рябчик"</v>
      </c>
      <c r="J32" s="124">
        <f>F32</f>
        <v>20.424350000000004</v>
      </c>
    </row>
    <row r="33" spans="1:10" ht="15" customHeight="1" x14ac:dyDescent="0.25">
      <c r="A33" s="100"/>
      <c r="B33" s="7" t="str">
        <f>E5</f>
        <v xml:space="preserve">Бутерброд с маслом </v>
      </c>
      <c r="C33" s="125"/>
      <c r="D33" s="100"/>
      <c r="E33" s="7" t="str">
        <f>E5</f>
        <v xml:space="preserve">Бутерброд с маслом </v>
      </c>
      <c r="F33" s="138"/>
      <c r="G33" s="138"/>
      <c r="H33" s="100"/>
      <c r="I33" s="7" t="str">
        <f>I5</f>
        <v xml:space="preserve">Бутерброд с маслом </v>
      </c>
      <c r="J33" s="125"/>
    </row>
    <row r="34" spans="1:10" ht="15" customHeight="1" x14ac:dyDescent="0.25">
      <c r="A34" s="100"/>
      <c r="B34" s="7" t="str">
        <f>E6</f>
        <v>Кофейный напиток с молоком</v>
      </c>
      <c r="C34" s="125"/>
      <c r="D34" s="100"/>
      <c r="E34" s="7" t="str">
        <f>E6</f>
        <v>Кофейный напиток с молоком</v>
      </c>
      <c r="F34" s="138"/>
      <c r="G34" s="138"/>
      <c r="H34" s="100"/>
      <c r="I34" s="7" t="str">
        <f>I6</f>
        <v>Кофейный напиток с молоком</v>
      </c>
      <c r="J34" s="125"/>
    </row>
    <row r="35" spans="1:10" ht="15" customHeight="1" x14ac:dyDescent="0.25">
      <c r="A35" s="100"/>
      <c r="B35" s="7"/>
      <c r="C35" s="125"/>
      <c r="D35" s="100"/>
      <c r="E35" s="7"/>
      <c r="F35" s="138"/>
      <c r="G35" s="138"/>
      <c r="H35" s="100"/>
      <c r="I35" s="7"/>
      <c r="J35" s="125"/>
    </row>
    <row r="36" spans="1:10" ht="15" customHeight="1" x14ac:dyDescent="0.25">
      <c r="A36" s="100"/>
      <c r="B36" s="7"/>
      <c r="C36" s="126"/>
      <c r="D36" s="100"/>
      <c r="E36" s="7"/>
      <c r="F36" s="139"/>
      <c r="G36" s="139"/>
      <c r="H36" s="100"/>
      <c r="I36" s="7"/>
      <c r="J36" s="126"/>
    </row>
    <row r="37" spans="1:10" ht="15" customHeight="1" x14ac:dyDescent="0.25">
      <c r="A37" s="100" t="s">
        <v>11</v>
      </c>
      <c r="B37" s="7" t="str">
        <f>E9</f>
        <v>Суп картофельный с клецками</v>
      </c>
      <c r="C37" s="127">
        <f>G9</f>
        <v>33.533849999999994</v>
      </c>
      <c r="D37" s="100" t="s">
        <v>11</v>
      </c>
      <c r="E37" s="7" t="str">
        <f>E9</f>
        <v>Суп картофельный с клецками</v>
      </c>
      <c r="F37" s="134">
        <f>F9</f>
        <v>28.140053999999999</v>
      </c>
      <c r="G37" s="134">
        <f>G9</f>
        <v>33.533849999999994</v>
      </c>
      <c r="H37" s="100" t="s">
        <v>11</v>
      </c>
      <c r="I37" s="7" t="str">
        <f>E9</f>
        <v>Суп картофельный с клецками</v>
      </c>
      <c r="J37" s="127">
        <f>F37</f>
        <v>28.140053999999999</v>
      </c>
    </row>
    <row r="38" spans="1:10" ht="15" customHeight="1" x14ac:dyDescent="0.25">
      <c r="A38" s="100"/>
      <c r="B38" s="7" t="str">
        <f t="shared" ref="B38:B43" si="4">E10</f>
        <v>Жаркое по-домашнему</v>
      </c>
      <c r="C38" s="128"/>
      <c r="D38" s="100"/>
      <c r="E38" s="7" t="str">
        <f t="shared" ref="E38:E43" si="5">E10</f>
        <v>Жаркое по-домашнему</v>
      </c>
      <c r="F38" s="135"/>
      <c r="G38" s="135"/>
      <c r="H38" s="100"/>
      <c r="I38" s="7" t="str">
        <f t="shared" ref="I38:I42" si="6">E10</f>
        <v>Жаркое по-домашнему</v>
      </c>
      <c r="J38" s="128"/>
    </row>
    <row r="39" spans="1:10" ht="15" customHeight="1" x14ac:dyDescent="0.25">
      <c r="A39" s="100"/>
      <c r="B39" s="7" t="str">
        <f t="shared" si="4"/>
        <v>Хлеб пшеничный</v>
      </c>
      <c r="C39" s="128"/>
      <c r="D39" s="100"/>
      <c r="E39" s="7" t="str">
        <f t="shared" si="5"/>
        <v>Хлеб пшеничный</v>
      </c>
      <c r="F39" s="135"/>
      <c r="G39" s="135"/>
      <c r="H39" s="100"/>
      <c r="I39" s="7" t="str">
        <f t="shared" si="6"/>
        <v>Хлеб пшеничный</v>
      </c>
      <c r="J39" s="128"/>
    </row>
    <row r="40" spans="1:10" ht="15" customHeight="1" x14ac:dyDescent="0.25">
      <c r="A40" s="100"/>
      <c r="B40" s="7" t="str">
        <f t="shared" si="4"/>
        <v>Хлеб ржано-пшеничный</v>
      </c>
      <c r="C40" s="128"/>
      <c r="D40" s="100"/>
      <c r="E40" s="7" t="str">
        <f t="shared" si="5"/>
        <v>Хлеб ржано-пшеничный</v>
      </c>
      <c r="F40" s="135"/>
      <c r="G40" s="135"/>
      <c r="H40" s="100"/>
      <c r="I40" s="7" t="str">
        <f t="shared" si="6"/>
        <v>Хлеб ржано-пшеничный</v>
      </c>
      <c r="J40" s="128"/>
    </row>
    <row r="41" spans="1:10" ht="15" customHeight="1" x14ac:dyDescent="0.25">
      <c r="A41" s="100"/>
      <c r="B41" s="7" t="str">
        <f t="shared" si="4"/>
        <v>Напиток из шиповника</v>
      </c>
      <c r="C41" s="128"/>
      <c r="D41" s="100"/>
      <c r="E41" s="7" t="str">
        <f t="shared" si="5"/>
        <v>Напиток из шиповника</v>
      </c>
      <c r="F41" s="135"/>
      <c r="G41" s="135"/>
      <c r="H41" s="100"/>
      <c r="I41" s="7" t="str">
        <f t="shared" si="6"/>
        <v>Напиток из шиповника</v>
      </c>
      <c r="J41" s="128"/>
    </row>
    <row r="42" spans="1:10" ht="15" customHeight="1" x14ac:dyDescent="0.25">
      <c r="A42" s="100"/>
      <c r="B42" s="7">
        <f t="shared" si="4"/>
        <v>0</v>
      </c>
      <c r="C42" s="128"/>
      <c r="D42" s="100"/>
      <c r="E42" s="7">
        <f t="shared" si="5"/>
        <v>0</v>
      </c>
      <c r="F42" s="135"/>
      <c r="G42" s="135"/>
      <c r="H42" s="100"/>
      <c r="I42" s="7">
        <f t="shared" si="6"/>
        <v>0</v>
      </c>
      <c r="J42" s="128"/>
    </row>
    <row r="43" spans="1:10" ht="15" customHeight="1" x14ac:dyDescent="0.25">
      <c r="A43" s="100"/>
      <c r="B43" s="12">
        <f t="shared" si="4"/>
        <v>0</v>
      </c>
      <c r="C43" s="128"/>
      <c r="D43" s="100"/>
      <c r="E43" s="7">
        <f t="shared" si="5"/>
        <v>0</v>
      </c>
      <c r="F43" s="135"/>
      <c r="G43" s="135"/>
      <c r="H43" s="100"/>
      <c r="I43" s="12">
        <f>E15</f>
        <v>0</v>
      </c>
      <c r="J43" s="128"/>
    </row>
    <row r="44" spans="1:10" ht="15" customHeight="1" x14ac:dyDescent="0.25">
      <c r="A44" s="100"/>
      <c r="B44" s="12"/>
      <c r="C44" s="129"/>
      <c r="D44" s="100"/>
      <c r="E44" s="12"/>
      <c r="F44" s="136"/>
      <c r="G44" s="136"/>
      <c r="H44" s="100"/>
      <c r="I44" s="12"/>
      <c r="J44" s="129"/>
    </row>
    <row r="45" spans="1:10" ht="15" customHeight="1" x14ac:dyDescent="0.25">
      <c r="A45" s="100" t="s">
        <v>17</v>
      </c>
      <c r="B45" s="7" t="str">
        <f>E17</f>
        <v>Молоко</v>
      </c>
      <c r="C45" s="124">
        <f>G17</f>
        <v>18.398399999999999</v>
      </c>
      <c r="D45" s="100" t="s">
        <v>17</v>
      </c>
      <c r="E45" s="7" t="str">
        <f>E17</f>
        <v>Молоко</v>
      </c>
      <c r="F45" s="137">
        <f>F17</f>
        <v>13.693200000000001</v>
      </c>
      <c r="G45" s="137">
        <f>G17</f>
        <v>18.398399999999999</v>
      </c>
      <c r="H45" s="100" t="s">
        <v>17</v>
      </c>
      <c r="I45" s="7" t="str">
        <f>I17</f>
        <v>Молоко</v>
      </c>
      <c r="J45" s="124">
        <f>F45</f>
        <v>13.693200000000001</v>
      </c>
    </row>
    <row r="46" spans="1:10" ht="15" customHeight="1" x14ac:dyDescent="0.25">
      <c r="A46" s="100"/>
      <c r="B46" s="7" t="str">
        <f>E18</f>
        <v>Печенье</v>
      </c>
      <c r="C46" s="125"/>
      <c r="D46" s="100"/>
      <c r="E46" s="7" t="str">
        <f>E18</f>
        <v>Печенье</v>
      </c>
      <c r="F46" s="138"/>
      <c r="G46" s="138"/>
      <c r="H46" s="100"/>
      <c r="I46" s="7" t="str">
        <f>I18</f>
        <v>Печенье</v>
      </c>
      <c r="J46" s="125"/>
    </row>
    <row r="47" spans="1:10" ht="15" customHeight="1" x14ac:dyDescent="0.25">
      <c r="A47" s="100"/>
      <c r="B47" s="7"/>
      <c r="C47" s="125"/>
      <c r="D47" s="100"/>
      <c r="E47" s="7"/>
      <c r="F47" s="138"/>
      <c r="G47" s="138"/>
      <c r="H47" s="100"/>
      <c r="I47" s="7"/>
      <c r="J47" s="125"/>
    </row>
    <row r="48" spans="1:10" ht="15" customHeight="1" x14ac:dyDescent="0.25">
      <c r="A48" s="100"/>
      <c r="B48" s="7"/>
      <c r="C48" s="125"/>
      <c r="D48" s="100"/>
      <c r="E48" s="7"/>
      <c r="F48" s="138"/>
      <c r="G48" s="138"/>
      <c r="H48" s="100"/>
      <c r="I48" s="7"/>
      <c r="J48" s="125"/>
    </row>
    <row r="49" spans="1:10" ht="15" customHeight="1" x14ac:dyDescent="0.25">
      <c r="A49" s="100"/>
      <c r="B49" s="7"/>
      <c r="C49" s="126"/>
      <c r="D49" s="100"/>
      <c r="E49" s="7"/>
      <c r="F49" s="139"/>
      <c r="G49" s="139"/>
      <c r="H49" s="100"/>
      <c r="I49" s="7"/>
      <c r="J49" s="126"/>
    </row>
    <row r="50" spans="1:10" ht="31.5" customHeight="1" x14ac:dyDescent="0.25">
      <c r="A50" s="100" t="s">
        <v>19</v>
      </c>
      <c r="B50" s="40" t="str">
        <f>E22</f>
        <v>Запеканка из творога со сгущ. молоком</v>
      </c>
      <c r="C50" s="124">
        <f>G22</f>
        <v>37.605602039999994</v>
      </c>
      <c r="D50" s="100" t="s">
        <v>19</v>
      </c>
      <c r="E50" s="40" t="str">
        <f>E22</f>
        <v>Запеканка из творога со сгущ. молоком</v>
      </c>
      <c r="F50" s="137">
        <f>F22</f>
        <v>30.512303000000003</v>
      </c>
      <c r="G50" s="137">
        <f>G22</f>
        <v>37.605602039999994</v>
      </c>
      <c r="H50" s="100" t="s">
        <v>19</v>
      </c>
      <c r="I50" s="40" t="str">
        <f>E22</f>
        <v>Запеканка из творога со сгущ. молоком</v>
      </c>
      <c r="J50" s="124">
        <f>F50</f>
        <v>30.512303000000003</v>
      </c>
    </row>
    <row r="51" spans="1:10" ht="15" customHeight="1" x14ac:dyDescent="0.25">
      <c r="A51" s="100"/>
      <c r="B51" s="40" t="str">
        <f t="shared" ref="B51:B54" si="7">E23</f>
        <v>Хлеб пшеничный</v>
      </c>
      <c r="C51" s="125"/>
      <c r="D51" s="100"/>
      <c r="E51" s="40" t="str">
        <f t="shared" ref="E51:E54" si="8">E23</f>
        <v>Хлеб пшеничный</v>
      </c>
      <c r="F51" s="138"/>
      <c r="G51" s="138"/>
      <c r="H51" s="100"/>
      <c r="I51" s="40" t="str">
        <f t="shared" ref="I51:I54" si="9">E23</f>
        <v>Хлеб пшеничный</v>
      </c>
      <c r="J51" s="125"/>
    </row>
    <row r="52" spans="1:10" ht="15" customHeight="1" x14ac:dyDescent="0.25">
      <c r="A52" s="100"/>
      <c r="B52" s="40" t="str">
        <f t="shared" si="7"/>
        <v>Чай с сахаром</v>
      </c>
      <c r="C52" s="125"/>
      <c r="D52" s="100"/>
      <c r="E52" s="40" t="str">
        <f t="shared" si="8"/>
        <v>Чай с сахаром</v>
      </c>
      <c r="F52" s="138"/>
      <c r="G52" s="138"/>
      <c r="H52" s="100"/>
      <c r="I52" s="40" t="str">
        <f t="shared" si="9"/>
        <v>Чай с сахаром</v>
      </c>
      <c r="J52" s="125"/>
    </row>
    <row r="53" spans="1:10" ht="15" customHeight="1" x14ac:dyDescent="0.25">
      <c r="A53" s="100"/>
      <c r="B53" s="40">
        <f t="shared" si="7"/>
        <v>0</v>
      </c>
      <c r="C53" s="125"/>
      <c r="D53" s="100"/>
      <c r="E53" s="40">
        <f t="shared" si="8"/>
        <v>0</v>
      </c>
      <c r="F53" s="138"/>
      <c r="G53" s="138"/>
      <c r="H53" s="100"/>
      <c r="I53" s="40">
        <f t="shared" si="9"/>
        <v>0</v>
      </c>
      <c r="J53" s="125"/>
    </row>
    <row r="54" spans="1:10" ht="15" customHeight="1" x14ac:dyDescent="0.25">
      <c r="A54" s="100"/>
      <c r="B54" s="40">
        <f t="shared" si="7"/>
        <v>0</v>
      </c>
      <c r="C54" s="126"/>
      <c r="D54" s="100"/>
      <c r="E54" s="40">
        <f t="shared" si="8"/>
        <v>0</v>
      </c>
      <c r="F54" s="139"/>
      <c r="G54" s="139"/>
      <c r="H54" s="100"/>
      <c r="I54" s="40">
        <f t="shared" si="9"/>
        <v>0</v>
      </c>
      <c r="J54" s="126"/>
    </row>
    <row r="55" spans="1:10" ht="17.25" x14ac:dyDescent="0.3">
      <c r="A55" s="131" t="s">
        <v>38</v>
      </c>
      <c r="B55" s="132"/>
      <c r="C55" s="62">
        <f>C32+C37+C45+C50</f>
        <v>115.16476203999999</v>
      </c>
      <c r="D55" s="45"/>
      <c r="E55" s="63" t="s">
        <v>38</v>
      </c>
      <c r="F55" s="64">
        <f>F32+F37+F45+F50</f>
        <v>92.769907000000003</v>
      </c>
      <c r="G55" s="64">
        <f>G32+G37+G45+G50</f>
        <v>115.16476203999999</v>
      </c>
      <c r="H55" s="131" t="s">
        <v>38</v>
      </c>
      <c r="I55" s="132"/>
      <c r="J55" s="59">
        <f>J32+J37+J45+J50</f>
        <v>92.769907000000003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'06.01.2021 3-7 лет (день 8) '!J4</f>
        <v>44202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44</v>
      </c>
      <c r="B2" s="142" t="s">
        <v>45</v>
      </c>
      <c r="C2" s="142" t="s">
        <v>46</v>
      </c>
      <c r="D2" s="142" t="s">
        <v>47</v>
      </c>
      <c r="E2" s="142" t="s">
        <v>48</v>
      </c>
      <c r="F2" s="142" t="s">
        <v>49</v>
      </c>
      <c r="G2" s="144" t="s">
        <v>50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49" t="s">
        <v>51</v>
      </c>
      <c r="B5" s="147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9"/>
      <c r="B6" s="147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9"/>
      <c r="B7" s="147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6" t="s">
        <v>54</v>
      </c>
      <c r="B8" s="147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6"/>
      <c r="B9" s="147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6"/>
      <c r="B10" s="147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6"/>
      <c r="B11" s="147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6"/>
      <c r="B12" s="147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6"/>
      <c r="B13" s="147"/>
      <c r="D13" s="65"/>
      <c r="E13" s="65"/>
      <c r="F13" s="7"/>
      <c r="G13" s="7"/>
    </row>
    <row r="14" spans="1:7" ht="20.100000000000001" customHeight="1" x14ac:dyDescent="0.25">
      <c r="A14" s="146" t="s">
        <v>55</v>
      </c>
      <c r="B14" s="147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6"/>
      <c r="B15" s="148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6" t="s">
        <v>56</v>
      </c>
      <c r="B16" s="147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6"/>
      <c r="B17" s="148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6"/>
      <c r="B18" s="148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6"/>
      <c r="B19" s="148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J4" sqref="J4:M4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104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44202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45584.223799999992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105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44202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3"/>
      <c r="C4" s="41" t="s">
        <v>3</v>
      </c>
    </row>
    <row r="5" spans="2:4" x14ac:dyDescent="0.25">
      <c r="B5" s="104"/>
      <c r="C5" s="6" t="s">
        <v>7</v>
      </c>
    </row>
    <row r="6" spans="2:4" x14ac:dyDescent="0.25">
      <c r="B6" s="100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100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100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100"/>
      <c r="C9" s="7">
        <f>'06.01.2021 3-7 лет (день 8) '!B10</f>
        <v>0</v>
      </c>
    </row>
    <row r="10" spans="2:4" x14ac:dyDescent="0.25">
      <c r="B10" s="100"/>
      <c r="C10" s="7">
        <f>'06.01.2021 3-7 лет (день 8) '!B11</f>
        <v>0</v>
      </c>
    </row>
    <row r="11" spans="2:4" x14ac:dyDescent="0.25">
      <c r="B11" s="100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100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100"/>
      <c r="C13" s="7" t="str">
        <f>'06.01.2021 3-7 лет (день 8) '!B14</f>
        <v>Хлеб пшеничный</v>
      </c>
    </row>
    <row r="14" spans="2:4" x14ac:dyDescent="0.25">
      <c r="B14" s="100"/>
      <c r="C14" s="7" t="str">
        <f>'06.01.2021 3-7 лет (день 8) '!B15</f>
        <v>Хлеб ржано-пшеничный</v>
      </c>
    </row>
    <row r="15" spans="2:4" x14ac:dyDescent="0.25">
      <c r="B15" s="100"/>
      <c r="C15" s="7" t="str">
        <f>'06.01.2021 3-7 лет (день 8) '!B16</f>
        <v>Напиток из шиповника</v>
      </c>
    </row>
    <row r="16" spans="2:4" x14ac:dyDescent="0.25">
      <c r="B16" s="100"/>
      <c r="C16" s="7">
        <f>'06.01.2021 3-7 лет (день 8) '!B17</f>
        <v>0</v>
      </c>
    </row>
    <row r="17" spans="2:4" x14ac:dyDescent="0.25">
      <c r="B17" s="100"/>
      <c r="C17" s="7">
        <f>'06.01.2021 3-7 лет (день 8) '!B18</f>
        <v>0</v>
      </c>
    </row>
    <row r="18" spans="2:4" x14ac:dyDescent="0.25">
      <c r="B18" s="100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100"/>
      <c r="C19" s="7" t="str">
        <f>'06.01.2021 3-7 лет (день 8) '!B20</f>
        <v>Печенье</v>
      </c>
    </row>
    <row r="20" spans="2:4" x14ac:dyDescent="0.25">
      <c r="B20" s="100"/>
      <c r="C20" s="7">
        <f>'06.01.2021 3-7 лет (день 8) '!B21</f>
        <v>0</v>
      </c>
    </row>
    <row r="21" spans="2:4" x14ac:dyDescent="0.25">
      <c r="B21" s="100"/>
      <c r="C21" s="7">
        <f>'06.01.2021 3-7 лет (день 8) '!B22</f>
        <v>0</v>
      </c>
    </row>
    <row r="22" spans="2:4" x14ac:dyDescent="0.25">
      <c r="B22" s="100"/>
      <c r="C22" s="7">
        <f>'06.01.2021 3-7 лет (день 8) '!B23</f>
        <v>0</v>
      </c>
    </row>
    <row r="23" spans="2:4" x14ac:dyDescent="0.25">
      <c r="B23" s="100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100"/>
      <c r="C24" s="7" t="str">
        <f>'06.01.2021 3-7 лет (день 8) '!B25</f>
        <v>Хлеб пшеничный</v>
      </c>
    </row>
    <row r="25" spans="2:4" x14ac:dyDescent="0.25">
      <c r="B25" s="100"/>
      <c r="C25" s="7" t="str">
        <f>'06.01.2021 3-7 лет (день 8) '!B26</f>
        <v>Чай с сахаром</v>
      </c>
    </row>
    <row r="26" spans="2:4" x14ac:dyDescent="0.25">
      <c r="B26" s="10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2023-03-20T06:29:55Z</dcterms:modified>
</cp:coreProperties>
</file>