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125" windowHeight="10455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31" i="5" l="1"/>
  <c r="B26" i="10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G6" i="9"/>
  <c r="G6" i="10"/>
  <c r="BO76" i="5" l="1"/>
  <c r="BO77" i="5" s="1"/>
  <c r="BO92" i="4"/>
  <c r="BO93" i="4" s="1"/>
  <c r="BO58" i="5"/>
  <c r="BO59" i="5" s="1"/>
  <c r="BO64" i="5" s="1"/>
  <c r="BO108" i="5"/>
  <c r="BO109" i="5" s="1"/>
  <c r="BO92" i="5"/>
  <c r="BO93" i="5" s="1"/>
  <c r="BO85" i="4"/>
  <c r="BO76" i="4"/>
  <c r="BO77" i="4" s="1"/>
  <c r="BO81" i="4" s="1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3" i="5" l="1"/>
  <c r="BO82" i="4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Z30" i="4" s="1"/>
  <c r="AA29" i="4"/>
  <c r="AA30" i="4" s="1"/>
  <c r="AB29" i="4"/>
  <c r="AB30" i="4" s="1"/>
  <c r="AC29" i="4"/>
  <c r="AC30" i="4" s="1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K103" i="5"/>
  <c r="BJ103" i="5"/>
  <c r="BI103" i="5"/>
  <c r="BI108" i="5" s="1"/>
  <c r="BI109" i="5" s="1"/>
  <c r="BH103" i="5"/>
  <c r="BG103" i="5"/>
  <c r="BF103" i="5"/>
  <c r="BE103" i="5"/>
  <c r="BE108" i="5" s="1"/>
  <c r="BE109" i="5" s="1"/>
  <c r="BD103" i="5"/>
  <c r="BC103" i="5"/>
  <c r="BB103" i="5"/>
  <c r="BA103" i="5"/>
  <c r="BA108" i="5" s="1"/>
  <c r="BA109" i="5" s="1"/>
  <c r="AZ103" i="5"/>
  <c r="AY103" i="5"/>
  <c r="AX103" i="5"/>
  <c r="AW103" i="5"/>
  <c r="AW108" i="5" s="1"/>
  <c r="AW109" i="5" s="1"/>
  <c r="AV103" i="5"/>
  <c r="AU103" i="5"/>
  <c r="AT103" i="5"/>
  <c r="AS103" i="5"/>
  <c r="AS108" i="5" s="1"/>
  <c r="AS109" i="5" s="1"/>
  <c r="AR103" i="5"/>
  <c r="AQ103" i="5"/>
  <c r="AP103" i="5"/>
  <c r="AO103" i="5"/>
  <c r="AO108" i="5" s="1"/>
  <c r="AO109" i="5" s="1"/>
  <c r="AN103" i="5"/>
  <c r="AM103" i="5"/>
  <c r="AL103" i="5"/>
  <c r="AK103" i="5"/>
  <c r="AK108" i="5" s="1"/>
  <c r="AK109" i="5" s="1"/>
  <c r="AJ103" i="5"/>
  <c r="AI103" i="5"/>
  <c r="AH103" i="5"/>
  <c r="AG103" i="5"/>
  <c r="AG108" i="5" s="1"/>
  <c r="AG109" i="5" s="1"/>
  <c r="AF103" i="5"/>
  <c r="AE103" i="5"/>
  <c r="AD103" i="5"/>
  <c r="AC103" i="5"/>
  <c r="AC108" i="5" s="1"/>
  <c r="AC109" i="5" s="1"/>
  <c r="AB103" i="5"/>
  <c r="AA103" i="5"/>
  <c r="Z103" i="5"/>
  <c r="Y103" i="5"/>
  <c r="Y108" i="5" s="1"/>
  <c r="Y109" i="5" s="1"/>
  <c r="X103" i="5"/>
  <c r="W103" i="5"/>
  <c r="V103" i="5"/>
  <c r="U103" i="5"/>
  <c r="U108" i="5" s="1"/>
  <c r="U109" i="5" s="1"/>
  <c r="T103" i="5"/>
  <c r="S103" i="5"/>
  <c r="R103" i="5"/>
  <c r="Q103" i="5"/>
  <c r="Q108" i="5" s="1"/>
  <c r="Q109" i="5" s="1"/>
  <c r="P103" i="5"/>
  <c r="O103" i="5"/>
  <c r="N103" i="5"/>
  <c r="M103" i="5"/>
  <c r="M108" i="5" s="1"/>
  <c r="M109" i="5" s="1"/>
  <c r="L103" i="5"/>
  <c r="K103" i="5"/>
  <c r="J103" i="5"/>
  <c r="I103" i="5"/>
  <c r="I108" i="5" s="1"/>
  <c r="I109" i="5" s="1"/>
  <c r="H103" i="5"/>
  <c r="G103" i="5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B30" i="5"/>
  <c r="AA30" i="5"/>
  <c r="Z30" i="5"/>
  <c r="Y30" i="5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E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M30" i="4" s="1"/>
  <c r="M45" i="4" s="1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E30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Z31" i="5" l="1"/>
  <c r="Z32" i="5" s="1"/>
  <c r="G30" i="4"/>
  <c r="G46" i="4" s="1"/>
  <c r="O30" i="4"/>
  <c r="O45" i="4" s="1"/>
  <c r="AA31" i="5"/>
  <c r="AA32" i="5" s="1"/>
  <c r="AB31" i="5"/>
  <c r="AB32" i="5" s="1"/>
  <c r="G108" i="5"/>
  <c r="G109" i="5" s="1"/>
  <c r="K108" i="5"/>
  <c r="K109" i="5" s="1"/>
  <c r="O108" i="5"/>
  <c r="O109" i="5" s="1"/>
  <c r="S108" i="5"/>
  <c r="S109" i="5" s="1"/>
  <c r="W108" i="5"/>
  <c r="W109" i="5" s="1"/>
  <c r="AA108" i="5"/>
  <c r="AA109" i="5" s="1"/>
  <c r="AE108" i="5"/>
  <c r="AE109" i="5" s="1"/>
  <c r="AI108" i="5"/>
  <c r="AI109" i="5" s="1"/>
  <c r="AM108" i="5"/>
  <c r="AM109" i="5" s="1"/>
  <c r="AQ108" i="5"/>
  <c r="AQ109" i="5" s="1"/>
  <c r="AU108" i="5"/>
  <c r="AU109" i="5" s="1"/>
  <c r="AY108" i="5"/>
  <c r="AY109" i="5" s="1"/>
  <c r="BC108" i="5"/>
  <c r="BC109" i="5" s="1"/>
  <c r="BG108" i="5"/>
  <c r="BG109" i="5" s="1"/>
  <c r="BK108" i="5"/>
  <c r="BK109" i="5" s="1"/>
  <c r="K30" i="4"/>
  <c r="K45" i="4" s="1"/>
  <c r="S45" i="4"/>
  <c r="S30" i="4"/>
  <c r="I30" i="4"/>
  <c r="I45" i="4" s="1"/>
  <c r="Q45" i="4"/>
  <c r="Q30" i="4"/>
  <c r="U30" i="4"/>
  <c r="U45" i="4" s="1"/>
  <c r="Y32" i="5"/>
  <c r="Y31" i="5"/>
  <c r="AC31" i="5"/>
  <c r="AC46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AG64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82" i="5" s="1"/>
  <c r="BH62" i="5"/>
  <c r="BJ62" i="5"/>
  <c r="BJ79" i="5"/>
  <c r="BJ82" i="5" s="1"/>
  <c r="BL79" i="5"/>
  <c r="BL82" i="5" s="1"/>
  <c r="BL62" i="5"/>
  <c r="BN62" i="5"/>
  <c r="BN79" i="5"/>
  <c r="BN81" i="5" s="1"/>
  <c r="D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T114" i="4"/>
  <c r="V113" i="4"/>
  <c r="Z113" i="4"/>
  <c r="AD113" i="4"/>
  <c r="AH114" i="4"/>
  <c r="AL113" i="4"/>
  <c r="AT113" i="4"/>
  <c r="BJ113" i="4"/>
  <c r="BN113" i="4"/>
  <c r="AA46" i="5" l="1"/>
  <c r="G45" i="4"/>
  <c r="AB114" i="4"/>
  <c r="AC47" i="5"/>
  <c r="BP47" i="5" s="1"/>
  <c r="BQ47" i="5" s="1"/>
  <c r="G32" i="5"/>
  <c r="I32" i="5"/>
  <c r="K32" i="5"/>
  <c r="AC32" i="5"/>
  <c r="BP32" i="5" s="1"/>
  <c r="AR114" i="4"/>
  <c r="H82" i="5"/>
  <c r="P82" i="5"/>
  <c r="AV81" i="5"/>
  <c r="AN113" i="4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N48" i="5" s="1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<sst xmlns="http://schemas.openxmlformats.org/spreadsheetml/2006/main" count="412" uniqueCount="154">
  <si>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</si>
  <si>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</si>
  <si>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</si>
  <si>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</si>
  <si>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</si>
  <si>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</si>
  <si>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</si>
  <si>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</si>
  <si>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</si>
  <si>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</si>
  <si>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</si>
  <si>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</si>
  <si>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</si>
  <si>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</si>
  <si>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</si>
  <si>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</si>
  <si>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</si>
  <si>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</si>
  <si>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</si>
  <si>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</si>
  <si>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</si>
  <si>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</si>
  <si>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</si>
  <si>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</si>
  <si>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</si>
  <si>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</si>
  <si>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</si>
  <si>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</si>
  <si>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</si>
  <si>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</si>
  <si>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</si>
  <si>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</si>
  <si>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</si>
  <si>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</si>
  <si>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</si>
  <si>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</si>
  <si>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</si>
  <si>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</si>
  <si>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</si>
  <si>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</si>
  <si>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</si>
  <si>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</si>
  <si>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</si>
  <si>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</si>
  <si>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</si>
  <si>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</si>
  <si>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</si>
  <si>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</si>
  <si>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</si>
  <si>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</si>
  <si>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</si>
  <si>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</si>
  <si>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</si>
  <si>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</si>
  <si>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</si>
  <si>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</si>
  <si>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</si>
  <si>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</si>
  <si>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</si>
  <si>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</si>
  <si>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</si>
  <si>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</si>
  <si>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</si>
  <si>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</si>
  <si>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</si>
  <si>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</si>
  <si>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</si>
  <si>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</si>
  <si>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</si>
  <si>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</si>
  <si>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</si>
  <si>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</si>
  <si>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</si>
  <si>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</si>
  <si>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</si>
  <si>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</si>
  <si>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</si>
  <si>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</si>
  <si>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</si>
  <si>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</si>
  <si>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</si>
  <si>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</si>
  <si>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</si>
  <si>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</si>
  <si>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</si>
  <si>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</si>
  <si>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</si>
  <si>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</si>
  <si>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</si>
  <si>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</si>
  <si>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</si>
  <si>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</si>
  <si>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</si>
  <si>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</si>
  <si>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</si>
  <si>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</si>
  <si>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</si>
  <si>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</si>
  <si>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</si>
  <si>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</si>
  <si>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</si>
  <si>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</si>
  <si>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</si>
  <si>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</si>
  <si>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</si>
  <si>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</si>
  <si>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</si>
  <si>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</si>
  <si>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</si>
  <si>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</si>
  <si>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</si>
  <si>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</si>
  <si>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</si>
  <si>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</si>
  <si>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</si>
  <si>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</si>
  <si>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</si>
  <si>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</si>
  <si>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</si>
  <si>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</si>
  <si>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</si>
  <si>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</si>
  <si>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</si>
  <si>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</si>
  <si>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</si>
  <si>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</si>
  <si>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</si>
  <si>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</si>
  <si>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</si>
  <si>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</si>
  <si>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</si>
  <si>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</si>
  <si>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</si>
  <si>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</si>
  <si>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</si>
  <si>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</si>
  <si>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</si>
  <si>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</si>
  <si>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</si>
  <si>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</si>
  <si>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</si>
  <si>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</si>
  <si>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</si>
  <si>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</si>
  <si>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</si>
  <si>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</si>
  <si>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</si>
  <si>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</si>
  <si>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</si>
  <si>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</si>
  <si>
    <t xml:space="preserve">Утверждаю                 И.О. заведующего МК ДОУ Ташаринский детский сад "Лесовичок"   </t>
  </si>
  <si>
    <t>Ю.А. Матросова</t>
  </si>
  <si>
    <t xml:space="preserve">И.О. заведующего МК ДОУ     </t>
  </si>
  <si>
    <t xml:space="preserve"> __________________Ю.А.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</si>
</sst>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4" fillId="4" borderId="2" xfId="0" applyFon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164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topLeftCell="B1"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7" max="67" width="12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7</v>
      </c>
      <c r="F4" t="s">
        <v>103</v>
      </c>
      <c r="K4" s="68">
        <f>' 3-7 лет (день 4) '!K4</f>
        <v>45061</v>
      </c>
    </row>
    <row r="5" spans="1:69" ht="15" customHeight="1" x14ac:dyDescent="0.25">
      <c r="A5" s="98"/>
      <c r="B5" s="2" t="s">
        <v>2</v>
      </c>
      <c r="C5" s="96" t="s">
        <v>3</v>
      </c>
      <c r="D5" s="96" t="str">
        <f>[1]Цены!A1</f>
        <v>Хлеб пшеничный</v>
      </c>
      <c r="E5" s="96" t="str">
        <f>[1]Цены!B1</f>
        <v>Хлеб ржано-пшеничный</v>
      </c>
      <c r="F5" s="96" t="str">
        <f>[1]Цены!C1</f>
        <v>Сахар</v>
      </c>
      <c r="G5" s="96" t="str">
        <f>[1]Цены!D1</f>
        <v>Чай</v>
      </c>
      <c r="H5" s="96" t="str">
        <f>[1]Цены!E1</f>
        <v>Какао</v>
      </c>
      <c r="I5" s="96" t="str">
        <f>[1]Цены!F1</f>
        <v>Кофейный напиток</v>
      </c>
      <c r="J5" s="96" t="str">
        <f>[1]Цены!G1</f>
        <v>Молоко 2,5%</v>
      </c>
      <c r="K5" s="96" t="str">
        <f>[1]Цены!H1</f>
        <v>Масло сливочное</v>
      </c>
      <c r="L5" s="96" t="str">
        <f>[1]Цены!I1</f>
        <v>Сметана 15%</v>
      </c>
      <c r="M5" s="96" t="str">
        <f>[1]Цены!J1</f>
        <v>Молоко сухое</v>
      </c>
      <c r="N5" s="96" t="str">
        <f>[1]Цены!K1</f>
        <v>Снежок 2,5 %</v>
      </c>
      <c r="O5" s="96" t="str">
        <f>[1]Цены!L1</f>
        <v>Творог 5%</v>
      </c>
      <c r="P5" s="96" t="str">
        <f>[1]Цены!M1</f>
        <v>Молоко сгущенное</v>
      </c>
      <c r="Q5" s="96" t="str">
        <f>[1]Цены!N1</f>
        <v xml:space="preserve">Джем Сава </v>
      </c>
      <c r="R5" s="96" t="str">
        <f>[1]Цены!O1</f>
        <v>Сыр</v>
      </c>
      <c r="S5" s="96" t="str">
        <f>[1]Цены!P1</f>
        <v>Зеленый горошек</v>
      </c>
      <c r="T5" s="96" t="str">
        <f>[1]Цены!Q1</f>
        <v>Кукуруза консервирован.</v>
      </c>
      <c r="U5" s="96" t="str">
        <f>[1]Цены!R1</f>
        <v>Консервы рыбные</v>
      </c>
      <c r="V5" s="96" t="str">
        <f>[1]Цены!S1</f>
        <v>Огурцы консервирован.</v>
      </c>
      <c r="W5" s="96" t="str">
        <f>[1]Цены!T1</f>
        <v>Огурцы свежие</v>
      </c>
      <c r="X5" s="96" t="str">
        <f>[1]Цены!U1</f>
        <v>Яйцо</v>
      </c>
      <c r="Y5" s="96" t="str">
        <f>[1]Цены!V1</f>
        <v>Икра кабачковая</v>
      </c>
      <c r="Z5" s="96" t="str">
        <f>[1]Цены!W1</f>
        <v>Изюм</v>
      </c>
      <c r="AA5" s="96" t="str">
        <f>[1]Цены!X1</f>
        <v>Курага</v>
      </c>
      <c r="AB5" s="96" t="str">
        <f>[1]Цены!Y1</f>
        <v>Чернослив</v>
      </c>
      <c r="AC5" s="96" t="str">
        <f>[1]Цены!Z1</f>
        <v>Шиповник</v>
      </c>
      <c r="AD5" s="96" t="str">
        <f>[1]Цены!AA1</f>
        <v>Сухофрукты</v>
      </c>
      <c r="AE5" s="96" t="str">
        <f>[1]Цены!AB1</f>
        <v>Ягода свежемороженная</v>
      </c>
      <c r="AF5" s="96" t="str">
        <f>[1]Цены!AC1</f>
        <v>Лимон</v>
      </c>
      <c r="AG5" s="96" t="str">
        <f>[1]Цены!AD1</f>
        <v>Кисель</v>
      </c>
      <c r="AH5" s="96" t="str">
        <f>[1]Цены!AE1</f>
        <v xml:space="preserve">Сок </v>
      </c>
      <c r="AI5" s="96" t="str">
        <f>[1]Цены!AF1</f>
        <v>Макаронные изделия</v>
      </c>
      <c r="AJ5" s="96" t="str">
        <f>[1]Цены!AG1</f>
        <v>Мука</v>
      </c>
      <c r="AK5" s="96" t="str">
        <f>[1]Цены!AH1</f>
        <v>Дрожжи</v>
      </c>
      <c r="AL5" s="96" t="str">
        <f>[1]Цены!AI1</f>
        <v>Печенье</v>
      </c>
      <c r="AM5" s="96" t="str">
        <f>[1]Цены!AJ1</f>
        <v>Пряники</v>
      </c>
      <c r="AN5" s="96" t="str">
        <f>[1]Цены!AK1</f>
        <v>Вафли</v>
      </c>
      <c r="AO5" s="96" t="str">
        <f>[1]Цены!AL1</f>
        <v>Конфеты</v>
      </c>
      <c r="AP5" s="96" t="str">
        <f>[1]Цены!AM1</f>
        <v>Повидло Сава</v>
      </c>
      <c r="AQ5" s="96" t="str">
        <f>[1]Цены!AN1</f>
        <v>Крупа геркулес</v>
      </c>
      <c r="AR5" s="96" t="str">
        <f>[1]Цены!AO1</f>
        <v>Крупа горох</v>
      </c>
      <c r="AS5" s="96" t="str">
        <f>[1]Цены!AP1</f>
        <v>Крупа гречневая</v>
      </c>
      <c r="AT5" s="96" t="str">
        <f>[1]Цены!AQ1</f>
        <v>Крупа кукурузная</v>
      </c>
      <c r="AU5" s="96" t="str">
        <f>[1]Цены!AR1</f>
        <v>Крупа манная</v>
      </c>
      <c r="AV5" s="96" t="str">
        <f>[1]Цены!AS1</f>
        <v>Крупа перловая</v>
      </c>
      <c r="AW5" s="96" t="str">
        <f>[1]Цены!AT1</f>
        <v>Крупа пшеничная</v>
      </c>
      <c r="AX5" s="96" t="str">
        <f>[1]Цены!AU1</f>
        <v>Крупа пшено</v>
      </c>
      <c r="AY5" s="96" t="str">
        <f>[1]Цены!AV1</f>
        <v>Крупа ячневая</v>
      </c>
      <c r="AZ5" s="96" t="str">
        <f>[1]Цены!AW1</f>
        <v>Рис</v>
      </c>
      <c r="BA5" s="96" t="str">
        <f>[1]Цены!AX1</f>
        <v>Цыпленок бройлер</v>
      </c>
      <c r="BB5" s="96" t="str">
        <f>[1]Цены!AY1</f>
        <v>Филе куриное</v>
      </c>
      <c r="BC5" s="96" t="str">
        <f>[1]Цены!AZ1</f>
        <v>Фарш говяжий</v>
      </c>
      <c r="BD5" s="96" t="str">
        <f>[1]Цены!BA1</f>
        <v>Печень куриная</v>
      </c>
      <c r="BE5" s="96" t="str">
        <f>[1]Цены!BB1</f>
        <v>Филе минтая</v>
      </c>
      <c r="BF5" s="96" t="str">
        <f>[1]Цены!BC1</f>
        <v>Филе сельди слабосол.</v>
      </c>
      <c r="BG5" s="96" t="str">
        <f>[1]Цены!BD1</f>
        <v>Картофель</v>
      </c>
      <c r="BH5" s="96" t="str">
        <f>[1]Цены!BE1</f>
        <v>Морковь</v>
      </c>
      <c r="BI5" s="96" t="str">
        <f>[1]Цены!BF1</f>
        <v>Лук</v>
      </c>
      <c r="BJ5" s="96" t="str">
        <f>[1]Цены!BG1</f>
        <v>Капуста</v>
      </c>
      <c r="BK5" s="96" t="str">
        <f>[1]Цены!BH1</f>
        <v>Свекла</v>
      </c>
      <c r="BL5" s="96" t="str">
        <f>[1]Цены!BI1</f>
        <v>Томатная паста</v>
      </c>
      <c r="BM5" s="96" t="str">
        <f>[1]Цены!BJ1</f>
        <v>Масло растительное</v>
      </c>
      <c r="BN5" s="96" t="str">
        <f>[1]Цены!BK1</f>
        <v>Соль</v>
      </c>
      <c r="BO5" s="96" t="s">
        <v>143</v>
      </c>
      <c r="BP5" s="109" t="s">
        <v>4</v>
      </c>
      <c r="BQ5" s="107" t="s">
        <v>5</v>
      </c>
    </row>
    <row r="6" spans="1:69" ht="36.75" customHeight="1" x14ac:dyDescent="0.25">
      <c r="A6" s="99"/>
      <c r="B6" s="3" t="s">
        <v>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110"/>
      <c r="BQ6" s="108"/>
    </row>
    <row r="7" spans="1:69" ht="15" customHeight="1" x14ac:dyDescent="0.25">
      <c r="A7" s="100" t="s">
        <v>7</v>
      </c>
      <c r="B7" s="4" t="str">
        <f>' 3-7 лет (день 4) '!B7</f>
        <v>Омлет натуральный с маслом</v>
      </c>
      <c r="C7" s="103">
        <f>$E$4</f>
        <v>7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101"/>
      <c r="B8" s="4" t="str">
        <f>' 3-7 лет (день 4) '!B8</f>
        <v>Бутерброд с маслом</v>
      </c>
      <c r="C8" s="104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01"/>
      <c r="B9" s="4" t="str">
        <f>' 3-7 лет (день 4) '!B9</f>
        <v>Кофейный напиток с молоком</v>
      </c>
      <c r="C9" s="104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01"/>
      <c r="B10" s="4"/>
      <c r="C10" s="10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02"/>
      <c r="B11" s="4"/>
      <c r="C11" s="10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00" t="s">
        <v>11</v>
      </c>
      <c r="B12" s="4" t="str">
        <f>' 3-7 лет (день 4) '!B12</f>
        <v>Суп гороховый</v>
      </c>
      <c r="C12" s="103">
        <f>$E$4</f>
        <v>7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101"/>
      <c r="B13" s="4" t="str">
        <f>' 3-7 лет (день 4) '!B13</f>
        <v>Плов с мясом/птицей</v>
      </c>
      <c r="C13" s="104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101"/>
      <c r="B14" s="4" t="str">
        <f>' 3-7 лет (день 4) '!B14</f>
        <v>Хлеб пшеничный</v>
      </c>
      <c r="C14" s="104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101"/>
      <c r="B15" s="4" t="str">
        <f>' 3-7 лет (день 4) '!B15</f>
        <v>Хлеб ржано-пшеничный</v>
      </c>
      <c r="C15" s="104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101"/>
      <c r="B16" s="4" t="str">
        <f>' 3-7 лет (день 4) '!B16</f>
        <v>Компот из сухофруктов</v>
      </c>
      <c r="C16" s="104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3.4999999999999997E-5</v>
      </c>
    </row>
    <row r="17" spans="1:81" x14ac:dyDescent="0.25">
      <c r="A17" s="101"/>
      <c r="B17" s="9"/>
      <c r="C17" s="10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102"/>
      <c r="B18" s="10"/>
      <c r="C18" s="10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100" t="s">
        <v>17</v>
      </c>
      <c r="B19" s="4" t="str">
        <f>' 3-7 лет (день 4) '!B20</f>
        <v>Компот из свежемороженных ягод</v>
      </c>
      <c r="C19" s="103">
        <f>$E$4</f>
        <v>7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101"/>
      <c r="B20" s="4" t="str">
        <f>' 3-7 лет (день 4) '!B21</f>
        <v>Бутерброд со сгущенным молоком</v>
      </c>
      <c r="C20" s="104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101"/>
      <c r="B21" s="4"/>
      <c r="C21" s="10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101"/>
      <c r="B22" s="4"/>
      <c r="C22" s="10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102"/>
      <c r="B23" s="4"/>
      <c r="C23" s="10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100" t="s">
        <v>20</v>
      </c>
      <c r="B24" s="20" t="str">
        <f>' 3-7 лет (день 4) '!B25</f>
        <v>Картофельное пюре</v>
      </c>
      <c r="C24" s="103">
        <f>$E$4</f>
        <v>7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101"/>
      <c r="B25" s="20" t="str">
        <f>' 3-7 лет (день 4) '!B26</f>
        <v>Свежий огурчик</v>
      </c>
      <c r="C25" s="10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0.03</v>
      </c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101"/>
      <c r="B26" s="20" t="str">
        <f>' 3-7 лет (день 4) '!B27</f>
        <v>Хлеб пшеничный</v>
      </c>
      <c r="C26" s="104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101"/>
      <c r="B27" s="20" t="str">
        <f>' 3-7 лет (день 4) '!B28</f>
        <v>Чай с сахаром</v>
      </c>
      <c r="C27" s="104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102"/>
      <c r="B28" s="4"/>
      <c r="C28" s="10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AC29" si="1">SUM(W7:W28)</f>
        <v>0.03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3.4999999999999997E-5</v>
      </c>
    </row>
    <row r="30" spans="1:81" ht="17.25" x14ac:dyDescent="0.3">
      <c r="B30" s="21" t="s">
        <v>24</v>
      </c>
      <c r="C30" s="22"/>
      <c r="D30" s="24">
        <f>ROUND(PRODUCT(D29,$E$4),3)</f>
        <v>0.56000000000000005</v>
      </c>
      <c r="E30" s="24">
        <f t="shared" ref="E30:BO30" si="3">ROUND(PRODUCT(E29,$E$4),3)</f>
        <v>0.28000000000000003</v>
      </c>
      <c r="F30" s="24">
        <f t="shared" si="3"/>
        <v>0.25900000000000001</v>
      </c>
      <c r="G30" s="24">
        <f t="shared" si="3"/>
        <v>2E-3</v>
      </c>
      <c r="H30" s="24">
        <f t="shared" si="3"/>
        <v>0</v>
      </c>
      <c r="I30" s="24">
        <f t="shared" si="3"/>
        <v>1.4E-2</v>
      </c>
      <c r="J30" s="24">
        <f t="shared" si="3"/>
        <v>0.78400000000000003</v>
      </c>
      <c r="K30" s="24">
        <f t="shared" si="3"/>
        <v>9.0999999999999998E-2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7.0000000000000007E-2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0.21</v>
      </c>
      <c r="X30" s="24">
        <f t="shared" si="3"/>
        <v>7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4">
        <f t="shared" si="3"/>
        <v>0</v>
      </c>
      <c r="AC30" s="24">
        <f t="shared" si="3"/>
        <v>0</v>
      </c>
      <c r="AD30" s="24">
        <f t="shared" si="3"/>
        <v>0.126</v>
      </c>
      <c r="AE30" s="24">
        <f t="shared" si="3"/>
        <v>0.105</v>
      </c>
      <c r="AF30" s="24">
        <f t="shared" si="3"/>
        <v>0</v>
      </c>
      <c r="AG30" s="24">
        <f t="shared" si="3"/>
        <v>0</v>
      </c>
      <c r="AH30" s="24">
        <f t="shared" si="3"/>
        <v>0</v>
      </c>
      <c r="AI30" s="24">
        <f t="shared" si="3"/>
        <v>0</v>
      </c>
      <c r="AJ30" s="24">
        <f t="shared" si="3"/>
        <v>0</v>
      </c>
      <c r="AK30" s="24">
        <f t="shared" si="3"/>
        <v>0</v>
      </c>
      <c r="AL30" s="24">
        <f t="shared" si="3"/>
        <v>0</v>
      </c>
      <c r="AM30" s="24">
        <f t="shared" si="3"/>
        <v>0</v>
      </c>
      <c r="AN30" s="24">
        <f t="shared" si="3"/>
        <v>0</v>
      </c>
      <c r="AO30" s="24">
        <f t="shared" si="3"/>
        <v>0</v>
      </c>
      <c r="AP30" s="24">
        <f t="shared" si="3"/>
        <v>0</v>
      </c>
      <c r="AQ30" s="24">
        <f t="shared" si="3"/>
        <v>0</v>
      </c>
      <c r="AR30" s="24">
        <f t="shared" si="3"/>
        <v>0.17499999999999999</v>
      </c>
      <c r="AS30" s="24">
        <f t="shared" si="3"/>
        <v>0</v>
      </c>
      <c r="AT30" s="24">
        <f t="shared" si="3"/>
        <v>0</v>
      </c>
      <c r="AU30" s="24">
        <f t="shared" si="3"/>
        <v>0</v>
      </c>
      <c r="AV30" s="24">
        <f t="shared" si="3"/>
        <v>0</v>
      </c>
      <c r="AW30" s="24">
        <f t="shared" si="3"/>
        <v>0</v>
      </c>
      <c r="AX30" s="24">
        <f t="shared" si="3"/>
        <v>0</v>
      </c>
      <c r="AY30" s="24">
        <f t="shared" si="3"/>
        <v>0</v>
      </c>
      <c r="AZ30" s="24">
        <f t="shared" si="3"/>
        <v>0.21</v>
      </c>
      <c r="BA30" s="24">
        <f t="shared" si="3"/>
        <v>0.35</v>
      </c>
      <c r="BB30" s="24">
        <f t="shared" si="3"/>
        <v>0</v>
      </c>
      <c r="BC30" s="24">
        <f t="shared" si="3"/>
        <v>3.5000000000000003E-2</v>
      </c>
      <c r="BD30" s="24">
        <f t="shared" si="3"/>
        <v>0</v>
      </c>
      <c r="BE30" s="24">
        <f t="shared" si="3"/>
        <v>0</v>
      </c>
      <c r="BF30" s="24">
        <f t="shared" si="3"/>
        <v>0</v>
      </c>
      <c r="BG30" s="24">
        <f t="shared" si="3"/>
        <v>1.68</v>
      </c>
      <c r="BH30" s="24">
        <f t="shared" si="3"/>
        <v>0.16800000000000001</v>
      </c>
      <c r="BI30" s="24">
        <f t="shared" si="3"/>
        <v>0.14000000000000001</v>
      </c>
      <c r="BJ30" s="24">
        <f t="shared" si="3"/>
        <v>0</v>
      </c>
      <c r="BK30" s="24">
        <f t="shared" si="3"/>
        <v>0</v>
      </c>
      <c r="BL30" s="24">
        <f t="shared" si="3"/>
        <v>0</v>
      </c>
      <c r="BM30" s="24">
        <f t="shared" si="3"/>
        <v>2.8000000000000001E-2</v>
      </c>
      <c r="BN30" s="24">
        <f t="shared" si="3"/>
        <v>2.8000000000000001E-2</v>
      </c>
      <c r="BO30" s="24">
        <f t="shared" si="3"/>
        <v>0</v>
      </c>
    </row>
    <row r="31" spans="1:81" ht="17.25" x14ac:dyDescent="0.3">
      <c r="B31" s="21"/>
    </row>
    <row r="32" spans="1:81" x14ac:dyDescent="0.25">
      <c r="F32" t="s">
        <v>146</v>
      </c>
    </row>
    <row r="34" spans="1:69" x14ac:dyDescent="0.25">
      <c r="F34" t="s">
        <v>147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70</v>
      </c>
      <c r="F43" s="29">
        <v>80</v>
      </c>
      <c r="G43" s="29">
        <v>532</v>
      </c>
      <c r="H43" s="29">
        <v>1140</v>
      </c>
      <c r="I43" s="29">
        <v>620</v>
      </c>
      <c r="J43" s="29">
        <v>71.38</v>
      </c>
      <c r="K43" s="29">
        <v>662.44</v>
      </c>
      <c r="L43" s="29">
        <v>200.83</v>
      </c>
      <c r="M43" s="29">
        <v>554</v>
      </c>
      <c r="N43" s="29">
        <v>99.49</v>
      </c>
      <c r="O43" s="29">
        <v>320.32</v>
      </c>
      <c r="P43" s="29">
        <v>373.68</v>
      </c>
      <c r="Q43" s="29">
        <v>416.67</v>
      </c>
      <c r="R43" s="29"/>
      <c r="S43" s="29"/>
      <c r="T43" s="29"/>
      <c r="U43" s="29">
        <v>692</v>
      </c>
      <c r="V43" s="92">
        <v>401.28</v>
      </c>
      <c r="W43" s="29">
        <v>209</v>
      </c>
      <c r="X43" s="29">
        <v>9.1</v>
      </c>
      <c r="Y43" s="29"/>
      <c r="Z43" s="29">
        <v>261</v>
      </c>
      <c r="AA43" s="29">
        <v>412</v>
      </c>
      <c r="AB43" s="29">
        <v>224</v>
      </c>
      <c r="AC43" s="29">
        <v>300</v>
      </c>
      <c r="AD43" s="29">
        <v>145</v>
      </c>
      <c r="AE43" s="29">
        <v>392</v>
      </c>
      <c r="AF43" s="29">
        <v>209</v>
      </c>
      <c r="AG43" s="29">
        <v>227.27</v>
      </c>
      <c r="AH43" s="29">
        <v>66.599999999999994</v>
      </c>
      <c r="AI43" s="29">
        <v>59.25</v>
      </c>
      <c r="AJ43" s="29">
        <v>38.5</v>
      </c>
      <c r="AK43" s="29">
        <v>190</v>
      </c>
      <c r="AL43" s="29">
        <v>194</v>
      </c>
      <c r="AM43" s="29">
        <v>316.27999999999997</v>
      </c>
      <c r="AN43" s="29">
        <v>250</v>
      </c>
      <c r="AO43" s="29"/>
      <c r="AP43" s="29">
        <v>224.14</v>
      </c>
      <c r="AQ43" s="29">
        <v>60</v>
      </c>
      <c r="AR43" s="29">
        <v>56.67</v>
      </c>
      <c r="AS43" s="29">
        <v>88</v>
      </c>
      <c r="AT43" s="29">
        <v>64.290000000000006</v>
      </c>
      <c r="AU43" s="29">
        <v>57.14</v>
      </c>
      <c r="AV43" s="29">
        <v>56.25</v>
      </c>
      <c r="AW43" s="29">
        <v>114.28</v>
      </c>
      <c r="AX43" s="29">
        <v>66</v>
      </c>
      <c r="AY43" s="29">
        <v>60</v>
      </c>
      <c r="AZ43" s="29">
        <v>114</v>
      </c>
      <c r="BA43" s="29">
        <v>238</v>
      </c>
      <c r="BB43" s="29">
        <v>355</v>
      </c>
      <c r="BC43" s="29">
        <v>504.44</v>
      </c>
      <c r="BD43" s="29">
        <v>197</v>
      </c>
      <c r="BE43" s="29">
        <v>369</v>
      </c>
      <c r="BF43" s="29"/>
      <c r="BG43" s="29">
        <v>32</v>
      </c>
      <c r="BH43" s="29">
        <v>36</v>
      </c>
      <c r="BI43" s="29">
        <v>72</v>
      </c>
      <c r="BJ43" s="29">
        <v>34</v>
      </c>
      <c r="BK43" s="29">
        <v>37</v>
      </c>
      <c r="BL43" s="29">
        <v>256</v>
      </c>
      <c r="BM43" s="29">
        <v>138.88999999999999</v>
      </c>
      <c r="BN43" s="29">
        <v>14.89</v>
      </c>
      <c r="BO43" s="29">
        <v>10000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4">E43/1000</f>
        <v>7.0000000000000007E-2</v>
      </c>
      <c r="F44" s="23">
        <f t="shared" si="4"/>
        <v>0.08</v>
      </c>
      <c r="G44" s="23">
        <f t="shared" si="4"/>
        <v>0.53200000000000003</v>
      </c>
      <c r="H44" s="23">
        <f t="shared" si="4"/>
        <v>1.1399999999999999</v>
      </c>
      <c r="I44" s="23">
        <f t="shared" si="4"/>
        <v>0.62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0.55400000000000005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0.41667000000000004</v>
      </c>
      <c r="R44" s="23">
        <f t="shared" si="4"/>
        <v>0</v>
      </c>
      <c r="S44" s="23">
        <f t="shared" si="4"/>
        <v>0</v>
      </c>
      <c r="T44" s="23">
        <f t="shared" si="4"/>
        <v>0</v>
      </c>
      <c r="U44" s="23">
        <f t="shared" si="4"/>
        <v>0.69199999999999995</v>
      </c>
      <c r="V44" s="23">
        <f t="shared" si="4"/>
        <v>0.40127999999999997</v>
      </c>
      <c r="W44" s="23">
        <f t="shared" si="4"/>
        <v>0.20899999999999999</v>
      </c>
      <c r="X44" s="23">
        <f t="shared" si="4"/>
        <v>9.1000000000000004E-3</v>
      </c>
      <c r="Y44" s="23">
        <f t="shared" si="4"/>
        <v>0</v>
      </c>
      <c r="Z44" s="23">
        <f t="shared" si="4"/>
        <v>0.26100000000000001</v>
      </c>
      <c r="AA44" s="23">
        <f t="shared" si="4"/>
        <v>0.41199999999999998</v>
      </c>
      <c r="AB44" s="23">
        <f t="shared" si="4"/>
        <v>0.224</v>
      </c>
      <c r="AC44" s="23">
        <f t="shared" si="4"/>
        <v>0.3</v>
      </c>
      <c r="AD44" s="23">
        <f t="shared" si="4"/>
        <v>0.14499999999999999</v>
      </c>
      <c r="AE44" s="23">
        <f t="shared" si="4"/>
        <v>0.39200000000000002</v>
      </c>
      <c r="AF44" s="23">
        <f t="shared" si="4"/>
        <v>0.20899999999999999</v>
      </c>
      <c r="AG44" s="23">
        <f t="shared" si="4"/>
        <v>0.22727</v>
      </c>
      <c r="AH44" s="23">
        <f t="shared" si="4"/>
        <v>6.6599999999999993E-2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</v>
      </c>
      <c r="AO44" s="23">
        <f t="shared" si="4"/>
        <v>0</v>
      </c>
      <c r="AP44" s="23">
        <f t="shared" si="4"/>
        <v>0.22413999999999998</v>
      </c>
      <c r="AQ44" s="23">
        <f t="shared" si="4"/>
        <v>0.06</v>
      </c>
      <c r="AR44" s="23">
        <f t="shared" si="4"/>
        <v>5.6670000000000005E-2</v>
      </c>
      <c r="AS44" s="23">
        <f t="shared" si="4"/>
        <v>8.7999999999999995E-2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5.6250000000000001E-2</v>
      </c>
      <c r="AW44" s="23">
        <f t="shared" si="4"/>
        <v>0.11428000000000001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0.114</v>
      </c>
      <c r="BA44" s="23">
        <f t="shared" si="4"/>
        <v>0.23799999999999999</v>
      </c>
      <c r="BB44" s="23">
        <f t="shared" si="4"/>
        <v>0.35499999999999998</v>
      </c>
      <c r="BC44" s="23">
        <f t="shared" si="4"/>
        <v>0.50444</v>
      </c>
      <c r="BD44" s="23">
        <f t="shared" si="4"/>
        <v>0.19700000000000001</v>
      </c>
      <c r="BE44" s="23">
        <f t="shared" si="4"/>
        <v>0.36899999999999999</v>
      </c>
      <c r="BF44" s="23">
        <f t="shared" si="4"/>
        <v>0</v>
      </c>
      <c r="BG44" s="23">
        <f t="shared" si="4"/>
        <v>3.2000000000000001E-2</v>
      </c>
      <c r="BH44" s="23">
        <f t="shared" si="4"/>
        <v>3.5999999999999997E-2</v>
      </c>
      <c r="BI44" s="23">
        <f t="shared" si="4"/>
        <v>7.1999999999999995E-2</v>
      </c>
      <c r="BJ44" s="23">
        <f t="shared" si="4"/>
        <v>3.4000000000000002E-2</v>
      </c>
      <c r="BK44" s="23">
        <f t="shared" si="4"/>
        <v>3.6999999999999998E-2</v>
      </c>
      <c r="BL44" s="23">
        <f t="shared" si="4"/>
        <v>0.25600000000000001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0"/>
      <c r="B45" s="31" t="s">
        <v>29</v>
      </c>
      <c r="C45" s="106"/>
      <c r="D45" s="32">
        <f>D30*D43</f>
        <v>37.671199999999999</v>
      </c>
      <c r="E45" s="32">
        <f t="shared" ref="E45:BN45" si="6">E30*E43</f>
        <v>19.600000000000001</v>
      </c>
      <c r="F45" s="32">
        <f t="shared" si="6"/>
        <v>20.72</v>
      </c>
      <c r="G45" s="32">
        <f t="shared" si="6"/>
        <v>1.0640000000000001</v>
      </c>
      <c r="H45" s="32">
        <f t="shared" si="6"/>
        <v>0</v>
      </c>
      <c r="I45" s="32">
        <f t="shared" si="6"/>
        <v>8.68</v>
      </c>
      <c r="J45" s="32">
        <f t="shared" si="6"/>
        <v>55.961919999999999</v>
      </c>
      <c r="K45" s="32">
        <f t="shared" si="6"/>
        <v>60.282040000000002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32">
        <f t="shared" si="6"/>
        <v>26.157600000000002</v>
      </c>
      <c r="Q45" s="32">
        <f t="shared" si="6"/>
        <v>0</v>
      </c>
      <c r="R45" s="32">
        <f t="shared" si="6"/>
        <v>0</v>
      </c>
      <c r="S45" s="32">
        <f t="shared" si="6"/>
        <v>0</v>
      </c>
      <c r="T45" s="32">
        <f t="shared" si="6"/>
        <v>0</v>
      </c>
      <c r="U45" s="32">
        <f t="shared" si="6"/>
        <v>0</v>
      </c>
      <c r="V45" s="32">
        <f t="shared" si="6"/>
        <v>0</v>
      </c>
      <c r="W45" s="32">
        <f t="shared" si="6"/>
        <v>43.89</v>
      </c>
      <c r="X45" s="32">
        <f t="shared" si="6"/>
        <v>63.699999999999996</v>
      </c>
      <c r="Y45" s="32">
        <f t="shared" si="6"/>
        <v>0</v>
      </c>
      <c r="Z45" s="32">
        <f t="shared" si="6"/>
        <v>0</v>
      </c>
      <c r="AA45" s="32">
        <f t="shared" si="6"/>
        <v>0</v>
      </c>
      <c r="AB45" s="32">
        <f t="shared" si="6"/>
        <v>0</v>
      </c>
      <c r="AC45" s="32">
        <f t="shared" si="6"/>
        <v>0</v>
      </c>
      <c r="AD45" s="32">
        <f t="shared" si="6"/>
        <v>18.27</v>
      </c>
      <c r="AE45" s="32">
        <f t="shared" si="6"/>
        <v>41.16</v>
      </c>
      <c r="AF45" s="32">
        <f t="shared" si="6"/>
        <v>0</v>
      </c>
      <c r="AG45" s="32">
        <f t="shared" si="6"/>
        <v>0</v>
      </c>
      <c r="AH45" s="32">
        <f t="shared" si="6"/>
        <v>0</v>
      </c>
      <c r="AI45" s="32">
        <f t="shared" si="6"/>
        <v>0</v>
      </c>
      <c r="AJ45" s="32">
        <f t="shared" si="6"/>
        <v>0</v>
      </c>
      <c r="AK45" s="32">
        <f t="shared" si="6"/>
        <v>0</v>
      </c>
      <c r="AL45" s="32">
        <f t="shared" si="6"/>
        <v>0</v>
      </c>
      <c r="AM45" s="32">
        <f t="shared" si="6"/>
        <v>0</v>
      </c>
      <c r="AN45" s="32">
        <f t="shared" si="6"/>
        <v>0</v>
      </c>
      <c r="AO45" s="32">
        <f t="shared" si="6"/>
        <v>0</v>
      </c>
      <c r="AP45" s="32">
        <f t="shared" si="6"/>
        <v>0</v>
      </c>
      <c r="AQ45" s="32">
        <f t="shared" si="6"/>
        <v>0</v>
      </c>
      <c r="AR45" s="32">
        <f t="shared" si="6"/>
        <v>9.9172499999999992</v>
      </c>
      <c r="AS45" s="32">
        <f t="shared" si="6"/>
        <v>0</v>
      </c>
      <c r="AT45" s="32">
        <f t="shared" si="6"/>
        <v>0</v>
      </c>
      <c r="AU45" s="32">
        <f t="shared" si="6"/>
        <v>0</v>
      </c>
      <c r="AV45" s="32">
        <f t="shared" si="6"/>
        <v>0</v>
      </c>
      <c r="AW45" s="32">
        <f t="shared" si="6"/>
        <v>0</v>
      </c>
      <c r="AX45" s="32">
        <f t="shared" si="6"/>
        <v>0</v>
      </c>
      <c r="AY45" s="32">
        <f t="shared" si="6"/>
        <v>0</v>
      </c>
      <c r="AZ45" s="32">
        <f t="shared" si="6"/>
        <v>23.939999999999998</v>
      </c>
      <c r="BA45" s="32">
        <f t="shared" si="6"/>
        <v>83.3</v>
      </c>
      <c r="BB45" s="32">
        <f t="shared" si="6"/>
        <v>0</v>
      </c>
      <c r="BC45" s="32">
        <f t="shared" si="6"/>
        <v>17.6554</v>
      </c>
      <c r="BD45" s="32">
        <f t="shared" si="6"/>
        <v>0</v>
      </c>
      <c r="BE45" s="32">
        <f t="shared" si="6"/>
        <v>0</v>
      </c>
      <c r="BF45" s="32">
        <f t="shared" si="6"/>
        <v>0</v>
      </c>
      <c r="BG45" s="32">
        <f t="shared" si="6"/>
        <v>53.76</v>
      </c>
      <c r="BH45" s="32">
        <f t="shared" si="6"/>
        <v>6.048</v>
      </c>
      <c r="BI45" s="32">
        <f t="shared" si="6"/>
        <v>10.080000000000002</v>
      </c>
      <c r="BJ45" s="32">
        <f t="shared" si="6"/>
        <v>0</v>
      </c>
      <c r="BK45" s="32">
        <f t="shared" si="6"/>
        <v>0</v>
      </c>
      <c r="BL45" s="32">
        <f t="shared" si="6"/>
        <v>0</v>
      </c>
      <c r="BM45" s="32">
        <f t="shared" si="6"/>
        <v>3.8889199999999997</v>
      </c>
      <c r="BN45" s="32">
        <f t="shared" si="6"/>
        <v>0.41692000000000001</v>
      </c>
      <c r="BO45" s="32">
        <f t="shared" ref="BO45" si="7">BO30*BO43</f>
        <v>0</v>
      </c>
      <c r="BP45" s="33">
        <f>SUM(D45:BN45)</f>
        <v>606.16324999999995</v>
      </c>
      <c r="BQ45" s="34">
        <f>BP45/$C$7</f>
        <v>86.594749999999991</v>
      </c>
    </row>
    <row r="46" spans="1:69" ht="17.25" x14ac:dyDescent="0.3">
      <c r="A46" s="30"/>
      <c r="B46" s="31" t="s">
        <v>30</v>
      </c>
      <c r="C46" s="106"/>
      <c r="D46" s="32">
        <f>D30*D43</f>
        <v>37.671199999999999</v>
      </c>
      <c r="E46" s="32">
        <f t="shared" ref="E46:BN46" si="8">E30*E43</f>
        <v>19.600000000000001</v>
      </c>
      <c r="F46" s="32">
        <f t="shared" si="8"/>
        <v>20.72</v>
      </c>
      <c r="G46" s="32">
        <f t="shared" si="8"/>
        <v>1.0640000000000001</v>
      </c>
      <c r="H46" s="32">
        <f t="shared" si="8"/>
        <v>0</v>
      </c>
      <c r="I46" s="32">
        <f t="shared" si="8"/>
        <v>8.68</v>
      </c>
      <c r="J46" s="32">
        <f t="shared" si="8"/>
        <v>55.961919999999999</v>
      </c>
      <c r="K46" s="32">
        <f t="shared" si="8"/>
        <v>60.282040000000002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26.157600000000002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43.89</v>
      </c>
      <c r="X46" s="32">
        <f t="shared" si="8"/>
        <v>63.699999999999996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18.27</v>
      </c>
      <c r="AE46" s="32">
        <f t="shared" si="8"/>
        <v>41.16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9.9172499999999992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23.939999999999998</v>
      </c>
      <c r="BA46" s="32">
        <f t="shared" si="8"/>
        <v>83.3</v>
      </c>
      <c r="BB46" s="32">
        <f t="shared" si="8"/>
        <v>0</v>
      </c>
      <c r="BC46" s="32">
        <f t="shared" si="8"/>
        <v>17.6554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53.76</v>
      </c>
      <c r="BH46" s="32">
        <f t="shared" si="8"/>
        <v>6.048</v>
      </c>
      <c r="BI46" s="32">
        <f t="shared" si="8"/>
        <v>10.080000000000002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3.8889199999999997</v>
      </c>
      <c r="BN46" s="32">
        <f t="shared" si="8"/>
        <v>0.41692000000000001</v>
      </c>
      <c r="BO46" s="32">
        <f t="shared" ref="BO46" si="9">BO30*BO43</f>
        <v>0</v>
      </c>
      <c r="BP46" s="33">
        <f>SUM(D46:BN46)</f>
        <v>606.16324999999995</v>
      </c>
      <c r="BQ46" s="34">
        <f>BP46/$C$7</f>
        <v>86.594749999999991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82.702350000000024</v>
      </c>
    </row>
    <row r="50" spans="1:69" x14ac:dyDescent="0.25">
      <c r="J50" s="1"/>
    </row>
    <row r="51" spans="1:69" ht="15" customHeight="1" x14ac:dyDescent="0.25">
      <c r="A51" s="98"/>
      <c r="B51" s="2" t="s">
        <v>2</v>
      </c>
      <c r="C51" s="96" t="s">
        <v>3</v>
      </c>
      <c r="D51" s="96" t="str">
        <f t="shared" ref="D51:BN51" si="10">D5</f>
        <v>Хлеб пшеничный</v>
      </c>
      <c r="E51" s="96" t="str">
        <f t="shared" si="10"/>
        <v>Хлеб ржано-пшеничный</v>
      </c>
      <c r="F51" s="96" t="str">
        <f t="shared" si="10"/>
        <v>Сахар</v>
      </c>
      <c r="G51" s="96" t="str">
        <f t="shared" si="10"/>
        <v>Чай</v>
      </c>
      <c r="H51" s="96" t="str">
        <f t="shared" si="10"/>
        <v>Какао</v>
      </c>
      <c r="I51" s="96" t="str">
        <f t="shared" si="10"/>
        <v>Кофейный напиток</v>
      </c>
      <c r="J51" s="96" t="str">
        <f t="shared" si="10"/>
        <v>Молоко 2,5%</v>
      </c>
      <c r="K51" s="96" t="str">
        <f t="shared" si="10"/>
        <v>Масло сливочное</v>
      </c>
      <c r="L51" s="96" t="str">
        <f t="shared" si="10"/>
        <v>Сметана 15%</v>
      </c>
      <c r="M51" s="96" t="str">
        <f t="shared" si="10"/>
        <v>Молоко сухое</v>
      </c>
      <c r="N51" s="96" t="str">
        <f t="shared" si="10"/>
        <v>Снежок 2,5 %</v>
      </c>
      <c r="O51" s="96" t="str">
        <f t="shared" si="10"/>
        <v>Творог 5%</v>
      </c>
      <c r="P51" s="96" t="str">
        <f t="shared" si="10"/>
        <v>Молоко сгущенное</v>
      </c>
      <c r="Q51" s="96" t="str">
        <f t="shared" si="10"/>
        <v xml:space="preserve">Джем Сава </v>
      </c>
      <c r="R51" s="96" t="str">
        <f t="shared" si="10"/>
        <v>Сыр</v>
      </c>
      <c r="S51" s="96" t="str">
        <f t="shared" si="10"/>
        <v>Зеленый горошек</v>
      </c>
      <c r="T51" s="96" t="str">
        <f t="shared" si="10"/>
        <v>Кукуруза консервирован.</v>
      </c>
      <c r="U51" s="96" t="str">
        <f t="shared" si="10"/>
        <v>Консервы рыбные</v>
      </c>
      <c r="V51" s="96" t="str">
        <f t="shared" si="10"/>
        <v>Огурцы консервирован.</v>
      </c>
      <c r="W51" s="37"/>
      <c r="X51" s="96" t="str">
        <f t="shared" si="10"/>
        <v>Яйцо</v>
      </c>
      <c r="Y51" s="96" t="str">
        <f t="shared" si="10"/>
        <v>Икра кабачковая</v>
      </c>
      <c r="Z51" s="96" t="str">
        <f t="shared" si="10"/>
        <v>Изюм</v>
      </c>
      <c r="AA51" s="96" t="str">
        <f t="shared" si="10"/>
        <v>Курага</v>
      </c>
      <c r="AB51" s="96" t="str">
        <f t="shared" si="10"/>
        <v>Чернослив</v>
      </c>
      <c r="AC51" s="96" t="str">
        <f t="shared" si="10"/>
        <v>Шиповник</v>
      </c>
      <c r="AD51" s="96" t="str">
        <f t="shared" si="10"/>
        <v>Сухофрукты</v>
      </c>
      <c r="AE51" s="96" t="str">
        <f t="shared" si="10"/>
        <v>Ягода свежемороженная</v>
      </c>
      <c r="AF51" s="96" t="str">
        <f t="shared" si="10"/>
        <v>Лимон</v>
      </c>
      <c r="AG51" s="96" t="str">
        <f t="shared" si="10"/>
        <v>Кисель</v>
      </c>
      <c r="AH51" s="96" t="str">
        <f t="shared" si="10"/>
        <v xml:space="preserve">Сок </v>
      </c>
      <c r="AI51" s="96" t="str">
        <f t="shared" si="10"/>
        <v>Макаронные изделия</v>
      </c>
      <c r="AJ51" s="96" t="str">
        <f t="shared" si="10"/>
        <v>Мука</v>
      </c>
      <c r="AK51" s="96" t="str">
        <f t="shared" si="10"/>
        <v>Дрожжи</v>
      </c>
      <c r="AL51" s="96" t="str">
        <f t="shared" si="10"/>
        <v>Печенье</v>
      </c>
      <c r="AM51" s="96" t="str">
        <f t="shared" si="10"/>
        <v>Пряники</v>
      </c>
      <c r="AN51" s="96" t="str">
        <f t="shared" si="10"/>
        <v>Вафли</v>
      </c>
      <c r="AO51" s="96" t="str">
        <f t="shared" si="10"/>
        <v>Конфеты</v>
      </c>
      <c r="AP51" s="96" t="str">
        <f t="shared" si="10"/>
        <v>Повидло Сава</v>
      </c>
      <c r="AQ51" s="96" t="str">
        <f t="shared" si="10"/>
        <v>Крупа геркулес</v>
      </c>
      <c r="AR51" s="96" t="str">
        <f t="shared" si="10"/>
        <v>Крупа горох</v>
      </c>
      <c r="AS51" s="96" t="str">
        <f t="shared" si="10"/>
        <v>Крупа гречневая</v>
      </c>
      <c r="AT51" s="96" t="str">
        <f t="shared" si="10"/>
        <v>Крупа кукурузная</v>
      </c>
      <c r="AU51" s="96" t="str">
        <f t="shared" si="10"/>
        <v>Крупа манная</v>
      </c>
      <c r="AV51" s="96" t="str">
        <f t="shared" si="10"/>
        <v>Крупа перловая</v>
      </c>
      <c r="AW51" s="96" t="str">
        <f t="shared" si="10"/>
        <v>Крупа пшеничная</v>
      </c>
      <c r="AX51" s="96" t="str">
        <f t="shared" si="10"/>
        <v>Крупа пшено</v>
      </c>
      <c r="AY51" s="96" t="str">
        <f t="shared" si="10"/>
        <v>Крупа ячневая</v>
      </c>
      <c r="AZ51" s="96" t="str">
        <f t="shared" si="10"/>
        <v>Рис</v>
      </c>
      <c r="BA51" s="96" t="str">
        <f t="shared" si="10"/>
        <v>Цыпленок бройлер</v>
      </c>
      <c r="BB51" s="96" t="str">
        <f t="shared" si="10"/>
        <v>Филе куриное</v>
      </c>
      <c r="BC51" s="96" t="str">
        <f t="shared" si="10"/>
        <v>Фарш говяжий</v>
      </c>
      <c r="BD51" s="96" t="str">
        <f t="shared" si="10"/>
        <v>Печень куриная</v>
      </c>
      <c r="BE51" s="96" t="str">
        <f t="shared" si="10"/>
        <v>Филе минтая</v>
      </c>
      <c r="BF51" s="96" t="str">
        <f t="shared" si="10"/>
        <v>Филе сельди слабосол.</v>
      </c>
      <c r="BG51" s="96" t="str">
        <f t="shared" si="10"/>
        <v>Картофель</v>
      </c>
      <c r="BH51" s="96" t="str">
        <f t="shared" si="10"/>
        <v>Морковь</v>
      </c>
      <c r="BI51" s="96" t="str">
        <f t="shared" si="10"/>
        <v>Лук</v>
      </c>
      <c r="BJ51" s="96" t="str">
        <f t="shared" si="10"/>
        <v>Капуста</v>
      </c>
      <c r="BK51" s="96" t="str">
        <f t="shared" si="10"/>
        <v>Свекла</v>
      </c>
      <c r="BL51" s="96" t="str">
        <f t="shared" si="10"/>
        <v>Томатная паста</v>
      </c>
      <c r="BM51" s="96" t="str">
        <f t="shared" si="10"/>
        <v>Масло растительное</v>
      </c>
      <c r="BN51" s="96" t="str">
        <f t="shared" si="10"/>
        <v>Соль</v>
      </c>
      <c r="BO51" s="96" t="str">
        <f t="shared" ref="BO51" si="11">BO5</f>
        <v>Аскорбиновая кислота</v>
      </c>
      <c r="BP51" s="107" t="s">
        <v>4</v>
      </c>
      <c r="BQ51" s="107" t="s">
        <v>5</v>
      </c>
    </row>
    <row r="52" spans="1:69" ht="36" customHeight="1" x14ac:dyDescent="0.25">
      <c r="A52" s="99"/>
      <c r="B52" s="3" t="s">
        <v>6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38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108"/>
      <c r="BQ52" s="108"/>
    </row>
    <row r="53" spans="1:69" ht="15" customHeight="1" x14ac:dyDescent="0.25">
      <c r="A53" s="100" t="s">
        <v>7</v>
      </c>
      <c r="B53" s="4" t="str">
        <f>B7</f>
        <v>Омлет натуральный с маслом</v>
      </c>
      <c r="C53" s="103">
        <f>$E$4</f>
        <v>7</v>
      </c>
      <c r="D53" s="4">
        <f>D7</f>
        <v>0</v>
      </c>
      <c r="E53" s="4">
        <f t="shared" ref="E53:BN57" si="12">E7</f>
        <v>0</v>
      </c>
      <c r="F53" s="4">
        <f t="shared" si="12"/>
        <v>0</v>
      </c>
      <c r="G53" s="4">
        <f t="shared" si="12"/>
        <v>0</v>
      </c>
      <c r="H53" s="4">
        <f t="shared" si="12"/>
        <v>0</v>
      </c>
      <c r="I53" s="4">
        <f t="shared" si="12"/>
        <v>0</v>
      </c>
      <c r="J53" s="4">
        <f t="shared" si="12"/>
        <v>2.5000000000000001E-2</v>
      </c>
      <c r="K53" s="4">
        <f t="shared" si="12"/>
        <v>2E-3</v>
      </c>
      <c r="L53" s="4">
        <f t="shared" si="12"/>
        <v>0</v>
      </c>
      <c r="M53" s="4">
        <f t="shared" si="12"/>
        <v>0</v>
      </c>
      <c r="N53" s="4">
        <f t="shared" si="12"/>
        <v>0</v>
      </c>
      <c r="O53" s="4">
        <f t="shared" si="12"/>
        <v>0</v>
      </c>
      <c r="P53" s="4">
        <f t="shared" si="12"/>
        <v>0</v>
      </c>
      <c r="Q53" s="4">
        <f t="shared" si="12"/>
        <v>0</v>
      </c>
      <c r="R53" s="4">
        <f t="shared" si="12"/>
        <v>0</v>
      </c>
      <c r="S53" s="4">
        <f t="shared" si="12"/>
        <v>0</v>
      </c>
      <c r="T53" s="4">
        <f t="shared" si="12"/>
        <v>0</v>
      </c>
      <c r="U53" s="4">
        <f t="shared" si="12"/>
        <v>0</v>
      </c>
      <c r="V53" s="4">
        <f t="shared" si="12"/>
        <v>0</v>
      </c>
      <c r="W53" s="4">
        <f>W7</f>
        <v>0</v>
      </c>
      <c r="X53" s="4">
        <f t="shared" si="12"/>
        <v>1</v>
      </c>
      <c r="Y53" s="4">
        <f t="shared" si="12"/>
        <v>0</v>
      </c>
      <c r="Z53" s="4">
        <f t="shared" si="12"/>
        <v>0</v>
      </c>
      <c r="AA53" s="4">
        <f t="shared" si="12"/>
        <v>0</v>
      </c>
      <c r="AB53" s="4">
        <f t="shared" si="12"/>
        <v>0</v>
      </c>
      <c r="AC53" s="4">
        <f t="shared" si="12"/>
        <v>0</v>
      </c>
      <c r="AD53" s="4">
        <f t="shared" si="12"/>
        <v>0</v>
      </c>
      <c r="AE53" s="4">
        <f t="shared" si="12"/>
        <v>0</v>
      </c>
      <c r="AF53" s="4">
        <f t="shared" si="12"/>
        <v>0</v>
      </c>
      <c r="AG53" s="4">
        <f t="shared" si="12"/>
        <v>0</v>
      </c>
      <c r="AH53" s="4">
        <f t="shared" si="12"/>
        <v>0</v>
      </c>
      <c r="AI53" s="4">
        <f t="shared" si="12"/>
        <v>0</v>
      </c>
      <c r="AJ53" s="4">
        <f t="shared" si="12"/>
        <v>0</v>
      </c>
      <c r="AK53" s="4">
        <f t="shared" si="12"/>
        <v>0</v>
      </c>
      <c r="AL53" s="4">
        <f t="shared" si="12"/>
        <v>0</v>
      </c>
      <c r="AM53" s="4">
        <f t="shared" si="12"/>
        <v>0</v>
      </c>
      <c r="AN53" s="4">
        <f t="shared" si="12"/>
        <v>0</v>
      </c>
      <c r="AO53" s="4">
        <f t="shared" si="12"/>
        <v>0</v>
      </c>
      <c r="AP53" s="4">
        <f t="shared" si="12"/>
        <v>0</v>
      </c>
      <c r="AQ53" s="4">
        <f t="shared" si="12"/>
        <v>0</v>
      </c>
      <c r="AR53" s="4">
        <f t="shared" si="12"/>
        <v>0</v>
      </c>
      <c r="AS53" s="4">
        <f t="shared" si="12"/>
        <v>0</v>
      </c>
      <c r="AT53" s="4">
        <f t="shared" si="12"/>
        <v>0</v>
      </c>
      <c r="AU53" s="4">
        <f t="shared" si="12"/>
        <v>0</v>
      </c>
      <c r="AV53" s="4">
        <f t="shared" si="12"/>
        <v>0</v>
      </c>
      <c r="AW53" s="4">
        <f t="shared" si="12"/>
        <v>0</v>
      </c>
      <c r="AX53" s="4">
        <f t="shared" si="12"/>
        <v>0</v>
      </c>
      <c r="AY53" s="4">
        <f t="shared" si="12"/>
        <v>0</v>
      </c>
      <c r="AZ53" s="4">
        <f t="shared" si="12"/>
        <v>0</v>
      </c>
      <c r="BA53" s="4">
        <f t="shared" si="12"/>
        <v>0</v>
      </c>
      <c r="BB53" s="4">
        <f t="shared" si="12"/>
        <v>0</v>
      </c>
      <c r="BC53" s="4">
        <f t="shared" si="12"/>
        <v>0</v>
      </c>
      <c r="BD53" s="4">
        <f t="shared" si="12"/>
        <v>0</v>
      </c>
      <c r="BE53" s="4">
        <f t="shared" si="12"/>
        <v>0</v>
      </c>
      <c r="BF53" s="4">
        <f t="shared" si="12"/>
        <v>0</v>
      </c>
      <c r="BG53" s="4">
        <f t="shared" si="12"/>
        <v>0</v>
      </c>
      <c r="BH53" s="4">
        <f t="shared" si="12"/>
        <v>0</v>
      </c>
      <c r="BI53" s="4">
        <f t="shared" si="12"/>
        <v>0</v>
      </c>
      <c r="BJ53" s="4">
        <f t="shared" si="12"/>
        <v>0</v>
      </c>
      <c r="BK53" s="4">
        <f t="shared" si="12"/>
        <v>0</v>
      </c>
      <c r="BL53" s="4">
        <f t="shared" si="12"/>
        <v>0</v>
      </c>
      <c r="BM53" s="4">
        <f t="shared" si="12"/>
        <v>0</v>
      </c>
      <c r="BN53" s="4">
        <f t="shared" si="12"/>
        <v>1E-3</v>
      </c>
      <c r="BO53" s="4">
        <f t="shared" ref="BO53:BO56" si="13">BO7</f>
        <v>0</v>
      </c>
    </row>
    <row r="54" spans="1:69" ht="15" customHeight="1" x14ac:dyDescent="0.25">
      <c r="A54" s="101"/>
      <c r="B54" s="4" t="str">
        <f>B8</f>
        <v>Бутерброд с маслом</v>
      </c>
      <c r="C54" s="104"/>
      <c r="D54" s="4">
        <f>D8</f>
        <v>0.02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3.0000000000000001E-3</v>
      </c>
      <c r="L54" s="4">
        <f t="shared" si="12"/>
        <v>0</v>
      </c>
      <c r="M54" s="4">
        <f t="shared" si="12"/>
        <v>0</v>
      </c>
      <c r="N54" s="4">
        <f t="shared" si="12"/>
        <v>0</v>
      </c>
      <c r="O54" s="4">
        <f t="shared" si="12"/>
        <v>0</v>
      </c>
      <c r="P54" s="4">
        <f t="shared" si="12"/>
        <v>0</v>
      </c>
      <c r="Q54" s="4">
        <f t="shared" si="12"/>
        <v>0</v>
      </c>
      <c r="R54" s="4">
        <f t="shared" si="12"/>
        <v>0</v>
      </c>
      <c r="S54" s="4">
        <f t="shared" si="12"/>
        <v>0</v>
      </c>
      <c r="T54" s="4">
        <f t="shared" si="12"/>
        <v>0</v>
      </c>
      <c r="U54" s="4">
        <f t="shared" si="12"/>
        <v>0</v>
      </c>
      <c r="V54" s="4">
        <f t="shared" si="12"/>
        <v>0</v>
      </c>
      <c r="W54" s="4">
        <f>W8</f>
        <v>0</v>
      </c>
      <c r="X54" s="4">
        <f t="shared" si="12"/>
        <v>0</v>
      </c>
      <c r="Y54" s="4">
        <f t="shared" si="12"/>
        <v>0</v>
      </c>
      <c r="Z54" s="4">
        <f t="shared" si="12"/>
        <v>0</v>
      </c>
      <c r="AA54" s="4">
        <f t="shared" si="12"/>
        <v>0</v>
      </c>
      <c r="AB54" s="4">
        <f t="shared" si="12"/>
        <v>0</v>
      </c>
      <c r="AC54" s="4">
        <f t="shared" si="12"/>
        <v>0</v>
      </c>
      <c r="AD54" s="4">
        <f t="shared" si="12"/>
        <v>0</v>
      </c>
      <c r="AE54" s="4">
        <f t="shared" si="12"/>
        <v>0</v>
      </c>
      <c r="AF54" s="4">
        <f t="shared" si="12"/>
        <v>0</v>
      </c>
      <c r="AG54" s="4">
        <f t="shared" si="12"/>
        <v>0</v>
      </c>
      <c r="AH54" s="4">
        <f t="shared" si="12"/>
        <v>0</v>
      </c>
      <c r="AI54" s="4">
        <f t="shared" si="12"/>
        <v>0</v>
      </c>
      <c r="AJ54" s="4">
        <f t="shared" si="12"/>
        <v>0</v>
      </c>
      <c r="AK54" s="4">
        <f t="shared" si="12"/>
        <v>0</v>
      </c>
      <c r="AL54" s="4">
        <f t="shared" si="12"/>
        <v>0</v>
      </c>
      <c r="AM54" s="4">
        <f t="shared" si="12"/>
        <v>0</v>
      </c>
      <c r="AN54" s="4">
        <f t="shared" si="12"/>
        <v>0</v>
      </c>
      <c r="AO54" s="4">
        <f t="shared" si="12"/>
        <v>0</v>
      </c>
      <c r="AP54" s="4">
        <f t="shared" si="12"/>
        <v>0</v>
      </c>
      <c r="AQ54" s="4">
        <f t="shared" si="12"/>
        <v>0</v>
      </c>
      <c r="AR54" s="4">
        <f t="shared" si="12"/>
        <v>0</v>
      </c>
      <c r="AS54" s="4">
        <f t="shared" si="12"/>
        <v>0</v>
      </c>
      <c r="AT54" s="4">
        <f t="shared" si="12"/>
        <v>0</v>
      </c>
      <c r="AU54" s="4">
        <f t="shared" si="12"/>
        <v>0</v>
      </c>
      <c r="AV54" s="4">
        <f t="shared" si="12"/>
        <v>0</v>
      </c>
      <c r="AW54" s="4">
        <f t="shared" si="12"/>
        <v>0</v>
      </c>
      <c r="AX54" s="4">
        <f t="shared" si="12"/>
        <v>0</v>
      </c>
      <c r="AY54" s="4">
        <f t="shared" si="12"/>
        <v>0</v>
      </c>
      <c r="AZ54" s="4">
        <f t="shared" si="12"/>
        <v>0</v>
      </c>
      <c r="BA54" s="4">
        <f t="shared" si="12"/>
        <v>0</v>
      </c>
      <c r="BB54" s="4">
        <f t="shared" si="12"/>
        <v>0</v>
      </c>
      <c r="BC54" s="4">
        <f t="shared" si="12"/>
        <v>0</v>
      </c>
      <c r="BD54" s="4">
        <f t="shared" si="12"/>
        <v>0</v>
      </c>
      <c r="BE54" s="4">
        <f t="shared" si="12"/>
        <v>0</v>
      </c>
      <c r="BF54" s="4">
        <f t="shared" si="12"/>
        <v>0</v>
      </c>
      <c r="BG54" s="4">
        <f t="shared" si="12"/>
        <v>0</v>
      </c>
      <c r="BH54" s="4">
        <f t="shared" si="12"/>
        <v>0</v>
      </c>
      <c r="BI54" s="4">
        <f t="shared" si="12"/>
        <v>0</v>
      </c>
      <c r="BJ54" s="4">
        <f t="shared" si="12"/>
        <v>0</v>
      </c>
      <c r="BK54" s="4">
        <f t="shared" si="12"/>
        <v>0</v>
      </c>
      <c r="BL54" s="4">
        <f t="shared" si="12"/>
        <v>0</v>
      </c>
      <c r="BM54" s="4">
        <f t="shared" si="12"/>
        <v>0</v>
      </c>
      <c r="BN54" s="4">
        <f t="shared" si="12"/>
        <v>0</v>
      </c>
      <c r="BO54" s="4">
        <f t="shared" si="13"/>
        <v>0</v>
      </c>
    </row>
    <row r="55" spans="1:69" ht="15" customHeight="1" x14ac:dyDescent="0.25">
      <c r="A55" s="101"/>
      <c r="B55" s="4" t="str">
        <f>B9</f>
        <v>Кофейный напиток с молоком</v>
      </c>
      <c r="C55" s="104"/>
      <c r="D55" s="4">
        <f>D9</f>
        <v>0</v>
      </c>
      <c r="E55" s="4">
        <f t="shared" si="12"/>
        <v>0</v>
      </c>
      <c r="F55" s="4">
        <f t="shared" si="12"/>
        <v>8.0000000000000002E-3</v>
      </c>
      <c r="G55" s="4">
        <f t="shared" si="12"/>
        <v>0</v>
      </c>
      <c r="H55" s="4">
        <f t="shared" si="12"/>
        <v>0</v>
      </c>
      <c r="I55" s="4">
        <f t="shared" si="12"/>
        <v>2E-3</v>
      </c>
      <c r="J55" s="4">
        <f t="shared" si="12"/>
        <v>7.0000000000000007E-2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0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0</v>
      </c>
      <c r="BO55" s="4">
        <f t="shared" si="13"/>
        <v>0</v>
      </c>
    </row>
    <row r="56" spans="1:69" x14ac:dyDescent="0.25">
      <c r="A56" s="101"/>
      <c r="B56" s="4">
        <f>B10</f>
        <v>0</v>
      </c>
      <c r="C56" s="104"/>
      <c r="D56" s="4">
        <f>D10</f>
        <v>0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0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x14ac:dyDescent="0.25">
      <c r="A57" s="102"/>
      <c r="B57" s="4">
        <f>B11</f>
        <v>0</v>
      </c>
      <c r="C57" s="105"/>
      <c r="D57" s="4">
        <f>D11</f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 t="shared" si="12"/>
        <v>0</v>
      </c>
      <c r="J57" s="4">
        <f t="shared" si="12"/>
        <v>0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ref="P57:BN57" si="14">P11</f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>
        <f t="shared" si="14"/>
        <v>0</v>
      </c>
      <c r="AN57" s="4">
        <f t="shared" si="14"/>
        <v>0</v>
      </c>
      <c r="AO57" s="4">
        <f t="shared" si="14"/>
        <v>0</v>
      </c>
      <c r="AP57" s="4">
        <f t="shared" si="14"/>
        <v>0</v>
      </c>
      <c r="AQ57" s="4">
        <f t="shared" si="14"/>
        <v>0</v>
      </c>
      <c r="AR57" s="4">
        <f t="shared" si="14"/>
        <v>0</v>
      </c>
      <c r="AS57" s="4">
        <f t="shared" si="14"/>
        <v>0</v>
      </c>
      <c r="AT57" s="4">
        <f t="shared" si="14"/>
        <v>0</v>
      </c>
      <c r="AU57" s="4">
        <f t="shared" si="14"/>
        <v>0</v>
      </c>
      <c r="AV57" s="4">
        <f t="shared" si="14"/>
        <v>0</v>
      </c>
      <c r="AW57" s="4">
        <f t="shared" si="14"/>
        <v>0</v>
      </c>
      <c r="AX57" s="4">
        <f t="shared" si="14"/>
        <v>0</v>
      </c>
      <c r="AY57" s="4">
        <f t="shared" si="14"/>
        <v>0</v>
      </c>
      <c r="AZ57" s="4">
        <f t="shared" si="14"/>
        <v>0</v>
      </c>
      <c r="BA57" s="4">
        <f t="shared" si="14"/>
        <v>0</v>
      </c>
      <c r="BB57" s="4">
        <f t="shared" si="14"/>
        <v>0</v>
      </c>
      <c r="BC57" s="4">
        <f t="shared" si="14"/>
        <v>0</v>
      </c>
      <c r="BD57" s="4">
        <f t="shared" si="14"/>
        <v>0</v>
      </c>
      <c r="BE57" s="4">
        <f t="shared" si="14"/>
        <v>0</v>
      </c>
      <c r="BF57" s="4">
        <f t="shared" si="14"/>
        <v>0</v>
      </c>
      <c r="BG57" s="4">
        <f t="shared" si="14"/>
        <v>0</v>
      </c>
      <c r="BH57" s="4">
        <f t="shared" si="14"/>
        <v>0</v>
      </c>
      <c r="BI57" s="4">
        <f t="shared" si="14"/>
        <v>0</v>
      </c>
      <c r="BJ57" s="4">
        <f t="shared" si="14"/>
        <v>0</v>
      </c>
      <c r="BK57" s="4">
        <f t="shared" si="14"/>
        <v>0</v>
      </c>
      <c r="BL57" s="4">
        <f t="shared" si="14"/>
        <v>0</v>
      </c>
      <c r="BM57" s="4">
        <f t="shared" si="14"/>
        <v>0</v>
      </c>
      <c r="BN57" s="4">
        <f t="shared" si="14"/>
        <v>0</v>
      </c>
      <c r="BO57" s="4">
        <f t="shared" ref="BO57" si="15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6">SUM(E53:E57)</f>
        <v>0</v>
      </c>
      <c r="F58" s="23">
        <f t="shared" si="16"/>
        <v>8.0000000000000002E-3</v>
      </c>
      <c r="G58" s="23">
        <f t="shared" si="16"/>
        <v>0</v>
      </c>
      <c r="H58" s="23">
        <f t="shared" si="16"/>
        <v>0</v>
      </c>
      <c r="I58" s="23">
        <f t="shared" si="16"/>
        <v>2E-3</v>
      </c>
      <c r="J58" s="23">
        <f t="shared" si="16"/>
        <v>9.5000000000000001E-2</v>
      </c>
      <c r="K58" s="23">
        <f t="shared" si="16"/>
        <v>5.0000000000000001E-3</v>
      </c>
      <c r="L58" s="23">
        <f t="shared" si="16"/>
        <v>0</v>
      </c>
      <c r="M58" s="23">
        <f t="shared" si="16"/>
        <v>0</v>
      </c>
      <c r="N58" s="23">
        <f t="shared" si="16"/>
        <v>0</v>
      </c>
      <c r="O58" s="23">
        <f t="shared" si="16"/>
        <v>0</v>
      </c>
      <c r="P58" s="23">
        <f t="shared" si="16"/>
        <v>0</v>
      </c>
      <c r="Q58" s="23">
        <f t="shared" si="16"/>
        <v>0</v>
      </c>
      <c r="R58" s="23">
        <f t="shared" si="16"/>
        <v>0</v>
      </c>
      <c r="S58" s="23">
        <f t="shared" si="16"/>
        <v>0</v>
      </c>
      <c r="T58" s="23">
        <f t="shared" si="16"/>
        <v>0</v>
      </c>
      <c r="U58" s="23">
        <f t="shared" si="16"/>
        <v>0</v>
      </c>
      <c r="V58" s="23">
        <f t="shared" si="16"/>
        <v>0</v>
      </c>
      <c r="W58" s="23">
        <f>SUM(W53:W57)</f>
        <v>0</v>
      </c>
      <c r="X58" s="23">
        <f>SUM(X53:X57)</f>
        <v>1</v>
      </c>
      <c r="Y58" s="23">
        <f t="shared" si="16"/>
        <v>0</v>
      </c>
      <c r="Z58" s="23">
        <f t="shared" si="16"/>
        <v>0</v>
      </c>
      <c r="AA58" s="23">
        <f t="shared" si="16"/>
        <v>0</v>
      </c>
      <c r="AB58" s="23">
        <f t="shared" si="16"/>
        <v>0</v>
      </c>
      <c r="AC58" s="23">
        <f t="shared" si="16"/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0</v>
      </c>
      <c r="AH58" s="23">
        <f t="shared" si="16"/>
        <v>0</v>
      </c>
      <c r="AI58" s="23">
        <f t="shared" si="16"/>
        <v>0</v>
      </c>
      <c r="AJ58" s="23">
        <f t="shared" si="16"/>
        <v>0</v>
      </c>
      <c r="AK58" s="23">
        <f t="shared" si="16"/>
        <v>0</v>
      </c>
      <c r="AL58" s="23">
        <f t="shared" si="16"/>
        <v>0</v>
      </c>
      <c r="AM58" s="23">
        <f t="shared" si="16"/>
        <v>0</v>
      </c>
      <c r="AN58" s="23">
        <f t="shared" si="16"/>
        <v>0</v>
      </c>
      <c r="AO58" s="23">
        <f t="shared" si="16"/>
        <v>0</v>
      </c>
      <c r="AP58" s="23">
        <f t="shared" si="16"/>
        <v>0</v>
      </c>
      <c r="AQ58" s="23">
        <f t="shared" si="16"/>
        <v>0</v>
      </c>
      <c r="AR58" s="23">
        <f t="shared" si="16"/>
        <v>0</v>
      </c>
      <c r="AS58" s="23">
        <f t="shared" si="16"/>
        <v>0</v>
      </c>
      <c r="AT58" s="23">
        <f t="shared" si="16"/>
        <v>0</v>
      </c>
      <c r="AU58" s="23">
        <f t="shared" si="16"/>
        <v>0</v>
      </c>
      <c r="AV58" s="23">
        <f t="shared" si="16"/>
        <v>0</v>
      </c>
      <c r="AW58" s="23">
        <f t="shared" si="16"/>
        <v>0</v>
      </c>
      <c r="AX58" s="23">
        <f t="shared" si="16"/>
        <v>0</v>
      </c>
      <c r="AY58" s="23">
        <f t="shared" si="16"/>
        <v>0</v>
      </c>
      <c r="AZ58" s="23">
        <f t="shared" si="16"/>
        <v>0</v>
      </c>
      <c r="BA58" s="23">
        <f t="shared" si="16"/>
        <v>0</v>
      </c>
      <c r="BB58" s="23">
        <f t="shared" si="16"/>
        <v>0</v>
      </c>
      <c r="BC58" s="23">
        <f t="shared" si="16"/>
        <v>0</v>
      </c>
      <c r="BD58" s="23">
        <f t="shared" si="16"/>
        <v>0</v>
      </c>
      <c r="BE58" s="23">
        <f t="shared" si="16"/>
        <v>0</v>
      </c>
      <c r="BF58" s="23">
        <f t="shared" si="16"/>
        <v>0</v>
      </c>
      <c r="BG58" s="23">
        <f t="shared" si="16"/>
        <v>0</v>
      </c>
      <c r="BH58" s="23">
        <f t="shared" si="16"/>
        <v>0</v>
      </c>
      <c r="BI58" s="23">
        <f t="shared" si="16"/>
        <v>0</v>
      </c>
      <c r="BJ58" s="23">
        <f t="shared" si="16"/>
        <v>0</v>
      </c>
      <c r="BK58" s="23">
        <f t="shared" si="16"/>
        <v>0</v>
      </c>
      <c r="BL58" s="23">
        <f t="shared" si="16"/>
        <v>0</v>
      </c>
      <c r="BM58" s="23">
        <f t="shared" si="16"/>
        <v>0</v>
      </c>
      <c r="BN58" s="23">
        <f t="shared" si="16"/>
        <v>1E-3</v>
      </c>
      <c r="BO58" s="23">
        <f t="shared" ref="BO58" si="17">SUM(BO53:BO57)</f>
        <v>0</v>
      </c>
    </row>
    <row r="59" spans="1:69" ht="17.25" x14ac:dyDescent="0.3">
      <c r="B59" s="21" t="s">
        <v>24</v>
      </c>
      <c r="C59" s="22"/>
      <c r="D59" s="24">
        <f t="shared" ref="D59:V59" si="18">PRODUCT(D58,$E$4)</f>
        <v>0.14000000000000001</v>
      </c>
      <c r="E59" s="24">
        <f t="shared" si="18"/>
        <v>0</v>
      </c>
      <c r="F59" s="24">
        <f t="shared" si="18"/>
        <v>5.6000000000000001E-2</v>
      </c>
      <c r="G59" s="24">
        <f t="shared" si="18"/>
        <v>0</v>
      </c>
      <c r="H59" s="24">
        <f t="shared" si="18"/>
        <v>0</v>
      </c>
      <c r="I59" s="24">
        <f t="shared" si="18"/>
        <v>1.4E-2</v>
      </c>
      <c r="J59" s="24">
        <f t="shared" si="18"/>
        <v>0.66500000000000004</v>
      </c>
      <c r="K59" s="24">
        <f t="shared" si="18"/>
        <v>3.5000000000000003E-2</v>
      </c>
      <c r="L59" s="24">
        <f t="shared" si="18"/>
        <v>0</v>
      </c>
      <c r="M59" s="24">
        <f t="shared" si="18"/>
        <v>0</v>
      </c>
      <c r="N59" s="24">
        <f t="shared" si="18"/>
        <v>0</v>
      </c>
      <c r="O59" s="24">
        <f t="shared" si="18"/>
        <v>0</v>
      </c>
      <c r="P59" s="24">
        <f t="shared" si="18"/>
        <v>0</v>
      </c>
      <c r="Q59" s="24">
        <f t="shared" si="18"/>
        <v>0</v>
      </c>
      <c r="R59" s="24">
        <f t="shared" si="18"/>
        <v>0</v>
      </c>
      <c r="S59" s="24">
        <f t="shared" si="18"/>
        <v>0</v>
      </c>
      <c r="T59" s="24">
        <f t="shared" si="18"/>
        <v>0</v>
      </c>
      <c r="U59" s="24">
        <f t="shared" si="18"/>
        <v>0</v>
      </c>
      <c r="V59" s="24">
        <f t="shared" si="18"/>
        <v>0</v>
      </c>
      <c r="W59" s="24">
        <f>PRODUCT(W58,$E$4)</f>
        <v>0</v>
      </c>
      <c r="X59" s="24">
        <v>4</v>
      </c>
      <c r="Y59" s="24">
        <f t="shared" ref="Y59:BN59" si="19">PRODUCT(Y58,$E$4)</f>
        <v>0</v>
      </c>
      <c r="Z59" s="24">
        <f t="shared" si="19"/>
        <v>0</v>
      </c>
      <c r="AA59" s="24">
        <f t="shared" si="19"/>
        <v>0</v>
      </c>
      <c r="AB59" s="24">
        <f t="shared" si="19"/>
        <v>0</v>
      </c>
      <c r="AC59" s="24">
        <f t="shared" si="19"/>
        <v>0</v>
      </c>
      <c r="AD59" s="24">
        <f t="shared" si="19"/>
        <v>0</v>
      </c>
      <c r="AE59" s="24">
        <f t="shared" si="19"/>
        <v>0</v>
      </c>
      <c r="AF59" s="24">
        <f t="shared" si="19"/>
        <v>0</v>
      </c>
      <c r="AG59" s="24">
        <f t="shared" si="19"/>
        <v>0</v>
      </c>
      <c r="AH59" s="24">
        <f t="shared" si="19"/>
        <v>0</v>
      </c>
      <c r="AI59" s="24">
        <f t="shared" si="19"/>
        <v>0</v>
      </c>
      <c r="AJ59" s="24">
        <f t="shared" si="19"/>
        <v>0</v>
      </c>
      <c r="AK59" s="24">
        <f t="shared" si="19"/>
        <v>0</v>
      </c>
      <c r="AL59" s="24">
        <f t="shared" si="19"/>
        <v>0</v>
      </c>
      <c r="AM59" s="24">
        <f t="shared" si="19"/>
        <v>0</v>
      </c>
      <c r="AN59" s="24">
        <f t="shared" si="19"/>
        <v>0</v>
      </c>
      <c r="AO59" s="24">
        <f t="shared" si="19"/>
        <v>0</v>
      </c>
      <c r="AP59" s="24">
        <f t="shared" si="19"/>
        <v>0</v>
      </c>
      <c r="AQ59" s="24">
        <f t="shared" si="19"/>
        <v>0</v>
      </c>
      <c r="AR59" s="24">
        <f t="shared" si="19"/>
        <v>0</v>
      </c>
      <c r="AS59" s="24">
        <f t="shared" si="19"/>
        <v>0</v>
      </c>
      <c r="AT59" s="24">
        <f t="shared" si="19"/>
        <v>0</v>
      </c>
      <c r="AU59" s="24">
        <f t="shared" si="19"/>
        <v>0</v>
      </c>
      <c r="AV59" s="24">
        <f t="shared" si="19"/>
        <v>0</v>
      </c>
      <c r="AW59" s="24">
        <f t="shared" si="19"/>
        <v>0</v>
      </c>
      <c r="AX59" s="24">
        <f t="shared" si="19"/>
        <v>0</v>
      </c>
      <c r="AY59" s="24">
        <f t="shared" si="19"/>
        <v>0</v>
      </c>
      <c r="AZ59" s="24">
        <f t="shared" si="19"/>
        <v>0</v>
      </c>
      <c r="BA59" s="24">
        <f t="shared" si="19"/>
        <v>0</v>
      </c>
      <c r="BB59" s="24">
        <f t="shared" si="19"/>
        <v>0</v>
      </c>
      <c r="BC59" s="24">
        <f t="shared" si="19"/>
        <v>0</v>
      </c>
      <c r="BD59" s="24">
        <f t="shared" si="19"/>
        <v>0</v>
      </c>
      <c r="BE59" s="24">
        <f t="shared" si="19"/>
        <v>0</v>
      </c>
      <c r="BF59" s="24">
        <f t="shared" si="19"/>
        <v>0</v>
      </c>
      <c r="BG59" s="24">
        <f t="shared" si="19"/>
        <v>0</v>
      </c>
      <c r="BH59" s="24">
        <f t="shared" si="19"/>
        <v>0</v>
      </c>
      <c r="BI59" s="24">
        <f t="shared" si="19"/>
        <v>0</v>
      </c>
      <c r="BJ59" s="24">
        <f t="shared" si="19"/>
        <v>0</v>
      </c>
      <c r="BK59" s="24">
        <f t="shared" si="19"/>
        <v>0</v>
      </c>
      <c r="BL59" s="24">
        <f t="shared" si="19"/>
        <v>0</v>
      </c>
      <c r="BM59" s="24">
        <f t="shared" si="19"/>
        <v>0</v>
      </c>
      <c r="BN59" s="24">
        <f t="shared" si="19"/>
        <v>7.0000000000000001E-3</v>
      </c>
      <c r="BO59" s="24">
        <f t="shared" ref="BO59" si="20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1">E43</f>
        <v>70</v>
      </c>
      <c r="F61" s="29">
        <f t="shared" si="21"/>
        <v>80</v>
      </c>
      <c r="G61" s="29">
        <f t="shared" si="21"/>
        <v>532</v>
      </c>
      <c r="H61" s="29">
        <f t="shared" si="21"/>
        <v>1140</v>
      </c>
      <c r="I61" s="29">
        <f t="shared" si="21"/>
        <v>620</v>
      </c>
      <c r="J61" s="29">
        <f t="shared" si="21"/>
        <v>71.38</v>
      </c>
      <c r="K61" s="29">
        <f t="shared" si="21"/>
        <v>662.44</v>
      </c>
      <c r="L61" s="29">
        <f t="shared" si="21"/>
        <v>200.83</v>
      </c>
      <c r="M61" s="29">
        <f t="shared" si="21"/>
        <v>554</v>
      </c>
      <c r="N61" s="29">
        <f t="shared" si="21"/>
        <v>99.49</v>
      </c>
      <c r="O61" s="29">
        <f t="shared" si="21"/>
        <v>320.32</v>
      </c>
      <c r="P61" s="29">
        <f t="shared" si="21"/>
        <v>373.68</v>
      </c>
      <c r="Q61" s="29">
        <f t="shared" si="21"/>
        <v>416.67</v>
      </c>
      <c r="R61" s="29">
        <f t="shared" si="21"/>
        <v>0</v>
      </c>
      <c r="S61" s="29">
        <f t="shared" si="21"/>
        <v>0</v>
      </c>
      <c r="T61" s="29">
        <f t="shared" si="21"/>
        <v>0</v>
      </c>
      <c r="U61" s="29">
        <f t="shared" si="21"/>
        <v>692</v>
      </c>
      <c r="V61" s="29">
        <f t="shared" si="21"/>
        <v>401.28</v>
      </c>
      <c r="W61" s="29">
        <f>W43</f>
        <v>209</v>
      </c>
      <c r="X61" s="29">
        <f t="shared" si="21"/>
        <v>9.1</v>
      </c>
      <c r="Y61" s="29">
        <f t="shared" si="21"/>
        <v>0</v>
      </c>
      <c r="Z61" s="29">
        <f t="shared" si="21"/>
        <v>261</v>
      </c>
      <c r="AA61" s="29">
        <f t="shared" si="21"/>
        <v>412</v>
      </c>
      <c r="AB61" s="29">
        <f t="shared" si="21"/>
        <v>224</v>
      </c>
      <c r="AC61" s="29">
        <f t="shared" si="21"/>
        <v>300</v>
      </c>
      <c r="AD61" s="29">
        <f t="shared" si="21"/>
        <v>145</v>
      </c>
      <c r="AE61" s="29">
        <f t="shared" si="21"/>
        <v>392</v>
      </c>
      <c r="AF61" s="29">
        <f t="shared" si="21"/>
        <v>209</v>
      </c>
      <c r="AG61" s="29">
        <f t="shared" si="21"/>
        <v>227.27</v>
      </c>
      <c r="AH61" s="29">
        <f t="shared" si="21"/>
        <v>66.599999999999994</v>
      </c>
      <c r="AI61" s="29">
        <f t="shared" si="21"/>
        <v>59.25</v>
      </c>
      <c r="AJ61" s="29">
        <f t="shared" si="21"/>
        <v>38.5</v>
      </c>
      <c r="AK61" s="29">
        <f t="shared" si="21"/>
        <v>190</v>
      </c>
      <c r="AL61" s="29">
        <f t="shared" si="21"/>
        <v>194</v>
      </c>
      <c r="AM61" s="29">
        <f t="shared" si="21"/>
        <v>316.27999999999997</v>
      </c>
      <c r="AN61" s="29">
        <f t="shared" si="21"/>
        <v>250</v>
      </c>
      <c r="AO61" s="29">
        <f t="shared" si="21"/>
        <v>0</v>
      </c>
      <c r="AP61" s="29">
        <f t="shared" si="21"/>
        <v>224.14</v>
      </c>
      <c r="AQ61" s="29">
        <f t="shared" si="21"/>
        <v>60</v>
      </c>
      <c r="AR61" s="29">
        <f t="shared" si="21"/>
        <v>56.67</v>
      </c>
      <c r="AS61" s="29">
        <f t="shared" si="21"/>
        <v>88</v>
      </c>
      <c r="AT61" s="29">
        <f t="shared" si="21"/>
        <v>64.290000000000006</v>
      </c>
      <c r="AU61" s="29">
        <f t="shared" si="21"/>
        <v>57.14</v>
      </c>
      <c r="AV61" s="29">
        <f t="shared" si="21"/>
        <v>56.25</v>
      </c>
      <c r="AW61" s="29">
        <f t="shared" si="21"/>
        <v>114.28</v>
      </c>
      <c r="AX61" s="29">
        <f t="shared" si="21"/>
        <v>66</v>
      </c>
      <c r="AY61" s="29">
        <f t="shared" si="21"/>
        <v>60</v>
      </c>
      <c r="AZ61" s="29">
        <f t="shared" si="21"/>
        <v>114</v>
      </c>
      <c r="BA61" s="29">
        <f t="shared" si="21"/>
        <v>238</v>
      </c>
      <c r="BB61" s="29">
        <f t="shared" si="21"/>
        <v>355</v>
      </c>
      <c r="BC61" s="29">
        <f t="shared" si="21"/>
        <v>504.44</v>
      </c>
      <c r="BD61" s="29">
        <f t="shared" si="21"/>
        <v>197</v>
      </c>
      <c r="BE61" s="29">
        <f t="shared" si="21"/>
        <v>369</v>
      </c>
      <c r="BF61" s="29">
        <f t="shared" si="21"/>
        <v>0</v>
      </c>
      <c r="BG61" s="29">
        <f t="shared" si="21"/>
        <v>32</v>
      </c>
      <c r="BH61" s="29">
        <f t="shared" si="21"/>
        <v>36</v>
      </c>
      <c r="BI61" s="29">
        <f t="shared" si="21"/>
        <v>72</v>
      </c>
      <c r="BJ61" s="29">
        <f t="shared" si="21"/>
        <v>34</v>
      </c>
      <c r="BK61" s="29">
        <f t="shared" si="21"/>
        <v>37</v>
      </c>
      <c r="BL61" s="29">
        <f t="shared" si="21"/>
        <v>256</v>
      </c>
      <c r="BM61" s="29">
        <f t="shared" si="21"/>
        <v>138.88999999999999</v>
      </c>
      <c r="BN61" s="29">
        <f t="shared" si="21"/>
        <v>14.89</v>
      </c>
      <c r="BO61" s="29">
        <f t="shared" ref="BO61" si="22">BO43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3">E61/1000</f>
        <v>7.0000000000000007E-2</v>
      </c>
      <c r="F62" s="23">
        <f t="shared" si="23"/>
        <v>0.08</v>
      </c>
      <c r="G62" s="23">
        <f t="shared" si="23"/>
        <v>0.53200000000000003</v>
      </c>
      <c r="H62" s="23">
        <f t="shared" si="23"/>
        <v>1.1399999999999999</v>
      </c>
      <c r="I62" s="23">
        <f t="shared" si="23"/>
        <v>0.62</v>
      </c>
      <c r="J62" s="23">
        <f t="shared" si="23"/>
        <v>7.1379999999999999E-2</v>
      </c>
      <c r="K62" s="23">
        <f t="shared" si="23"/>
        <v>0.66244000000000003</v>
      </c>
      <c r="L62" s="23">
        <f t="shared" si="23"/>
        <v>0.20083000000000001</v>
      </c>
      <c r="M62" s="23">
        <f t="shared" si="23"/>
        <v>0.55400000000000005</v>
      </c>
      <c r="N62" s="23">
        <f t="shared" si="23"/>
        <v>9.9489999999999995E-2</v>
      </c>
      <c r="O62" s="23">
        <f t="shared" si="23"/>
        <v>0.32031999999999999</v>
      </c>
      <c r="P62" s="23">
        <f t="shared" si="23"/>
        <v>0.37368000000000001</v>
      </c>
      <c r="Q62" s="23">
        <f t="shared" si="23"/>
        <v>0.41667000000000004</v>
      </c>
      <c r="R62" s="23">
        <f t="shared" si="23"/>
        <v>0</v>
      </c>
      <c r="S62" s="23">
        <f t="shared" si="23"/>
        <v>0</v>
      </c>
      <c r="T62" s="23">
        <f t="shared" si="23"/>
        <v>0</v>
      </c>
      <c r="U62" s="23">
        <f t="shared" si="23"/>
        <v>0.69199999999999995</v>
      </c>
      <c r="V62" s="23">
        <f t="shared" si="23"/>
        <v>0.40127999999999997</v>
      </c>
      <c r="W62" s="23">
        <f>W61/1000</f>
        <v>0.20899999999999999</v>
      </c>
      <c r="X62" s="23">
        <f t="shared" si="23"/>
        <v>9.1000000000000004E-3</v>
      </c>
      <c r="Y62" s="23">
        <f t="shared" si="23"/>
        <v>0</v>
      </c>
      <c r="Z62" s="23">
        <f t="shared" si="23"/>
        <v>0.26100000000000001</v>
      </c>
      <c r="AA62" s="23">
        <f t="shared" si="23"/>
        <v>0.41199999999999998</v>
      </c>
      <c r="AB62" s="23">
        <f t="shared" si="23"/>
        <v>0.224</v>
      </c>
      <c r="AC62" s="23">
        <f t="shared" si="23"/>
        <v>0.3</v>
      </c>
      <c r="AD62" s="23">
        <f t="shared" si="23"/>
        <v>0.14499999999999999</v>
      </c>
      <c r="AE62" s="23">
        <f t="shared" si="23"/>
        <v>0.39200000000000002</v>
      </c>
      <c r="AF62" s="23">
        <f t="shared" si="23"/>
        <v>0.20899999999999999</v>
      </c>
      <c r="AG62" s="23">
        <f t="shared" si="23"/>
        <v>0.22727</v>
      </c>
      <c r="AH62" s="23">
        <f t="shared" si="23"/>
        <v>6.6599999999999993E-2</v>
      </c>
      <c r="AI62" s="23">
        <f t="shared" si="23"/>
        <v>5.9249999999999997E-2</v>
      </c>
      <c r="AJ62" s="23">
        <f t="shared" si="23"/>
        <v>3.85E-2</v>
      </c>
      <c r="AK62" s="23">
        <f t="shared" si="23"/>
        <v>0.19</v>
      </c>
      <c r="AL62" s="23">
        <f t="shared" si="23"/>
        <v>0.19400000000000001</v>
      </c>
      <c r="AM62" s="23">
        <f t="shared" si="23"/>
        <v>0.31627999999999995</v>
      </c>
      <c r="AN62" s="23">
        <f t="shared" si="23"/>
        <v>0.25</v>
      </c>
      <c r="AO62" s="23">
        <f t="shared" si="23"/>
        <v>0</v>
      </c>
      <c r="AP62" s="23">
        <f t="shared" si="23"/>
        <v>0.22413999999999998</v>
      </c>
      <c r="AQ62" s="23">
        <f t="shared" si="23"/>
        <v>0.06</v>
      </c>
      <c r="AR62" s="23">
        <f t="shared" si="23"/>
        <v>5.6670000000000005E-2</v>
      </c>
      <c r="AS62" s="23">
        <f t="shared" si="23"/>
        <v>8.7999999999999995E-2</v>
      </c>
      <c r="AT62" s="23">
        <f t="shared" si="23"/>
        <v>6.429E-2</v>
      </c>
      <c r="AU62" s="23">
        <f t="shared" si="23"/>
        <v>5.7140000000000003E-2</v>
      </c>
      <c r="AV62" s="23">
        <f t="shared" si="23"/>
        <v>5.6250000000000001E-2</v>
      </c>
      <c r="AW62" s="23">
        <f t="shared" si="23"/>
        <v>0.11428000000000001</v>
      </c>
      <c r="AX62" s="23">
        <f t="shared" si="23"/>
        <v>6.6000000000000003E-2</v>
      </c>
      <c r="AY62" s="23">
        <f t="shared" si="23"/>
        <v>0.06</v>
      </c>
      <c r="AZ62" s="23">
        <f t="shared" si="23"/>
        <v>0.114</v>
      </c>
      <c r="BA62" s="23">
        <f t="shared" si="23"/>
        <v>0.23799999999999999</v>
      </c>
      <c r="BB62" s="23">
        <f t="shared" si="23"/>
        <v>0.35499999999999998</v>
      </c>
      <c r="BC62" s="23">
        <f t="shared" si="23"/>
        <v>0.50444</v>
      </c>
      <c r="BD62" s="23">
        <f t="shared" si="23"/>
        <v>0.19700000000000001</v>
      </c>
      <c r="BE62" s="23">
        <f t="shared" si="23"/>
        <v>0.36899999999999999</v>
      </c>
      <c r="BF62" s="23">
        <f t="shared" si="23"/>
        <v>0</v>
      </c>
      <c r="BG62" s="23">
        <f t="shared" si="23"/>
        <v>3.2000000000000001E-2</v>
      </c>
      <c r="BH62" s="23">
        <f t="shared" si="23"/>
        <v>3.5999999999999997E-2</v>
      </c>
      <c r="BI62" s="23">
        <f t="shared" si="23"/>
        <v>7.1999999999999995E-2</v>
      </c>
      <c r="BJ62" s="23">
        <f t="shared" si="23"/>
        <v>3.4000000000000002E-2</v>
      </c>
      <c r="BK62" s="23">
        <f t="shared" si="23"/>
        <v>3.6999999999999998E-2</v>
      </c>
      <c r="BL62" s="23">
        <f t="shared" si="23"/>
        <v>0.25600000000000001</v>
      </c>
      <c r="BM62" s="23">
        <f t="shared" si="23"/>
        <v>0.13888999999999999</v>
      </c>
      <c r="BN62" s="23">
        <f t="shared" si="23"/>
        <v>1.489E-2</v>
      </c>
      <c r="BO62" s="23">
        <f t="shared" ref="BO62" si="24">BO61/1000</f>
        <v>10</v>
      </c>
    </row>
    <row r="63" spans="1:69" ht="17.25" x14ac:dyDescent="0.3">
      <c r="A63" s="30"/>
      <c r="B63" s="31" t="s">
        <v>29</v>
      </c>
      <c r="C63" s="106"/>
      <c r="D63" s="32">
        <f>D59*D61</f>
        <v>9.4177999999999997</v>
      </c>
      <c r="E63" s="32">
        <f t="shared" ref="E63:BN63" si="25">E59*E61</f>
        <v>0</v>
      </c>
      <c r="F63" s="32">
        <f t="shared" si="25"/>
        <v>4.4800000000000004</v>
      </c>
      <c r="G63" s="32">
        <f t="shared" si="25"/>
        <v>0</v>
      </c>
      <c r="H63" s="32">
        <f t="shared" si="25"/>
        <v>0</v>
      </c>
      <c r="I63" s="32">
        <f t="shared" si="25"/>
        <v>8.68</v>
      </c>
      <c r="J63" s="32">
        <f t="shared" si="25"/>
        <v>47.467700000000001</v>
      </c>
      <c r="K63" s="32">
        <f t="shared" si="25"/>
        <v>23.185400000000005</v>
      </c>
      <c r="L63" s="32">
        <f t="shared" si="25"/>
        <v>0</v>
      </c>
      <c r="M63" s="32">
        <f t="shared" si="25"/>
        <v>0</v>
      </c>
      <c r="N63" s="32">
        <f t="shared" si="25"/>
        <v>0</v>
      </c>
      <c r="O63" s="32">
        <f t="shared" si="25"/>
        <v>0</v>
      </c>
      <c r="P63" s="32">
        <f t="shared" si="25"/>
        <v>0</v>
      </c>
      <c r="Q63" s="32">
        <f t="shared" si="25"/>
        <v>0</v>
      </c>
      <c r="R63" s="32">
        <f t="shared" si="25"/>
        <v>0</v>
      </c>
      <c r="S63" s="32">
        <f t="shared" si="25"/>
        <v>0</v>
      </c>
      <c r="T63" s="32">
        <f t="shared" si="25"/>
        <v>0</v>
      </c>
      <c r="U63" s="32">
        <f t="shared" si="25"/>
        <v>0</v>
      </c>
      <c r="V63" s="32">
        <f t="shared" si="25"/>
        <v>0</v>
      </c>
      <c r="W63" s="32">
        <f>W59*W61</f>
        <v>0</v>
      </c>
      <c r="X63" s="32">
        <f t="shared" si="25"/>
        <v>36.4</v>
      </c>
      <c r="Y63" s="32">
        <f t="shared" si="25"/>
        <v>0</v>
      </c>
      <c r="Z63" s="32">
        <f t="shared" si="25"/>
        <v>0</v>
      </c>
      <c r="AA63" s="32">
        <f t="shared" si="25"/>
        <v>0</v>
      </c>
      <c r="AB63" s="32">
        <f t="shared" si="25"/>
        <v>0</v>
      </c>
      <c r="AC63" s="32">
        <f t="shared" si="25"/>
        <v>0</v>
      </c>
      <c r="AD63" s="32">
        <f t="shared" si="25"/>
        <v>0</v>
      </c>
      <c r="AE63" s="32">
        <f t="shared" si="25"/>
        <v>0</v>
      </c>
      <c r="AF63" s="32">
        <f t="shared" si="25"/>
        <v>0</v>
      </c>
      <c r="AG63" s="32">
        <f t="shared" si="25"/>
        <v>0</v>
      </c>
      <c r="AH63" s="32">
        <f t="shared" si="25"/>
        <v>0</v>
      </c>
      <c r="AI63" s="32">
        <f t="shared" si="25"/>
        <v>0</v>
      </c>
      <c r="AJ63" s="32">
        <f t="shared" si="25"/>
        <v>0</v>
      </c>
      <c r="AK63" s="32">
        <f t="shared" si="25"/>
        <v>0</v>
      </c>
      <c r="AL63" s="32">
        <f t="shared" si="25"/>
        <v>0</v>
      </c>
      <c r="AM63" s="32">
        <f t="shared" si="25"/>
        <v>0</v>
      </c>
      <c r="AN63" s="32">
        <f t="shared" si="25"/>
        <v>0</v>
      </c>
      <c r="AO63" s="32">
        <f t="shared" si="25"/>
        <v>0</v>
      </c>
      <c r="AP63" s="32">
        <f t="shared" si="25"/>
        <v>0</v>
      </c>
      <c r="AQ63" s="32">
        <f t="shared" si="25"/>
        <v>0</v>
      </c>
      <c r="AR63" s="32">
        <f t="shared" si="25"/>
        <v>0</v>
      </c>
      <c r="AS63" s="32">
        <f t="shared" si="25"/>
        <v>0</v>
      </c>
      <c r="AT63" s="32">
        <f t="shared" si="25"/>
        <v>0</v>
      </c>
      <c r="AU63" s="32">
        <f t="shared" si="25"/>
        <v>0</v>
      </c>
      <c r="AV63" s="32">
        <f t="shared" si="25"/>
        <v>0</v>
      </c>
      <c r="AW63" s="32">
        <f t="shared" si="25"/>
        <v>0</v>
      </c>
      <c r="AX63" s="32">
        <f t="shared" si="25"/>
        <v>0</v>
      </c>
      <c r="AY63" s="32">
        <f t="shared" si="25"/>
        <v>0</v>
      </c>
      <c r="AZ63" s="32">
        <f t="shared" si="25"/>
        <v>0</v>
      </c>
      <c r="BA63" s="32">
        <f t="shared" si="25"/>
        <v>0</v>
      </c>
      <c r="BB63" s="32">
        <f t="shared" si="25"/>
        <v>0</v>
      </c>
      <c r="BC63" s="32">
        <f t="shared" si="25"/>
        <v>0</v>
      </c>
      <c r="BD63" s="32">
        <f t="shared" si="25"/>
        <v>0</v>
      </c>
      <c r="BE63" s="32">
        <f t="shared" si="25"/>
        <v>0</v>
      </c>
      <c r="BF63" s="32">
        <f t="shared" si="25"/>
        <v>0</v>
      </c>
      <c r="BG63" s="32">
        <f t="shared" si="25"/>
        <v>0</v>
      </c>
      <c r="BH63" s="32">
        <f t="shared" si="25"/>
        <v>0</v>
      </c>
      <c r="BI63" s="32">
        <f t="shared" si="25"/>
        <v>0</v>
      </c>
      <c r="BJ63" s="32">
        <f t="shared" si="25"/>
        <v>0</v>
      </c>
      <c r="BK63" s="32">
        <f t="shared" si="25"/>
        <v>0</v>
      </c>
      <c r="BL63" s="32">
        <f t="shared" si="25"/>
        <v>0</v>
      </c>
      <c r="BM63" s="32">
        <f t="shared" si="25"/>
        <v>0</v>
      </c>
      <c r="BN63" s="32">
        <f t="shared" si="25"/>
        <v>0.10423</v>
      </c>
      <c r="BO63" s="32">
        <f t="shared" ref="BO63" si="26">BO59*BO61</f>
        <v>0</v>
      </c>
      <c r="BP63" s="33">
        <f>SUM(D63:BN63)</f>
        <v>129.73513</v>
      </c>
      <c r="BQ63" s="34">
        <f>BP63/$C$7</f>
        <v>18.53359</v>
      </c>
    </row>
    <row r="64" spans="1:69" ht="17.25" x14ac:dyDescent="0.3">
      <c r="A64" s="30"/>
      <c r="B64" s="31" t="s">
        <v>30</v>
      </c>
      <c r="C64" s="106"/>
      <c r="D64" s="32">
        <f>D59*D61</f>
        <v>9.4177999999999997</v>
      </c>
      <c r="E64" s="32">
        <f t="shared" ref="E64:BN64" si="27">E59*E61</f>
        <v>0</v>
      </c>
      <c r="F64" s="32">
        <f t="shared" si="27"/>
        <v>4.4800000000000004</v>
      </c>
      <c r="G64" s="32">
        <f t="shared" si="27"/>
        <v>0</v>
      </c>
      <c r="H64" s="32">
        <f t="shared" si="27"/>
        <v>0</v>
      </c>
      <c r="I64" s="32">
        <f t="shared" si="27"/>
        <v>8.68</v>
      </c>
      <c r="J64" s="32">
        <f t="shared" si="27"/>
        <v>47.467700000000001</v>
      </c>
      <c r="K64" s="32">
        <f t="shared" si="27"/>
        <v>23.185400000000005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>W59*W61</f>
        <v>0</v>
      </c>
      <c r="X64" s="32">
        <f t="shared" si="27"/>
        <v>36.4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</v>
      </c>
      <c r="AY64" s="32">
        <f t="shared" si="27"/>
        <v>0</v>
      </c>
      <c r="AZ64" s="32">
        <f t="shared" si="27"/>
        <v>0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0.10423</v>
      </c>
      <c r="BO64" s="32">
        <f t="shared" ref="BO64" si="28">BO59*BO61</f>
        <v>0</v>
      </c>
      <c r="BP64" s="33">
        <f>SUM(D64:BN64)</f>
        <v>129.73513</v>
      </c>
      <c r="BQ64" s="34">
        <f>BP64/$C$7</f>
        <v>18.53359</v>
      </c>
    </row>
    <row r="66" spans="1:69" x14ac:dyDescent="0.25">
      <c r="J66" s="1"/>
    </row>
    <row r="67" spans="1:69" ht="15" customHeight="1" x14ac:dyDescent="0.25">
      <c r="A67" s="98"/>
      <c r="B67" s="2" t="s">
        <v>2</v>
      </c>
      <c r="C67" s="96" t="s">
        <v>3</v>
      </c>
      <c r="D67" s="96" t="str">
        <f t="shared" ref="D67:BN67" si="29">D51</f>
        <v>Хлеб пшеничный</v>
      </c>
      <c r="E67" s="96" t="str">
        <f t="shared" si="29"/>
        <v>Хлеб ржано-пшеничный</v>
      </c>
      <c r="F67" s="96" t="str">
        <f t="shared" si="29"/>
        <v>Сахар</v>
      </c>
      <c r="G67" s="96" t="str">
        <f t="shared" si="29"/>
        <v>Чай</v>
      </c>
      <c r="H67" s="96" t="str">
        <f t="shared" si="29"/>
        <v>Какао</v>
      </c>
      <c r="I67" s="96" t="str">
        <f t="shared" si="29"/>
        <v>Кофейный напиток</v>
      </c>
      <c r="J67" s="96" t="str">
        <f t="shared" si="29"/>
        <v>Молоко 2,5%</v>
      </c>
      <c r="K67" s="96" t="str">
        <f t="shared" si="29"/>
        <v>Масло сливочное</v>
      </c>
      <c r="L67" s="96" t="str">
        <f t="shared" si="29"/>
        <v>Сметана 15%</v>
      </c>
      <c r="M67" s="96" t="str">
        <f t="shared" si="29"/>
        <v>Молоко сухое</v>
      </c>
      <c r="N67" s="96" t="str">
        <f t="shared" si="29"/>
        <v>Снежок 2,5 %</v>
      </c>
      <c r="O67" s="96" t="str">
        <f t="shared" si="29"/>
        <v>Творог 5%</v>
      </c>
      <c r="P67" s="96" t="str">
        <f t="shared" si="29"/>
        <v>Молоко сгущенное</v>
      </c>
      <c r="Q67" s="96" t="str">
        <f t="shared" si="29"/>
        <v xml:space="preserve">Джем Сава </v>
      </c>
      <c r="R67" s="96" t="str">
        <f t="shared" si="29"/>
        <v>Сыр</v>
      </c>
      <c r="S67" s="96" t="str">
        <f t="shared" si="29"/>
        <v>Зеленый горошек</v>
      </c>
      <c r="T67" s="96" t="str">
        <f t="shared" si="29"/>
        <v>Кукуруза консервирован.</v>
      </c>
      <c r="U67" s="96" t="str">
        <f t="shared" si="29"/>
        <v>Консервы рыбные</v>
      </c>
      <c r="V67" s="96" t="str">
        <f t="shared" si="29"/>
        <v>Огурцы консервирован.</v>
      </c>
      <c r="W67" s="37"/>
      <c r="X67" s="96" t="str">
        <f t="shared" si="29"/>
        <v>Яйцо</v>
      </c>
      <c r="Y67" s="96" t="str">
        <f t="shared" si="29"/>
        <v>Икра кабачковая</v>
      </c>
      <c r="Z67" s="96" t="str">
        <f t="shared" si="29"/>
        <v>Изюм</v>
      </c>
      <c r="AA67" s="96" t="str">
        <f t="shared" si="29"/>
        <v>Курага</v>
      </c>
      <c r="AB67" s="96" t="str">
        <f t="shared" si="29"/>
        <v>Чернослив</v>
      </c>
      <c r="AC67" s="96" t="str">
        <f t="shared" si="29"/>
        <v>Шиповник</v>
      </c>
      <c r="AD67" s="96" t="str">
        <f t="shared" si="29"/>
        <v>Сухофрукты</v>
      </c>
      <c r="AE67" s="96" t="str">
        <f t="shared" si="29"/>
        <v>Ягода свежемороженная</v>
      </c>
      <c r="AF67" s="96" t="str">
        <f t="shared" si="29"/>
        <v>Лимон</v>
      </c>
      <c r="AG67" s="96" t="str">
        <f t="shared" si="29"/>
        <v>Кисель</v>
      </c>
      <c r="AH67" s="96" t="str">
        <f t="shared" si="29"/>
        <v xml:space="preserve">Сок </v>
      </c>
      <c r="AI67" s="96" t="str">
        <f t="shared" si="29"/>
        <v>Макаронные изделия</v>
      </c>
      <c r="AJ67" s="96" t="str">
        <f t="shared" si="29"/>
        <v>Мука</v>
      </c>
      <c r="AK67" s="96" t="str">
        <f t="shared" si="29"/>
        <v>Дрожжи</v>
      </c>
      <c r="AL67" s="96" t="str">
        <f t="shared" si="29"/>
        <v>Печенье</v>
      </c>
      <c r="AM67" s="96" t="str">
        <f t="shared" si="29"/>
        <v>Пряники</v>
      </c>
      <c r="AN67" s="96" t="str">
        <f t="shared" si="29"/>
        <v>Вафли</v>
      </c>
      <c r="AO67" s="96" t="str">
        <f t="shared" si="29"/>
        <v>Конфеты</v>
      </c>
      <c r="AP67" s="96" t="str">
        <f t="shared" si="29"/>
        <v>Повидло Сава</v>
      </c>
      <c r="AQ67" s="96" t="str">
        <f t="shared" si="29"/>
        <v>Крупа геркулес</v>
      </c>
      <c r="AR67" s="96" t="str">
        <f t="shared" si="29"/>
        <v>Крупа горох</v>
      </c>
      <c r="AS67" s="96" t="str">
        <f t="shared" si="29"/>
        <v>Крупа гречневая</v>
      </c>
      <c r="AT67" s="96" t="str">
        <f t="shared" si="29"/>
        <v>Крупа кукурузная</v>
      </c>
      <c r="AU67" s="96" t="str">
        <f t="shared" si="29"/>
        <v>Крупа манная</v>
      </c>
      <c r="AV67" s="96" t="str">
        <f t="shared" si="29"/>
        <v>Крупа перловая</v>
      </c>
      <c r="AW67" s="96" t="str">
        <f t="shared" si="29"/>
        <v>Крупа пшеничная</v>
      </c>
      <c r="AX67" s="96" t="str">
        <f t="shared" si="29"/>
        <v>Крупа пшено</v>
      </c>
      <c r="AY67" s="96" t="str">
        <f t="shared" si="29"/>
        <v>Крупа ячневая</v>
      </c>
      <c r="AZ67" s="96" t="str">
        <f t="shared" si="29"/>
        <v>Рис</v>
      </c>
      <c r="BA67" s="96" t="str">
        <f t="shared" si="29"/>
        <v>Цыпленок бройлер</v>
      </c>
      <c r="BB67" s="96" t="str">
        <f t="shared" si="29"/>
        <v>Филе куриное</v>
      </c>
      <c r="BC67" s="96" t="str">
        <f t="shared" si="29"/>
        <v>Фарш говяжий</v>
      </c>
      <c r="BD67" s="96" t="str">
        <f t="shared" si="29"/>
        <v>Печень куриная</v>
      </c>
      <c r="BE67" s="96" t="str">
        <f t="shared" si="29"/>
        <v>Филе минтая</v>
      </c>
      <c r="BF67" s="96" t="str">
        <f t="shared" si="29"/>
        <v>Филе сельди слабосол.</v>
      </c>
      <c r="BG67" s="96" t="str">
        <f t="shared" si="29"/>
        <v>Картофель</v>
      </c>
      <c r="BH67" s="96" t="str">
        <f t="shared" si="29"/>
        <v>Морковь</v>
      </c>
      <c r="BI67" s="96" t="str">
        <f t="shared" si="29"/>
        <v>Лук</v>
      </c>
      <c r="BJ67" s="96" t="str">
        <f t="shared" si="29"/>
        <v>Капуста</v>
      </c>
      <c r="BK67" s="96" t="str">
        <f t="shared" si="29"/>
        <v>Свекла</v>
      </c>
      <c r="BL67" s="96" t="str">
        <f t="shared" si="29"/>
        <v>Томатная паста</v>
      </c>
      <c r="BM67" s="96" t="str">
        <f t="shared" si="29"/>
        <v>Масло растительное</v>
      </c>
      <c r="BN67" s="96" t="str">
        <f t="shared" si="29"/>
        <v>Соль</v>
      </c>
      <c r="BO67" s="96" t="str">
        <f t="shared" ref="BO67" si="30">BO51</f>
        <v>Аскорбиновая кислота</v>
      </c>
      <c r="BP67" s="109" t="s">
        <v>4</v>
      </c>
      <c r="BQ67" s="107" t="s">
        <v>5</v>
      </c>
    </row>
    <row r="68" spans="1:69" ht="36.75" customHeight="1" x14ac:dyDescent="0.25">
      <c r="A68" s="99"/>
      <c r="B68" s="3" t="s">
        <v>6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38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110"/>
      <c r="BQ68" s="108"/>
    </row>
    <row r="69" spans="1:69" ht="15" customHeight="1" x14ac:dyDescent="0.25">
      <c r="A69" s="100" t="s">
        <v>11</v>
      </c>
      <c r="B69" s="4" t="str">
        <f>B12</f>
        <v>Суп гороховый</v>
      </c>
      <c r="C69" s="103">
        <f>$E$4</f>
        <v>7</v>
      </c>
      <c r="D69" s="4">
        <f t="shared" ref="D69:BN73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2E-3</v>
      </c>
      <c r="L69" s="4">
        <f t="shared" si="31"/>
        <v>0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0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2.5000000000000001E-2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0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2.5000000000000001E-2</v>
      </c>
      <c r="BB69" s="4">
        <f t="shared" si="31"/>
        <v>0</v>
      </c>
      <c r="BC69" s="4">
        <f t="shared" si="31"/>
        <v>0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7.0000000000000007E-2</v>
      </c>
      <c r="BH69" s="4">
        <f t="shared" si="31"/>
        <v>1.2E-2</v>
      </c>
      <c r="BI69" s="4">
        <f t="shared" si="31"/>
        <v>0.01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2E-3</v>
      </c>
      <c r="BN69" s="4">
        <f t="shared" si="31"/>
        <v>1E-3</v>
      </c>
      <c r="BO69" s="4">
        <f t="shared" ref="BO69:BO72" si="32">BO12</f>
        <v>0</v>
      </c>
    </row>
    <row r="70" spans="1:69" ht="15" customHeight="1" x14ac:dyDescent="0.25">
      <c r="A70" s="101"/>
      <c r="B70" s="4" t="str">
        <f t="shared" ref="B70:B75" si="33">B13</f>
        <v>Плов с мясом/птицей</v>
      </c>
      <c r="C70" s="104"/>
      <c r="D70" s="4">
        <f t="shared" si="31"/>
        <v>0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3.0000000000000001E-3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0.03</v>
      </c>
      <c r="BA70" s="4">
        <f t="shared" si="31"/>
        <v>2.5000000000000001E-2</v>
      </c>
      <c r="BB70" s="4">
        <f t="shared" si="31"/>
        <v>0</v>
      </c>
      <c r="BC70" s="4">
        <f t="shared" si="31"/>
        <v>5.0000000000000001E-3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1.2E-2</v>
      </c>
      <c r="BI70" s="4">
        <f t="shared" si="31"/>
        <v>0.01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si="32"/>
        <v>0</v>
      </c>
    </row>
    <row r="71" spans="1:69" ht="15" customHeight="1" x14ac:dyDescent="0.25">
      <c r="A71" s="101"/>
      <c r="B71" s="4" t="str">
        <f t="shared" si="33"/>
        <v>Хлеб пшеничный</v>
      </c>
      <c r="C71" s="104"/>
      <c r="D71" s="4">
        <f t="shared" si="31"/>
        <v>0.02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0</v>
      </c>
      <c r="BO71" s="4">
        <f t="shared" si="32"/>
        <v>0</v>
      </c>
    </row>
    <row r="72" spans="1:69" ht="15" customHeight="1" x14ac:dyDescent="0.25">
      <c r="A72" s="101"/>
      <c r="B72" s="4" t="str">
        <f t="shared" si="33"/>
        <v>Хлеб ржано-пшеничный</v>
      </c>
      <c r="C72" s="104"/>
      <c r="D72" s="4">
        <f t="shared" si="31"/>
        <v>0</v>
      </c>
      <c r="E72" s="4">
        <f t="shared" si="31"/>
        <v>0.04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</v>
      </c>
      <c r="BA72" s="4">
        <f t="shared" si="31"/>
        <v>0</v>
      </c>
      <c r="BB72" s="4">
        <f t="shared" si="31"/>
        <v>0</v>
      </c>
      <c r="BC72" s="4">
        <f t="shared" si="31"/>
        <v>0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0</v>
      </c>
      <c r="BI72" s="4">
        <f t="shared" si="31"/>
        <v>0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0</v>
      </c>
      <c r="BN72" s="4">
        <f t="shared" si="31"/>
        <v>0</v>
      </c>
      <c r="BO72" s="4">
        <f t="shared" si="32"/>
        <v>0</v>
      </c>
    </row>
    <row r="73" spans="1:69" ht="15" customHeight="1" x14ac:dyDescent="0.25">
      <c r="A73" s="101"/>
      <c r="B73" s="4" t="str">
        <f t="shared" si="33"/>
        <v>Компот из сухофруктов</v>
      </c>
      <c r="C73" s="104"/>
      <c r="D73" s="4">
        <f t="shared" si="31"/>
        <v>0</v>
      </c>
      <c r="E73" s="4">
        <f t="shared" si="31"/>
        <v>0</v>
      </c>
      <c r="F73" s="4">
        <f t="shared" si="31"/>
        <v>0.01</v>
      </c>
      <c r="G73" s="4">
        <f t="shared" ref="G73:BN75" si="34">G16</f>
        <v>0</v>
      </c>
      <c r="H73" s="4">
        <f t="shared" si="34"/>
        <v>0</v>
      </c>
      <c r="I73" s="4">
        <f t="shared" si="34"/>
        <v>0</v>
      </c>
      <c r="J73" s="4">
        <f t="shared" si="34"/>
        <v>0</v>
      </c>
      <c r="K73" s="4">
        <f t="shared" si="34"/>
        <v>0</v>
      </c>
      <c r="L73" s="4">
        <f t="shared" si="34"/>
        <v>0</v>
      </c>
      <c r="M73" s="4">
        <f t="shared" si="34"/>
        <v>0</v>
      </c>
      <c r="N73" s="4">
        <f t="shared" si="34"/>
        <v>0</v>
      </c>
      <c r="O73" s="4">
        <f t="shared" si="34"/>
        <v>0</v>
      </c>
      <c r="P73" s="4">
        <f t="shared" si="34"/>
        <v>0</v>
      </c>
      <c r="Q73" s="4">
        <f t="shared" si="34"/>
        <v>0</v>
      </c>
      <c r="R73" s="4">
        <f t="shared" si="34"/>
        <v>0</v>
      </c>
      <c r="S73" s="4">
        <f t="shared" si="34"/>
        <v>0</v>
      </c>
      <c r="T73" s="4">
        <f t="shared" si="34"/>
        <v>0</v>
      </c>
      <c r="U73" s="4">
        <f t="shared" si="34"/>
        <v>0</v>
      </c>
      <c r="V73" s="4">
        <f t="shared" si="34"/>
        <v>0</v>
      </c>
      <c r="W73" s="4">
        <f t="shared" si="34"/>
        <v>0</v>
      </c>
      <c r="X73" s="4">
        <f t="shared" si="34"/>
        <v>0</v>
      </c>
      <c r="Y73" s="4">
        <f t="shared" si="34"/>
        <v>0</v>
      </c>
      <c r="Z73" s="4">
        <f t="shared" si="34"/>
        <v>0</v>
      </c>
      <c r="AA73" s="4">
        <f t="shared" si="34"/>
        <v>0</v>
      </c>
      <c r="AB73" s="4">
        <f t="shared" si="34"/>
        <v>0</v>
      </c>
      <c r="AC73" s="4">
        <f t="shared" si="34"/>
        <v>0</v>
      </c>
      <c r="AD73" s="4">
        <f t="shared" si="34"/>
        <v>1.7999999999999999E-2</v>
      </c>
      <c r="AE73" s="4">
        <f t="shared" si="34"/>
        <v>0</v>
      </c>
      <c r="AF73" s="4">
        <f t="shared" si="34"/>
        <v>0</v>
      </c>
      <c r="AG73" s="4">
        <f t="shared" si="34"/>
        <v>0</v>
      </c>
      <c r="AH73" s="4">
        <f t="shared" si="34"/>
        <v>0</v>
      </c>
      <c r="AI73" s="4">
        <f t="shared" si="34"/>
        <v>0</v>
      </c>
      <c r="AJ73" s="4">
        <f t="shared" si="34"/>
        <v>0</v>
      </c>
      <c r="AK73" s="4">
        <f t="shared" si="34"/>
        <v>0</v>
      </c>
      <c r="AL73" s="4">
        <f t="shared" si="34"/>
        <v>0</v>
      </c>
      <c r="AM73" s="4">
        <f t="shared" si="34"/>
        <v>0</v>
      </c>
      <c r="AN73" s="4">
        <f t="shared" si="34"/>
        <v>0</v>
      </c>
      <c r="AO73" s="4">
        <f t="shared" si="34"/>
        <v>0</v>
      </c>
      <c r="AP73" s="4">
        <f t="shared" si="34"/>
        <v>0</v>
      </c>
      <c r="AQ73" s="4">
        <f t="shared" si="34"/>
        <v>0</v>
      </c>
      <c r="AR73" s="4">
        <f t="shared" si="34"/>
        <v>0</v>
      </c>
      <c r="AS73" s="4">
        <f t="shared" si="34"/>
        <v>0</v>
      </c>
      <c r="AT73" s="4">
        <f t="shared" si="34"/>
        <v>0</v>
      </c>
      <c r="AU73" s="4">
        <f t="shared" si="34"/>
        <v>0</v>
      </c>
      <c r="AV73" s="4">
        <f t="shared" si="34"/>
        <v>0</v>
      </c>
      <c r="AW73" s="4">
        <f t="shared" si="34"/>
        <v>0</v>
      </c>
      <c r="AX73" s="4">
        <f t="shared" si="34"/>
        <v>0</v>
      </c>
      <c r="AY73" s="4">
        <f t="shared" si="34"/>
        <v>0</v>
      </c>
      <c r="AZ73" s="4">
        <f t="shared" si="34"/>
        <v>0</v>
      </c>
      <c r="BA73" s="4">
        <f t="shared" si="34"/>
        <v>0</v>
      </c>
      <c r="BB73" s="4">
        <f t="shared" si="34"/>
        <v>0</v>
      </c>
      <c r="BC73" s="4">
        <f t="shared" si="34"/>
        <v>0</v>
      </c>
      <c r="BD73" s="4">
        <f t="shared" si="34"/>
        <v>0</v>
      </c>
      <c r="BE73" s="4">
        <f t="shared" si="34"/>
        <v>0</v>
      </c>
      <c r="BF73" s="4">
        <f t="shared" si="34"/>
        <v>0</v>
      </c>
      <c r="BG73" s="4">
        <f t="shared" si="34"/>
        <v>0</v>
      </c>
      <c r="BH73" s="4">
        <f t="shared" si="34"/>
        <v>0</v>
      </c>
      <c r="BI73" s="4">
        <f t="shared" si="34"/>
        <v>0</v>
      </c>
      <c r="BJ73" s="4">
        <f t="shared" si="34"/>
        <v>0</v>
      </c>
      <c r="BK73" s="4">
        <f t="shared" si="34"/>
        <v>0</v>
      </c>
      <c r="BL73" s="4">
        <f t="shared" si="34"/>
        <v>0</v>
      </c>
      <c r="BM73" s="4">
        <f t="shared" si="34"/>
        <v>0</v>
      </c>
      <c r="BN73" s="4">
        <f t="shared" si="34"/>
        <v>0</v>
      </c>
      <c r="BO73" s="4">
        <f t="shared" ref="BO73" si="35">BO16</f>
        <v>3.4999999999999997E-5</v>
      </c>
    </row>
    <row r="74" spans="1:69" x14ac:dyDescent="0.25">
      <c r="A74" s="101"/>
      <c r="B74" s="4">
        <f t="shared" si="33"/>
        <v>0</v>
      </c>
      <c r="C74" s="104"/>
      <c r="D74" s="4">
        <f t="shared" ref="D74:BN75" si="36">D17</f>
        <v>0</v>
      </c>
      <c r="E74" s="4">
        <f t="shared" si="36"/>
        <v>0</v>
      </c>
      <c r="F74" s="4">
        <f t="shared" si="36"/>
        <v>0</v>
      </c>
      <c r="G74" s="4">
        <f t="shared" si="36"/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4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0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>
        <f t="shared" si="36"/>
        <v>0</v>
      </c>
      <c r="AN74" s="4">
        <f t="shared" si="36"/>
        <v>0</v>
      </c>
      <c r="AO74" s="4">
        <f t="shared" si="36"/>
        <v>0</v>
      </c>
      <c r="AP74" s="4">
        <f t="shared" si="36"/>
        <v>0</v>
      </c>
      <c r="AQ74" s="4">
        <f t="shared" si="36"/>
        <v>0</v>
      </c>
      <c r="AR74" s="4">
        <f t="shared" si="36"/>
        <v>0</v>
      </c>
      <c r="AS74" s="4">
        <f t="shared" si="36"/>
        <v>0</v>
      </c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7">BO17</f>
        <v>0</v>
      </c>
    </row>
    <row r="75" spans="1:69" x14ac:dyDescent="0.25">
      <c r="A75" s="102"/>
      <c r="B75" s="4">
        <f t="shared" si="33"/>
        <v>0</v>
      </c>
      <c r="C75" s="105"/>
      <c r="D75" s="4">
        <f t="shared" si="36"/>
        <v>0</v>
      </c>
      <c r="E75" s="4">
        <f t="shared" si="36"/>
        <v>0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4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>
        <f t="shared" si="36"/>
        <v>0</v>
      </c>
      <c r="AN75" s="4">
        <f t="shared" si="36"/>
        <v>0</v>
      </c>
      <c r="AO75" s="4">
        <f t="shared" si="36"/>
        <v>0</v>
      </c>
      <c r="AP75" s="4">
        <f t="shared" si="36"/>
        <v>0</v>
      </c>
      <c r="AQ75" s="4">
        <f t="shared" si="36"/>
        <v>0</v>
      </c>
      <c r="AR75" s="4">
        <f t="shared" si="36"/>
        <v>0</v>
      </c>
      <c r="AS75" s="4">
        <f t="shared" si="36"/>
        <v>0</v>
      </c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8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39">SUM(E69:E75)</f>
        <v>0.04</v>
      </c>
      <c r="F76" s="23">
        <f t="shared" si="39"/>
        <v>0.01</v>
      </c>
      <c r="G76" s="23">
        <f t="shared" si="39"/>
        <v>0</v>
      </c>
      <c r="H76" s="23">
        <f t="shared" si="39"/>
        <v>0</v>
      </c>
      <c r="I76" s="23">
        <f t="shared" si="39"/>
        <v>0</v>
      </c>
      <c r="J76" s="23">
        <f t="shared" si="39"/>
        <v>0</v>
      </c>
      <c r="K76" s="23">
        <f t="shared" si="39"/>
        <v>5.0000000000000001E-3</v>
      </c>
      <c r="L76" s="23">
        <f t="shared" si="39"/>
        <v>0</v>
      </c>
      <c r="M76" s="23">
        <f t="shared" si="39"/>
        <v>0</v>
      </c>
      <c r="N76" s="23">
        <f t="shared" si="39"/>
        <v>0</v>
      </c>
      <c r="O76" s="23">
        <f t="shared" si="39"/>
        <v>0</v>
      </c>
      <c r="P76" s="23">
        <f t="shared" si="39"/>
        <v>0</v>
      </c>
      <c r="Q76" s="23">
        <f t="shared" si="39"/>
        <v>0</v>
      </c>
      <c r="R76" s="23">
        <f t="shared" si="39"/>
        <v>0</v>
      </c>
      <c r="S76" s="23">
        <f t="shared" si="39"/>
        <v>0</v>
      </c>
      <c r="T76" s="23">
        <f t="shared" si="39"/>
        <v>0</v>
      </c>
      <c r="U76" s="23">
        <f t="shared" si="39"/>
        <v>0</v>
      </c>
      <c r="V76" s="23">
        <f t="shared" si="39"/>
        <v>0</v>
      </c>
      <c r="W76" s="23">
        <f>SUM(W69:W75)</f>
        <v>0</v>
      </c>
      <c r="X76" s="23">
        <f t="shared" si="39"/>
        <v>0</v>
      </c>
      <c r="Y76" s="23">
        <f t="shared" si="39"/>
        <v>0</v>
      </c>
      <c r="Z76" s="23">
        <f t="shared" si="39"/>
        <v>0</v>
      </c>
      <c r="AA76" s="23">
        <f t="shared" si="39"/>
        <v>0</v>
      </c>
      <c r="AB76" s="23">
        <f t="shared" si="39"/>
        <v>0</v>
      </c>
      <c r="AC76" s="23">
        <f t="shared" si="39"/>
        <v>0</v>
      </c>
      <c r="AD76" s="23">
        <f t="shared" si="39"/>
        <v>1.7999999999999999E-2</v>
      </c>
      <c r="AE76" s="23">
        <f t="shared" si="39"/>
        <v>0</v>
      </c>
      <c r="AF76" s="23">
        <f t="shared" si="39"/>
        <v>0</v>
      </c>
      <c r="AG76" s="23">
        <f t="shared" si="39"/>
        <v>0</v>
      </c>
      <c r="AH76" s="23">
        <f t="shared" si="39"/>
        <v>0</v>
      </c>
      <c r="AI76" s="23">
        <f t="shared" si="39"/>
        <v>0</v>
      </c>
      <c r="AJ76" s="23">
        <f t="shared" si="39"/>
        <v>0</v>
      </c>
      <c r="AK76" s="23">
        <f t="shared" si="39"/>
        <v>0</v>
      </c>
      <c r="AL76" s="23">
        <f t="shared" si="39"/>
        <v>0</v>
      </c>
      <c r="AM76" s="23">
        <f t="shared" si="39"/>
        <v>0</v>
      </c>
      <c r="AN76" s="23">
        <f t="shared" si="39"/>
        <v>0</v>
      </c>
      <c r="AO76" s="23">
        <f t="shared" si="39"/>
        <v>0</v>
      </c>
      <c r="AP76" s="23">
        <f t="shared" si="39"/>
        <v>0</v>
      </c>
      <c r="AQ76" s="23">
        <f t="shared" si="39"/>
        <v>0</v>
      </c>
      <c r="AR76" s="23">
        <f t="shared" si="39"/>
        <v>2.5000000000000001E-2</v>
      </c>
      <c r="AS76" s="23">
        <f t="shared" si="39"/>
        <v>0</v>
      </c>
      <c r="AT76" s="23">
        <f t="shared" si="39"/>
        <v>0</v>
      </c>
      <c r="AU76" s="23">
        <f t="shared" si="39"/>
        <v>0</v>
      </c>
      <c r="AV76" s="23">
        <f t="shared" si="39"/>
        <v>0</v>
      </c>
      <c r="AW76" s="23">
        <f t="shared" si="39"/>
        <v>0</v>
      </c>
      <c r="AX76" s="23">
        <f t="shared" si="39"/>
        <v>0</v>
      </c>
      <c r="AY76" s="23">
        <f t="shared" si="39"/>
        <v>0</v>
      </c>
      <c r="AZ76" s="23">
        <f t="shared" si="39"/>
        <v>0.03</v>
      </c>
      <c r="BA76" s="23">
        <f t="shared" si="39"/>
        <v>0.05</v>
      </c>
      <c r="BB76" s="23">
        <f t="shared" si="39"/>
        <v>0</v>
      </c>
      <c r="BC76" s="23">
        <f t="shared" si="39"/>
        <v>5.0000000000000001E-3</v>
      </c>
      <c r="BD76" s="23">
        <f t="shared" si="39"/>
        <v>0</v>
      </c>
      <c r="BE76" s="23">
        <f t="shared" si="39"/>
        <v>0</v>
      </c>
      <c r="BF76" s="23">
        <f t="shared" si="39"/>
        <v>0</v>
      </c>
      <c r="BG76" s="23">
        <f t="shared" si="39"/>
        <v>7.0000000000000007E-2</v>
      </c>
      <c r="BH76" s="23">
        <f t="shared" si="39"/>
        <v>2.4E-2</v>
      </c>
      <c r="BI76" s="23">
        <f t="shared" si="39"/>
        <v>0.02</v>
      </c>
      <c r="BJ76" s="23">
        <f t="shared" si="39"/>
        <v>0</v>
      </c>
      <c r="BK76" s="23">
        <f t="shared" si="39"/>
        <v>0</v>
      </c>
      <c r="BL76" s="23">
        <f t="shared" si="39"/>
        <v>0</v>
      </c>
      <c r="BM76" s="23">
        <f t="shared" si="39"/>
        <v>4.0000000000000001E-3</v>
      </c>
      <c r="BN76" s="23">
        <f t="shared" si="39"/>
        <v>2E-3</v>
      </c>
      <c r="BO76" s="23">
        <f t="shared" ref="BO76" si="40">SUM(BO69:BO75)</f>
        <v>3.4999999999999997E-5</v>
      </c>
    </row>
    <row r="77" spans="1:69" ht="17.25" x14ac:dyDescent="0.3">
      <c r="B77" s="21" t="s">
        <v>24</v>
      </c>
      <c r="C77" s="22"/>
      <c r="D77" s="24">
        <f t="shared" ref="D77:BN77" si="41">PRODUCT(D76,$E$4)</f>
        <v>0.14000000000000001</v>
      </c>
      <c r="E77" s="24">
        <f t="shared" si="41"/>
        <v>0.28000000000000003</v>
      </c>
      <c r="F77" s="24">
        <f t="shared" si="41"/>
        <v>7.0000000000000007E-2</v>
      </c>
      <c r="G77" s="24">
        <f t="shared" si="41"/>
        <v>0</v>
      </c>
      <c r="H77" s="24">
        <f t="shared" si="41"/>
        <v>0</v>
      </c>
      <c r="I77" s="24">
        <f t="shared" si="41"/>
        <v>0</v>
      </c>
      <c r="J77" s="24">
        <f t="shared" si="41"/>
        <v>0</v>
      </c>
      <c r="K77" s="24">
        <f t="shared" si="41"/>
        <v>3.5000000000000003E-2</v>
      </c>
      <c r="L77" s="24">
        <f t="shared" si="41"/>
        <v>0</v>
      </c>
      <c r="M77" s="24">
        <f t="shared" si="41"/>
        <v>0</v>
      </c>
      <c r="N77" s="24">
        <f t="shared" si="41"/>
        <v>0</v>
      </c>
      <c r="O77" s="24">
        <f t="shared" si="41"/>
        <v>0</v>
      </c>
      <c r="P77" s="24">
        <f t="shared" si="41"/>
        <v>0</v>
      </c>
      <c r="Q77" s="24">
        <f t="shared" si="41"/>
        <v>0</v>
      </c>
      <c r="R77" s="24">
        <f t="shared" si="41"/>
        <v>0</v>
      </c>
      <c r="S77" s="24">
        <f t="shared" si="41"/>
        <v>0</v>
      </c>
      <c r="T77" s="24">
        <f t="shared" si="41"/>
        <v>0</v>
      </c>
      <c r="U77" s="24">
        <f t="shared" si="41"/>
        <v>0</v>
      </c>
      <c r="V77" s="24">
        <f t="shared" si="41"/>
        <v>0</v>
      </c>
      <c r="W77" s="24">
        <f>PRODUCT(W76,$E$4)</f>
        <v>0</v>
      </c>
      <c r="X77" s="24">
        <f t="shared" si="41"/>
        <v>0</v>
      </c>
      <c r="Y77" s="24">
        <f t="shared" si="41"/>
        <v>0</v>
      </c>
      <c r="Z77" s="24">
        <f t="shared" si="41"/>
        <v>0</v>
      </c>
      <c r="AA77" s="24">
        <f t="shared" si="41"/>
        <v>0</v>
      </c>
      <c r="AB77" s="24">
        <f t="shared" si="41"/>
        <v>0</v>
      </c>
      <c r="AC77" s="24">
        <f t="shared" si="41"/>
        <v>0</v>
      </c>
      <c r="AD77" s="24">
        <f t="shared" si="41"/>
        <v>0.126</v>
      </c>
      <c r="AE77" s="24">
        <f t="shared" si="41"/>
        <v>0</v>
      </c>
      <c r="AF77" s="24">
        <f t="shared" si="41"/>
        <v>0</v>
      </c>
      <c r="AG77" s="24">
        <f t="shared" si="41"/>
        <v>0</v>
      </c>
      <c r="AH77" s="24">
        <f t="shared" si="41"/>
        <v>0</v>
      </c>
      <c r="AI77" s="24">
        <f t="shared" si="41"/>
        <v>0</v>
      </c>
      <c r="AJ77" s="24">
        <f t="shared" si="41"/>
        <v>0</v>
      </c>
      <c r="AK77" s="24">
        <f t="shared" si="41"/>
        <v>0</v>
      </c>
      <c r="AL77" s="24">
        <f t="shared" si="41"/>
        <v>0</v>
      </c>
      <c r="AM77" s="24">
        <f t="shared" si="41"/>
        <v>0</v>
      </c>
      <c r="AN77" s="24">
        <f t="shared" si="41"/>
        <v>0</v>
      </c>
      <c r="AO77" s="24">
        <f t="shared" si="41"/>
        <v>0</v>
      </c>
      <c r="AP77" s="24">
        <f t="shared" si="41"/>
        <v>0</v>
      </c>
      <c r="AQ77" s="24">
        <f t="shared" si="41"/>
        <v>0</v>
      </c>
      <c r="AR77" s="24">
        <f t="shared" si="41"/>
        <v>0.17500000000000002</v>
      </c>
      <c r="AS77" s="24">
        <f t="shared" si="41"/>
        <v>0</v>
      </c>
      <c r="AT77" s="24">
        <f t="shared" si="41"/>
        <v>0</v>
      </c>
      <c r="AU77" s="24">
        <f t="shared" si="41"/>
        <v>0</v>
      </c>
      <c r="AV77" s="24">
        <f t="shared" si="41"/>
        <v>0</v>
      </c>
      <c r="AW77" s="24">
        <f t="shared" si="41"/>
        <v>0</v>
      </c>
      <c r="AX77" s="24">
        <f t="shared" si="41"/>
        <v>0</v>
      </c>
      <c r="AY77" s="24">
        <f t="shared" si="41"/>
        <v>0</v>
      </c>
      <c r="AZ77" s="24">
        <f t="shared" si="41"/>
        <v>0.21</v>
      </c>
      <c r="BA77" s="24">
        <f t="shared" si="41"/>
        <v>0.35000000000000003</v>
      </c>
      <c r="BB77" s="24">
        <f t="shared" si="41"/>
        <v>0</v>
      </c>
      <c r="BC77" s="24">
        <f t="shared" si="41"/>
        <v>3.5000000000000003E-2</v>
      </c>
      <c r="BD77" s="24">
        <f t="shared" si="41"/>
        <v>0</v>
      </c>
      <c r="BE77" s="24">
        <f t="shared" si="41"/>
        <v>0</v>
      </c>
      <c r="BF77" s="24">
        <f t="shared" si="41"/>
        <v>0</v>
      </c>
      <c r="BG77" s="24">
        <f t="shared" si="41"/>
        <v>0.49000000000000005</v>
      </c>
      <c r="BH77" s="24">
        <f t="shared" si="41"/>
        <v>0.16800000000000001</v>
      </c>
      <c r="BI77" s="24">
        <f t="shared" si="41"/>
        <v>0.14000000000000001</v>
      </c>
      <c r="BJ77" s="24">
        <f t="shared" si="41"/>
        <v>0</v>
      </c>
      <c r="BK77" s="24">
        <f t="shared" si="41"/>
        <v>0</v>
      </c>
      <c r="BL77" s="24">
        <f t="shared" si="41"/>
        <v>0</v>
      </c>
      <c r="BM77" s="24">
        <f t="shared" si="41"/>
        <v>2.8000000000000001E-2</v>
      </c>
      <c r="BN77" s="24">
        <f t="shared" si="41"/>
        <v>1.4E-2</v>
      </c>
      <c r="BO77" s="24">
        <f t="shared" ref="BO77" si="42">PRODUCT(BO76,$E$4)</f>
        <v>2.4499999999999999E-4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3">E43</f>
        <v>70</v>
      </c>
      <c r="F79" s="29">
        <f t="shared" si="43"/>
        <v>80</v>
      </c>
      <c r="G79" s="29">
        <f t="shared" si="43"/>
        <v>532</v>
      </c>
      <c r="H79" s="29">
        <f t="shared" si="43"/>
        <v>1140</v>
      </c>
      <c r="I79" s="29">
        <f t="shared" si="43"/>
        <v>620</v>
      </c>
      <c r="J79" s="29">
        <f t="shared" si="43"/>
        <v>71.38</v>
      </c>
      <c r="K79" s="29">
        <f t="shared" si="43"/>
        <v>662.44</v>
      </c>
      <c r="L79" s="29">
        <f t="shared" si="43"/>
        <v>200.83</v>
      </c>
      <c r="M79" s="29">
        <f t="shared" si="43"/>
        <v>554</v>
      </c>
      <c r="N79" s="29">
        <f t="shared" si="43"/>
        <v>99.49</v>
      </c>
      <c r="O79" s="29">
        <f t="shared" si="43"/>
        <v>320.32</v>
      </c>
      <c r="P79" s="29">
        <f t="shared" si="43"/>
        <v>373.68</v>
      </c>
      <c r="Q79" s="29">
        <f t="shared" si="43"/>
        <v>416.67</v>
      </c>
      <c r="R79" s="29">
        <f t="shared" si="43"/>
        <v>0</v>
      </c>
      <c r="S79" s="29">
        <f t="shared" si="43"/>
        <v>0</v>
      </c>
      <c r="T79" s="29">
        <f t="shared" si="43"/>
        <v>0</v>
      </c>
      <c r="U79" s="29">
        <f t="shared" si="43"/>
        <v>692</v>
      </c>
      <c r="V79" s="29">
        <f t="shared" si="43"/>
        <v>401.28</v>
      </c>
      <c r="W79" s="29">
        <f>W43</f>
        <v>209</v>
      </c>
      <c r="X79" s="29">
        <f t="shared" si="43"/>
        <v>9.1</v>
      </c>
      <c r="Y79" s="29">
        <f t="shared" si="43"/>
        <v>0</v>
      </c>
      <c r="Z79" s="29">
        <f t="shared" si="43"/>
        <v>261</v>
      </c>
      <c r="AA79" s="29">
        <f t="shared" si="43"/>
        <v>412</v>
      </c>
      <c r="AB79" s="29">
        <f t="shared" si="43"/>
        <v>224</v>
      </c>
      <c r="AC79" s="29">
        <f t="shared" si="43"/>
        <v>300</v>
      </c>
      <c r="AD79" s="29">
        <f t="shared" si="43"/>
        <v>145</v>
      </c>
      <c r="AE79" s="29">
        <f t="shared" si="43"/>
        <v>392</v>
      </c>
      <c r="AF79" s="29">
        <f t="shared" si="43"/>
        <v>209</v>
      </c>
      <c r="AG79" s="29">
        <f t="shared" si="43"/>
        <v>227.27</v>
      </c>
      <c r="AH79" s="29">
        <f t="shared" si="43"/>
        <v>66.599999999999994</v>
      </c>
      <c r="AI79" s="29">
        <f t="shared" si="43"/>
        <v>59.25</v>
      </c>
      <c r="AJ79" s="29">
        <f t="shared" si="43"/>
        <v>38.5</v>
      </c>
      <c r="AK79" s="29">
        <f t="shared" si="43"/>
        <v>190</v>
      </c>
      <c r="AL79" s="29">
        <f t="shared" si="43"/>
        <v>194</v>
      </c>
      <c r="AM79" s="29">
        <f t="shared" si="43"/>
        <v>316.27999999999997</v>
      </c>
      <c r="AN79" s="29">
        <f t="shared" si="43"/>
        <v>250</v>
      </c>
      <c r="AO79" s="29">
        <f t="shared" si="43"/>
        <v>0</v>
      </c>
      <c r="AP79" s="29">
        <f t="shared" si="43"/>
        <v>224.14</v>
      </c>
      <c r="AQ79" s="29">
        <f t="shared" si="43"/>
        <v>60</v>
      </c>
      <c r="AR79" s="29">
        <f t="shared" si="43"/>
        <v>56.67</v>
      </c>
      <c r="AS79" s="29">
        <f t="shared" si="43"/>
        <v>88</v>
      </c>
      <c r="AT79" s="29">
        <f t="shared" si="43"/>
        <v>64.290000000000006</v>
      </c>
      <c r="AU79" s="29">
        <f t="shared" si="43"/>
        <v>57.14</v>
      </c>
      <c r="AV79" s="29">
        <f t="shared" si="43"/>
        <v>56.25</v>
      </c>
      <c r="AW79" s="29">
        <f t="shared" si="43"/>
        <v>114.28</v>
      </c>
      <c r="AX79" s="29">
        <f t="shared" si="43"/>
        <v>66</v>
      </c>
      <c r="AY79" s="29">
        <f t="shared" si="43"/>
        <v>60</v>
      </c>
      <c r="AZ79" s="29">
        <f t="shared" si="43"/>
        <v>114</v>
      </c>
      <c r="BA79" s="29">
        <f t="shared" si="43"/>
        <v>238</v>
      </c>
      <c r="BB79" s="29">
        <f t="shared" si="43"/>
        <v>355</v>
      </c>
      <c r="BC79" s="29">
        <f t="shared" si="43"/>
        <v>504.44</v>
      </c>
      <c r="BD79" s="29">
        <f t="shared" si="43"/>
        <v>197</v>
      </c>
      <c r="BE79" s="29">
        <f t="shared" si="43"/>
        <v>369</v>
      </c>
      <c r="BF79" s="29">
        <f t="shared" si="43"/>
        <v>0</v>
      </c>
      <c r="BG79" s="29">
        <f t="shared" si="43"/>
        <v>32</v>
      </c>
      <c r="BH79" s="29">
        <f t="shared" si="43"/>
        <v>36</v>
      </c>
      <c r="BI79" s="29">
        <f t="shared" si="43"/>
        <v>72</v>
      </c>
      <c r="BJ79" s="29">
        <f t="shared" si="43"/>
        <v>34</v>
      </c>
      <c r="BK79" s="29">
        <f t="shared" si="43"/>
        <v>37</v>
      </c>
      <c r="BL79" s="29">
        <f t="shared" si="43"/>
        <v>256</v>
      </c>
      <c r="BM79" s="29">
        <f t="shared" si="43"/>
        <v>138.88999999999999</v>
      </c>
      <c r="BN79" s="29">
        <f t="shared" si="43"/>
        <v>14.89</v>
      </c>
      <c r="BO79" s="29">
        <f t="shared" ref="BO79" si="44">BO43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5">E79/1000</f>
        <v>7.0000000000000007E-2</v>
      </c>
      <c r="F80" s="23">
        <f t="shared" si="45"/>
        <v>0.08</v>
      </c>
      <c r="G80" s="23">
        <f t="shared" si="45"/>
        <v>0.53200000000000003</v>
      </c>
      <c r="H80" s="23">
        <f t="shared" si="45"/>
        <v>1.1399999999999999</v>
      </c>
      <c r="I80" s="23">
        <f t="shared" si="45"/>
        <v>0.62</v>
      </c>
      <c r="J80" s="23">
        <f t="shared" si="45"/>
        <v>7.1379999999999999E-2</v>
      </c>
      <c r="K80" s="23">
        <f t="shared" si="45"/>
        <v>0.66244000000000003</v>
      </c>
      <c r="L80" s="23">
        <f t="shared" si="45"/>
        <v>0.20083000000000001</v>
      </c>
      <c r="M80" s="23">
        <f t="shared" si="45"/>
        <v>0.55400000000000005</v>
      </c>
      <c r="N80" s="23">
        <f t="shared" si="45"/>
        <v>9.9489999999999995E-2</v>
      </c>
      <c r="O80" s="23">
        <f t="shared" si="45"/>
        <v>0.32031999999999999</v>
      </c>
      <c r="P80" s="23">
        <f t="shared" si="45"/>
        <v>0.37368000000000001</v>
      </c>
      <c r="Q80" s="23">
        <f t="shared" si="45"/>
        <v>0.41667000000000004</v>
      </c>
      <c r="R80" s="23">
        <f t="shared" si="45"/>
        <v>0</v>
      </c>
      <c r="S80" s="23">
        <f t="shared" si="45"/>
        <v>0</v>
      </c>
      <c r="T80" s="23">
        <f t="shared" si="45"/>
        <v>0</v>
      </c>
      <c r="U80" s="23">
        <f t="shared" si="45"/>
        <v>0.69199999999999995</v>
      </c>
      <c r="V80" s="23">
        <f t="shared" si="45"/>
        <v>0.40127999999999997</v>
      </c>
      <c r="W80" s="23">
        <f>W79/1000</f>
        <v>0.20899999999999999</v>
      </c>
      <c r="X80" s="23">
        <f t="shared" si="45"/>
        <v>9.1000000000000004E-3</v>
      </c>
      <c r="Y80" s="23">
        <f t="shared" si="45"/>
        <v>0</v>
      </c>
      <c r="Z80" s="23">
        <f t="shared" si="45"/>
        <v>0.26100000000000001</v>
      </c>
      <c r="AA80" s="23">
        <f t="shared" si="45"/>
        <v>0.41199999999999998</v>
      </c>
      <c r="AB80" s="23">
        <f t="shared" si="45"/>
        <v>0.224</v>
      </c>
      <c r="AC80" s="23">
        <f t="shared" si="45"/>
        <v>0.3</v>
      </c>
      <c r="AD80" s="23">
        <f t="shared" si="45"/>
        <v>0.14499999999999999</v>
      </c>
      <c r="AE80" s="23">
        <f t="shared" si="45"/>
        <v>0.39200000000000002</v>
      </c>
      <c r="AF80" s="23">
        <f t="shared" si="45"/>
        <v>0.20899999999999999</v>
      </c>
      <c r="AG80" s="23">
        <f t="shared" si="45"/>
        <v>0.22727</v>
      </c>
      <c r="AH80" s="23">
        <f t="shared" si="45"/>
        <v>6.6599999999999993E-2</v>
      </c>
      <c r="AI80" s="23">
        <f t="shared" si="45"/>
        <v>5.9249999999999997E-2</v>
      </c>
      <c r="AJ80" s="23">
        <f t="shared" si="45"/>
        <v>3.85E-2</v>
      </c>
      <c r="AK80" s="23">
        <f t="shared" si="45"/>
        <v>0.19</v>
      </c>
      <c r="AL80" s="23">
        <f t="shared" si="45"/>
        <v>0.19400000000000001</v>
      </c>
      <c r="AM80" s="23">
        <f t="shared" si="45"/>
        <v>0.31627999999999995</v>
      </c>
      <c r="AN80" s="23">
        <f t="shared" si="45"/>
        <v>0.25</v>
      </c>
      <c r="AO80" s="23">
        <f t="shared" si="45"/>
        <v>0</v>
      </c>
      <c r="AP80" s="23">
        <f t="shared" si="45"/>
        <v>0.22413999999999998</v>
      </c>
      <c r="AQ80" s="23">
        <f t="shared" si="45"/>
        <v>0.06</v>
      </c>
      <c r="AR80" s="23">
        <f t="shared" si="45"/>
        <v>5.6670000000000005E-2</v>
      </c>
      <c r="AS80" s="23">
        <f t="shared" si="45"/>
        <v>8.7999999999999995E-2</v>
      </c>
      <c r="AT80" s="23">
        <f t="shared" si="45"/>
        <v>6.429E-2</v>
      </c>
      <c r="AU80" s="23">
        <f t="shared" si="45"/>
        <v>5.7140000000000003E-2</v>
      </c>
      <c r="AV80" s="23">
        <f t="shared" si="45"/>
        <v>5.6250000000000001E-2</v>
      </c>
      <c r="AW80" s="23">
        <f t="shared" si="45"/>
        <v>0.11428000000000001</v>
      </c>
      <c r="AX80" s="23">
        <f t="shared" si="45"/>
        <v>6.6000000000000003E-2</v>
      </c>
      <c r="AY80" s="23">
        <f t="shared" si="45"/>
        <v>0.06</v>
      </c>
      <c r="AZ80" s="23">
        <f t="shared" si="45"/>
        <v>0.114</v>
      </c>
      <c r="BA80" s="23">
        <f t="shared" si="45"/>
        <v>0.23799999999999999</v>
      </c>
      <c r="BB80" s="23">
        <f t="shared" si="45"/>
        <v>0.35499999999999998</v>
      </c>
      <c r="BC80" s="23">
        <f t="shared" si="45"/>
        <v>0.50444</v>
      </c>
      <c r="BD80" s="23">
        <f t="shared" si="45"/>
        <v>0.19700000000000001</v>
      </c>
      <c r="BE80" s="23">
        <f t="shared" si="45"/>
        <v>0.36899999999999999</v>
      </c>
      <c r="BF80" s="23">
        <f t="shared" si="45"/>
        <v>0</v>
      </c>
      <c r="BG80" s="23">
        <f t="shared" si="45"/>
        <v>3.2000000000000001E-2</v>
      </c>
      <c r="BH80" s="23">
        <f t="shared" si="45"/>
        <v>3.5999999999999997E-2</v>
      </c>
      <c r="BI80" s="23">
        <f t="shared" si="45"/>
        <v>7.1999999999999995E-2</v>
      </c>
      <c r="BJ80" s="23">
        <f t="shared" si="45"/>
        <v>3.4000000000000002E-2</v>
      </c>
      <c r="BK80" s="23">
        <f t="shared" si="45"/>
        <v>3.6999999999999998E-2</v>
      </c>
      <c r="BL80" s="23">
        <f t="shared" si="45"/>
        <v>0.25600000000000001</v>
      </c>
      <c r="BM80" s="23">
        <f t="shared" si="45"/>
        <v>0.13888999999999999</v>
      </c>
      <c r="BN80" s="23">
        <f t="shared" si="45"/>
        <v>1.489E-2</v>
      </c>
      <c r="BO80" s="23">
        <f t="shared" ref="BO80" si="46">BO79/1000</f>
        <v>10</v>
      </c>
    </row>
    <row r="81" spans="1:81" ht="17.25" x14ac:dyDescent="0.3">
      <c r="A81" s="30"/>
      <c r="B81" s="31" t="s">
        <v>29</v>
      </c>
      <c r="C81" s="106"/>
      <c r="D81" s="32">
        <f>D77*D79</f>
        <v>9.4177999999999997</v>
      </c>
      <c r="E81" s="32">
        <f t="shared" ref="E81:BN81" si="47">E77*E79</f>
        <v>19.600000000000001</v>
      </c>
      <c r="F81" s="32">
        <f t="shared" si="47"/>
        <v>5.6000000000000005</v>
      </c>
      <c r="G81" s="32">
        <f t="shared" si="47"/>
        <v>0</v>
      </c>
      <c r="H81" s="32">
        <f t="shared" si="47"/>
        <v>0</v>
      </c>
      <c r="I81" s="32">
        <f t="shared" si="47"/>
        <v>0</v>
      </c>
      <c r="J81" s="32">
        <f t="shared" si="47"/>
        <v>0</v>
      </c>
      <c r="K81" s="32">
        <f t="shared" si="47"/>
        <v>23.185400000000005</v>
      </c>
      <c r="L81" s="32">
        <f t="shared" si="47"/>
        <v>0</v>
      </c>
      <c r="M81" s="32">
        <f t="shared" si="47"/>
        <v>0</v>
      </c>
      <c r="N81" s="32">
        <f t="shared" si="47"/>
        <v>0</v>
      </c>
      <c r="O81" s="32">
        <f t="shared" si="47"/>
        <v>0</v>
      </c>
      <c r="P81" s="32">
        <f t="shared" si="47"/>
        <v>0</v>
      </c>
      <c r="Q81" s="32">
        <f t="shared" si="47"/>
        <v>0</v>
      </c>
      <c r="R81" s="32">
        <f t="shared" si="47"/>
        <v>0</v>
      </c>
      <c r="S81" s="32">
        <f t="shared" si="47"/>
        <v>0</v>
      </c>
      <c r="T81" s="32">
        <f t="shared" si="47"/>
        <v>0</v>
      </c>
      <c r="U81" s="32">
        <f t="shared" si="47"/>
        <v>0</v>
      </c>
      <c r="V81" s="32">
        <f t="shared" si="47"/>
        <v>0</v>
      </c>
      <c r="W81" s="32">
        <f>W77*W79</f>
        <v>0</v>
      </c>
      <c r="X81" s="32">
        <f t="shared" si="47"/>
        <v>0</v>
      </c>
      <c r="Y81" s="32">
        <f t="shared" si="47"/>
        <v>0</v>
      </c>
      <c r="Z81" s="32">
        <f t="shared" si="47"/>
        <v>0</v>
      </c>
      <c r="AA81" s="32">
        <f t="shared" si="47"/>
        <v>0</v>
      </c>
      <c r="AB81" s="32">
        <f t="shared" si="47"/>
        <v>0</v>
      </c>
      <c r="AC81" s="32">
        <f t="shared" si="47"/>
        <v>0</v>
      </c>
      <c r="AD81" s="32">
        <f t="shared" si="47"/>
        <v>18.27</v>
      </c>
      <c r="AE81" s="32">
        <f t="shared" si="47"/>
        <v>0</v>
      </c>
      <c r="AF81" s="32">
        <f t="shared" si="47"/>
        <v>0</v>
      </c>
      <c r="AG81" s="32">
        <f t="shared" si="47"/>
        <v>0</v>
      </c>
      <c r="AH81" s="32">
        <f t="shared" si="47"/>
        <v>0</v>
      </c>
      <c r="AI81" s="32">
        <f t="shared" si="47"/>
        <v>0</v>
      </c>
      <c r="AJ81" s="32">
        <f t="shared" si="47"/>
        <v>0</v>
      </c>
      <c r="AK81" s="32">
        <f t="shared" si="47"/>
        <v>0</v>
      </c>
      <c r="AL81" s="32">
        <f t="shared" si="47"/>
        <v>0</v>
      </c>
      <c r="AM81" s="32">
        <f t="shared" si="47"/>
        <v>0</v>
      </c>
      <c r="AN81" s="32">
        <f t="shared" si="47"/>
        <v>0</v>
      </c>
      <c r="AO81" s="32">
        <f t="shared" si="47"/>
        <v>0</v>
      </c>
      <c r="AP81" s="32">
        <f t="shared" si="47"/>
        <v>0</v>
      </c>
      <c r="AQ81" s="32">
        <f t="shared" si="47"/>
        <v>0</v>
      </c>
      <c r="AR81" s="32">
        <f t="shared" si="47"/>
        <v>9.917250000000001</v>
      </c>
      <c r="AS81" s="32">
        <f t="shared" si="47"/>
        <v>0</v>
      </c>
      <c r="AT81" s="32">
        <f t="shared" si="47"/>
        <v>0</v>
      </c>
      <c r="AU81" s="32">
        <f t="shared" si="47"/>
        <v>0</v>
      </c>
      <c r="AV81" s="32">
        <f t="shared" si="47"/>
        <v>0</v>
      </c>
      <c r="AW81" s="32">
        <f t="shared" si="47"/>
        <v>0</v>
      </c>
      <c r="AX81" s="32">
        <f t="shared" si="47"/>
        <v>0</v>
      </c>
      <c r="AY81" s="32">
        <f t="shared" si="47"/>
        <v>0</v>
      </c>
      <c r="AZ81" s="32">
        <f t="shared" si="47"/>
        <v>23.939999999999998</v>
      </c>
      <c r="BA81" s="32">
        <f t="shared" si="47"/>
        <v>83.300000000000011</v>
      </c>
      <c r="BB81" s="32">
        <f t="shared" si="47"/>
        <v>0</v>
      </c>
      <c r="BC81" s="32">
        <f t="shared" si="47"/>
        <v>17.6554</v>
      </c>
      <c r="BD81" s="32">
        <f t="shared" si="47"/>
        <v>0</v>
      </c>
      <c r="BE81" s="32">
        <f t="shared" si="47"/>
        <v>0</v>
      </c>
      <c r="BF81" s="32">
        <f t="shared" si="47"/>
        <v>0</v>
      </c>
      <c r="BG81" s="32">
        <f t="shared" si="47"/>
        <v>15.680000000000001</v>
      </c>
      <c r="BH81" s="32">
        <f t="shared" si="47"/>
        <v>6.048</v>
      </c>
      <c r="BI81" s="32">
        <f t="shared" si="47"/>
        <v>10.080000000000002</v>
      </c>
      <c r="BJ81" s="32">
        <f t="shared" si="47"/>
        <v>0</v>
      </c>
      <c r="BK81" s="32">
        <f t="shared" si="47"/>
        <v>0</v>
      </c>
      <c r="BL81" s="32">
        <f t="shared" si="47"/>
        <v>0</v>
      </c>
      <c r="BM81" s="32">
        <f t="shared" si="47"/>
        <v>3.8889199999999997</v>
      </c>
      <c r="BN81" s="32">
        <f t="shared" si="47"/>
        <v>0.20846000000000001</v>
      </c>
      <c r="BO81" s="32">
        <f t="shared" ref="BO81" si="48">BO77*BO79</f>
        <v>2.4499999999999997</v>
      </c>
      <c r="BP81" s="33">
        <f>SUM(D81:BN81)</f>
        <v>246.79123000000004</v>
      </c>
      <c r="BQ81" s="34">
        <f>BP81/$C$7</f>
        <v>35.255890000000008</v>
      </c>
    </row>
    <row r="82" spans="1:81" ht="17.25" x14ac:dyDescent="0.3">
      <c r="A82" s="30"/>
      <c r="B82" s="31" t="s">
        <v>30</v>
      </c>
      <c r="C82" s="106"/>
      <c r="D82" s="32">
        <f>D77*D79</f>
        <v>9.4177999999999997</v>
      </c>
      <c r="E82" s="32">
        <f t="shared" ref="E82:BN82" si="49">E77*E79</f>
        <v>19.600000000000001</v>
      </c>
      <c r="F82" s="32">
        <f t="shared" si="49"/>
        <v>5.6000000000000005</v>
      </c>
      <c r="G82" s="32">
        <f t="shared" si="49"/>
        <v>0</v>
      </c>
      <c r="H82" s="32">
        <f t="shared" si="49"/>
        <v>0</v>
      </c>
      <c r="I82" s="32">
        <f t="shared" si="49"/>
        <v>0</v>
      </c>
      <c r="J82" s="32">
        <f t="shared" si="49"/>
        <v>0</v>
      </c>
      <c r="K82" s="32">
        <f t="shared" si="49"/>
        <v>23.185400000000005</v>
      </c>
      <c r="L82" s="32">
        <f t="shared" si="49"/>
        <v>0</v>
      </c>
      <c r="M82" s="32">
        <f t="shared" si="49"/>
        <v>0</v>
      </c>
      <c r="N82" s="32">
        <f t="shared" si="49"/>
        <v>0</v>
      </c>
      <c r="O82" s="32">
        <f t="shared" si="49"/>
        <v>0</v>
      </c>
      <c r="P82" s="32">
        <f t="shared" si="49"/>
        <v>0</v>
      </c>
      <c r="Q82" s="32">
        <f t="shared" si="49"/>
        <v>0</v>
      </c>
      <c r="R82" s="32">
        <f t="shared" si="49"/>
        <v>0</v>
      </c>
      <c r="S82" s="32">
        <f t="shared" si="49"/>
        <v>0</v>
      </c>
      <c r="T82" s="32">
        <f t="shared" si="49"/>
        <v>0</v>
      </c>
      <c r="U82" s="32">
        <f t="shared" si="49"/>
        <v>0</v>
      </c>
      <c r="V82" s="32">
        <f t="shared" si="49"/>
        <v>0</v>
      </c>
      <c r="W82" s="32">
        <f>W77*W79</f>
        <v>0</v>
      </c>
      <c r="X82" s="32">
        <f t="shared" si="49"/>
        <v>0</v>
      </c>
      <c r="Y82" s="32">
        <f t="shared" si="49"/>
        <v>0</v>
      </c>
      <c r="Z82" s="32">
        <f t="shared" si="49"/>
        <v>0</v>
      </c>
      <c r="AA82" s="32">
        <f t="shared" si="49"/>
        <v>0</v>
      </c>
      <c r="AB82" s="32">
        <f t="shared" si="49"/>
        <v>0</v>
      </c>
      <c r="AC82" s="32">
        <f t="shared" si="49"/>
        <v>0</v>
      </c>
      <c r="AD82" s="32">
        <f t="shared" si="49"/>
        <v>18.27</v>
      </c>
      <c r="AE82" s="32">
        <f t="shared" si="49"/>
        <v>0</v>
      </c>
      <c r="AF82" s="32">
        <f t="shared" si="49"/>
        <v>0</v>
      </c>
      <c r="AG82" s="32">
        <f t="shared" si="49"/>
        <v>0</v>
      </c>
      <c r="AH82" s="32">
        <f t="shared" si="49"/>
        <v>0</v>
      </c>
      <c r="AI82" s="32">
        <f t="shared" si="49"/>
        <v>0</v>
      </c>
      <c r="AJ82" s="32">
        <f t="shared" si="49"/>
        <v>0</v>
      </c>
      <c r="AK82" s="32">
        <f t="shared" si="49"/>
        <v>0</v>
      </c>
      <c r="AL82" s="32">
        <f t="shared" si="49"/>
        <v>0</v>
      </c>
      <c r="AM82" s="32">
        <f t="shared" si="49"/>
        <v>0</v>
      </c>
      <c r="AN82" s="32">
        <f t="shared" si="49"/>
        <v>0</v>
      </c>
      <c r="AO82" s="32">
        <f t="shared" si="49"/>
        <v>0</v>
      </c>
      <c r="AP82" s="32">
        <f t="shared" si="49"/>
        <v>0</v>
      </c>
      <c r="AQ82" s="32">
        <f t="shared" si="49"/>
        <v>0</v>
      </c>
      <c r="AR82" s="32">
        <f t="shared" si="49"/>
        <v>9.917250000000001</v>
      </c>
      <c r="AS82" s="32">
        <f t="shared" si="49"/>
        <v>0</v>
      </c>
      <c r="AT82" s="32">
        <f t="shared" si="49"/>
        <v>0</v>
      </c>
      <c r="AU82" s="32">
        <f t="shared" si="49"/>
        <v>0</v>
      </c>
      <c r="AV82" s="32">
        <f t="shared" si="49"/>
        <v>0</v>
      </c>
      <c r="AW82" s="32">
        <f t="shared" si="49"/>
        <v>0</v>
      </c>
      <c r="AX82" s="32">
        <f t="shared" si="49"/>
        <v>0</v>
      </c>
      <c r="AY82" s="32">
        <f t="shared" si="49"/>
        <v>0</v>
      </c>
      <c r="AZ82" s="32">
        <f t="shared" si="49"/>
        <v>23.939999999999998</v>
      </c>
      <c r="BA82" s="32">
        <f t="shared" si="49"/>
        <v>83.300000000000011</v>
      </c>
      <c r="BB82" s="32">
        <f t="shared" si="49"/>
        <v>0</v>
      </c>
      <c r="BC82" s="32">
        <f t="shared" si="49"/>
        <v>17.6554</v>
      </c>
      <c r="BD82" s="32">
        <f t="shared" si="49"/>
        <v>0</v>
      </c>
      <c r="BE82" s="32">
        <f t="shared" si="49"/>
        <v>0</v>
      </c>
      <c r="BF82" s="32">
        <f t="shared" si="49"/>
        <v>0</v>
      </c>
      <c r="BG82" s="32">
        <f t="shared" si="49"/>
        <v>15.680000000000001</v>
      </c>
      <c r="BH82" s="32">
        <f t="shared" si="49"/>
        <v>6.048</v>
      </c>
      <c r="BI82" s="32">
        <f t="shared" si="49"/>
        <v>10.080000000000002</v>
      </c>
      <c r="BJ82" s="32">
        <f t="shared" si="49"/>
        <v>0</v>
      </c>
      <c r="BK82" s="32">
        <f t="shared" si="49"/>
        <v>0</v>
      </c>
      <c r="BL82" s="32">
        <f t="shared" si="49"/>
        <v>0</v>
      </c>
      <c r="BM82" s="32">
        <f t="shared" si="49"/>
        <v>3.8889199999999997</v>
      </c>
      <c r="BN82" s="32">
        <f t="shared" si="49"/>
        <v>0.20846000000000001</v>
      </c>
      <c r="BO82" s="32">
        <f t="shared" ref="BO82" si="50">BO77*BO79</f>
        <v>2.4499999999999997</v>
      </c>
      <c r="BP82" s="33">
        <f>SUM(D82:BN82)</f>
        <v>246.79123000000004</v>
      </c>
      <c r="BQ82" s="34">
        <f>BP82/$C$7</f>
        <v>35.255890000000008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98"/>
      <c r="B85" s="2" t="s">
        <v>2</v>
      </c>
      <c r="C85" s="96" t="s">
        <v>3</v>
      </c>
      <c r="D85" s="96" t="str">
        <f t="shared" ref="D85:BN85" si="51">D51</f>
        <v>Хлеб пшеничный</v>
      </c>
      <c r="E85" s="96" t="str">
        <f t="shared" si="51"/>
        <v>Хлеб ржано-пшеничный</v>
      </c>
      <c r="F85" s="96" t="str">
        <f t="shared" si="51"/>
        <v>Сахар</v>
      </c>
      <c r="G85" s="96" t="str">
        <f t="shared" si="51"/>
        <v>Чай</v>
      </c>
      <c r="H85" s="96" t="str">
        <f t="shared" si="51"/>
        <v>Какао</v>
      </c>
      <c r="I85" s="96" t="str">
        <f t="shared" si="51"/>
        <v>Кофейный напиток</v>
      </c>
      <c r="J85" s="96" t="str">
        <f t="shared" si="51"/>
        <v>Молоко 2,5%</v>
      </c>
      <c r="K85" s="96" t="str">
        <f t="shared" si="51"/>
        <v>Масло сливочное</v>
      </c>
      <c r="L85" s="96" t="str">
        <f t="shared" si="51"/>
        <v>Сметана 15%</v>
      </c>
      <c r="M85" s="96" t="str">
        <f t="shared" si="51"/>
        <v>Молоко сухое</v>
      </c>
      <c r="N85" s="96" t="str">
        <f t="shared" si="51"/>
        <v>Снежок 2,5 %</v>
      </c>
      <c r="O85" s="96" t="str">
        <f t="shared" si="51"/>
        <v>Творог 5%</v>
      </c>
      <c r="P85" s="96" t="str">
        <f t="shared" si="51"/>
        <v>Молоко сгущенное</v>
      </c>
      <c r="Q85" s="96" t="str">
        <f t="shared" si="51"/>
        <v xml:space="preserve">Джем Сава </v>
      </c>
      <c r="R85" s="96" t="str">
        <f t="shared" si="51"/>
        <v>Сыр</v>
      </c>
      <c r="S85" s="96" t="str">
        <f t="shared" si="51"/>
        <v>Зеленый горошек</v>
      </c>
      <c r="T85" s="96" t="str">
        <f t="shared" si="51"/>
        <v>Кукуруза консервирован.</v>
      </c>
      <c r="U85" s="96" t="str">
        <f t="shared" si="51"/>
        <v>Консервы рыбные</v>
      </c>
      <c r="V85" s="96" t="str">
        <f t="shared" si="51"/>
        <v>Огурцы консервирован.</v>
      </c>
      <c r="W85" s="37"/>
      <c r="X85" s="96" t="str">
        <f t="shared" si="51"/>
        <v>Яйцо</v>
      </c>
      <c r="Y85" s="96" t="str">
        <f t="shared" si="51"/>
        <v>Икра кабачковая</v>
      </c>
      <c r="Z85" s="96" t="str">
        <f t="shared" si="51"/>
        <v>Изюм</v>
      </c>
      <c r="AA85" s="96" t="str">
        <f t="shared" si="51"/>
        <v>Курага</v>
      </c>
      <c r="AB85" s="96" t="str">
        <f t="shared" si="51"/>
        <v>Чернослив</v>
      </c>
      <c r="AC85" s="96" t="str">
        <f t="shared" si="51"/>
        <v>Шиповник</v>
      </c>
      <c r="AD85" s="96" t="str">
        <f t="shared" si="51"/>
        <v>Сухофрукты</v>
      </c>
      <c r="AE85" s="96" t="str">
        <f t="shared" si="51"/>
        <v>Ягода свежемороженная</v>
      </c>
      <c r="AF85" s="96" t="str">
        <f t="shared" si="51"/>
        <v>Лимон</v>
      </c>
      <c r="AG85" s="96" t="str">
        <f t="shared" si="51"/>
        <v>Кисель</v>
      </c>
      <c r="AH85" s="96" t="str">
        <f t="shared" si="51"/>
        <v xml:space="preserve">Сок </v>
      </c>
      <c r="AI85" s="96" t="str">
        <f t="shared" si="51"/>
        <v>Макаронные изделия</v>
      </c>
      <c r="AJ85" s="96" t="str">
        <f t="shared" si="51"/>
        <v>Мука</v>
      </c>
      <c r="AK85" s="96" t="str">
        <f t="shared" si="51"/>
        <v>Дрожжи</v>
      </c>
      <c r="AL85" s="96" t="str">
        <f t="shared" si="51"/>
        <v>Печенье</v>
      </c>
      <c r="AM85" s="96" t="str">
        <f t="shared" si="51"/>
        <v>Пряники</v>
      </c>
      <c r="AN85" s="96" t="str">
        <f t="shared" si="51"/>
        <v>Вафли</v>
      </c>
      <c r="AO85" s="96" t="str">
        <f t="shared" si="51"/>
        <v>Конфеты</v>
      </c>
      <c r="AP85" s="96" t="str">
        <f t="shared" si="51"/>
        <v>Повидло Сава</v>
      </c>
      <c r="AQ85" s="96" t="str">
        <f t="shared" si="51"/>
        <v>Крупа геркулес</v>
      </c>
      <c r="AR85" s="96" t="str">
        <f t="shared" si="51"/>
        <v>Крупа горох</v>
      </c>
      <c r="AS85" s="96" t="str">
        <f t="shared" si="51"/>
        <v>Крупа гречневая</v>
      </c>
      <c r="AT85" s="96" t="str">
        <f t="shared" si="51"/>
        <v>Крупа кукурузная</v>
      </c>
      <c r="AU85" s="96" t="str">
        <f t="shared" si="51"/>
        <v>Крупа манная</v>
      </c>
      <c r="AV85" s="96" t="str">
        <f t="shared" si="51"/>
        <v>Крупа перловая</v>
      </c>
      <c r="AW85" s="96" t="str">
        <f t="shared" si="51"/>
        <v>Крупа пшеничная</v>
      </c>
      <c r="AX85" s="96" t="str">
        <f t="shared" si="51"/>
        <v>Крупа пшено</v>
      </c>
      <c r="AY85" s="96" t="str">
        <f t="shared" si="51"/>
        <v>Крупа ячневая</v>
      </c>
      <c r="AZ85" s="96" t="str">
        <f t="shared" si="51"/>
        <v>Рис</v>
      </c>
      <c r="BA85" s="96" t="str">
        <f t="shared" si="51"/>
        <v>Цыпленок бройлер</v>
      </c>
      <c r="BB85" s="96" t="str">
        <f t="shared" si="51"/>
        <v>Филе куриное</v>
      </c>
      <c r="BC85" s="96" t="str">
        <f t="shared" si="51"/>
        <v>Фарш говяжий</v>
      </c>
      <c r="BD85" s="96" t="str">
        <f t="shared" si="51"/>
        <v>Печень куриная</v>
      </c>
      <c r="BE85" s="96" t="str">
        <f t="shared" si="51"/>
        <v>Филе минтая</v>
      </c>
      <c r="BF85" s="96" t="str">
        <f t="shared" si="51"/>
        <v>Филе сельди слабосол.</v>
      </c>
      <c r="BG85" s="96" t="str">
        <f t="shared" si="51"/>
        <v>Картофель</v>
      </c>
      <c r="BH85" s="96" t="str">
        <f t="shared" si="51"/>
        <v>Морковь</v>
      </c>
      <c r="BI85" s="96" t="str">
        <f t="shared" si="51"/>
        <v>Лук</v>
      </c>
      <c r="BJ85" s="96" t="str">
        <f t="shared" si="51"/>
        <v>Капуста</v>
      </c>
      <c r="BK85" s="96" t="str">
        <f t="shared" si="51"/>
        <v>Свекла</v>
      </c>
      <c r="BL85" s="96" t="str">
        <f t="shared" si="51"/>
        <v>Томатная паста</v>
      </c>
      <c r="BM85" s="96" t="str">
        <f t="shared" si="51"/>
        <v>Масло растительное</v>
      </c>
      <c r="BN85" s="96" t="str">
        <f t="shared" si="51"/>
        <v>Соль</v>
      </c>
      <c r="BO85" s="96" t="str">
        <f t="shared" ref="BO85" si="52">BO51</f>
        <v>Аскорбиновая кислота</v>
      </c>
      <c r="BP85" s="109" t="s">
        <v>4</v>
      </c>
      <c r="BQ85" s="107" t="s">
        <v>5</v>
      </c>
    </row>
    <row r="86" spans="1:81" ht="36.75" customHeight="1" x14ac:dyDescent="0.25">
      <c r="A86" s="99"/>
      <c r="B86" s="3" t="s">
        <v>6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38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110"/>
      <c r="BQ86" s="108"/>
    </row>
    <row r="87" spans="1:81" x14ac:dyDescent="0.25">
      <c r="A87" s="100" t="s">
        <v>17</v>
      </c>
      <c r="B87" s="4" t="str">
        <f>B19</f>
        <v>Компот из свежемороженных ягод</v>
      </c>
      <c r="C87" s="103">
        <f>$E$4</f>
        <v>7</v>
      </c>
      <c r="D87" s="4">
        <f>D19</f>
        <v>0</v>
      </c>
      <c r="E87" s="4">
        <f t="shared" ref="E87:BN91" si="53">E19</f>
        <v>0</v>
      </c>
      <c r="F87" s="4">
        <f t="shared" si="53"/>
        <v>1.0999999999999999E-2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W19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1.4999999999999999E-2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ref="BO87:BO90" si="54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101"/>
      <c r="B88" s="4" t="str">
        <f>B20</f>
        <v>Бутерброд со сгущенным молоком</v>
      </c>
      <c r="C88" s="104"/>
      <c r="D88" s="4">
        <f>D20</f>
        <v>0.02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0.01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W20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101"/>
      <c r="B89" s="4">
        <f>B21</f>
        <v>0</v>
      </c>
      <c r="C89" s="104"/>
      <c r="D89" s="4">
        <f>D21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  <c r="BU89" s="13"/>
      <c r="BV89" s="13"/>
      <c r="BW89" s="13"/>
      <c r="BX89" s="13"/>
    </row>
    <row r="90" spans="1:81" x14ac:dyDescent="0.25">
      <c r="A90" s="101"/>
      <c r="B90" s="4">
        <f>B22</f>
        <v>0</v>
      </c>
      <c r="C90" s="104"/>
      <c r="D90" s="4">
        <f>D22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</row>
    <row r="91" spans="1:81" x14ac:dyDescent="0.25">
      <c r="A91" s="102"/>
      <c r="B91" s="4">
        <f>B23</f>
        <v>0</v>
      </c>
      <c r="C91" s="105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ref="P91:BN91" si="55">P23</f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W23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>
        <f t="shared" si="55"/>
        <v>0</v>
      </c>
      <c r="AN91" s="4">
        <f t="shared" si="55"/>
        <v>0</v>
      </c>
      <c r="AO91" s="4">
        <f t="shared" si="55"/>
        <v>0</v>
      </c>
      <c r="AP91" s="4">
        <f t="shared" si="55"/>
        <v>0</v>
      </c>
      <c r="AQ91" s="4">
        <f t="shared" si="55"/>
        <v>0</v>
      </c>
      <c r="AR91" s="4">
        <f t="shared" si="55"/>
        <v>0</v>
      </c>
      <c r="AS91" s="4">
        <f t="shared" si="55"/>
        <v>0</v>
      </c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ref="BO91" si="56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57">SUM(E87:E91)</f>
        <v>0</v>
      </c>
      <c r="F92" s="23">
        <f t="shared" si="57"/>
        <v>1.0999999999999999E-2</v>
      </c>
      <c r="G92" s="23">
        <f t="shared" si="57"/>
        <v>0</v>
      </c>
      <c r="H92" s="23">
        <f t="shared" si="57"/>
        <v>0</v>
      </c>
      <c r="I92" s="23">
        <f t="shared" si="57"/>
        <v>0</v>
      </c>
      <c r="J92" s="23">
        <f t="shared" si="57"/>
        <v>0</v>
      </c>
      <c r="K92" s="23">
        <f t="shared" si="57"/>
        <v>0</v>
      </c>
      <c r="L92" s="23">
        <f t="shared" si="57"/>
        <v>0</v>
      </c>
      <c r="M92" s="23">
        <f t="shared" si="57"/>
        <v>0</v>
      </c>
      <c r="N92" s="23">
        <f t="shared" si="57"/>
        <v>0</v>
      </c>
      <c r="O92" s="23">
        <f t="shared" si="57"/>
        <v>0</v>
      </c>
      <c r="P92" s="23">
        <f t="shared" si="57"/>
        <v>0.01</v>
      </c>
      <c r="Q92" s="23">
        <f t="shared" si="57"/>
        <v>0</v>
      </c>
      <c r="R92" s="23">
        <f t="shared" si="57"/>
        <v>0</v>
      </c>
      <c r="S92" s="23">
        <f t="shared" si="57"/>
        <v>0</v>
      </c>
      <c r="T92" s="23">
        <f t="shared" si="57"/>
        <v>0</v>
      </c>
      <c r="U92" s="23">
        <f t="shared" si="57"/>
        <v>0</v>
      </c>
      <c r="V92" s="23">
        <f t="shared" si="57"/>
        <v>0</v>
      </c>
      <c r="W92" s="23">
        <f>SUM(W87:W91)</f>
        <v>0</v>
      </c>
      <c r="X92" s="23">
        <f t="shared" si="57"/>
        <v>0</v>
      </c>
      <c r="Y92" s="23">
        <f t="shared" si="57"/>
        <v>0</v>
      </c>
      <c r="Z92" s="23">
        <f t="shared" si="57"/>
        <v>0</v>
      </c>
      <c r="AA92" s="23">
        <f t="shared" si="57"/>
        <v>0</v>
      </c>
      <c r="AB92" s="23">
        <f t="shared" si="57"/>
        <v>0</v>
      </c>
      <c r="AC92" s="23">
        <f t="shared" si="57"/>
        <v>0</v>
      </c>
      <c r="AD92" s="23">
        <f t="shared" si="57"/>
        <v>0</v>
      </c>
      <c r="AE92" s="23">
        <f t="shared" si="57"/>
        <v>1.4999999999999999E-2</v>
      </c>
      <c r="AF92" s="23">
        <f t="shared" si="57"/>
        <v>0</v>
      </c>
      <c r="AG92" s="23">
        <f t="shared" si="57"/>
        <v>0</v>
      </c>
      <c r="AH92" s="23">
        <f t="shared" si="57"/>
        <v>0</v>
      </c>
      <c r="AI92" s="23">
        <f t="shared" si="57"/>
        <v>0</v>
      </c>
      <c r="AJ92" s="23">
        <f t="shared" si="57"/>
        <v>0</v>
      </c>
      <c r="AK92" s="23">
        <f t="shared" si="57"/>
        <v>0</v>
      </c>
      <c r="AL92" s="23">
        <f t="shared" si="57"/>
        <v>0</v>
      </c>
      <c r="AM92" s="23">
        <f t="shared" si="57"/>
        <v>0</v>
      </c>
      <c r="AN92" s="23">
        <f t="shared" si="57"/>
        <v>0</v>
      </c>
      <c r="AO92" s="23">
        <f t="shared" si="57"/>
        <v>0</v>
      </c>
      <c r="AP92" s="23">
        <f t="shared" si="57"/>
        <v>0</v>
      </c>
      <c r="AQ92" s="23">
        <f t="shared" si="57"/>
        <v>0</v>
      </c>
      <c r="AR92" s="23">
        <f t="shared" si="57"/>
        <v>0</v>
      </c>
      <c r="AS92" s="23">
        <f t="shared" si="57"/>
        <v>0</v>
      </c>
      <c r="AT92" s="23">
        <f t="shared" si="57"/>
        <v>0</v>
      </c>
      <c r="AU92" s="23">
        <f t="shared" si="57"/>
        <v>0</v>
      </c>
      <c r="AV92" s="23">
        <f t="shared" si="57"/>
        <v>0</v>
      </c>
      <c r="AW92" s="23">
        <f t="shared" si="57"/>
        <v>0</v>
      </c>
      <c r="AX92" s="23">
        <f t="shared" si="57"/>
        <v>0</v>
      </c>
      <c r="AY92" s="23">
        <f t="shared" si="57"/>
        <v>0</v>
      </c>
      <c r="AZ92" s="23">
        <f t="shared" si="57"/>
        <v>0</v>
      </c>
      <c r="BA92" s="23">
        <f t="shared" si="57"/>
        <v>0</v>
      </c>
      <c r="BB92" s="23">
        <f t="shared" si="57"/>
        <v>0</v>
      </c>
      <c r="BC92" s="23">
        <f t="shared" si="57"/>
        <v>0</v>
      </c>
      <c r="BD92" s="23">
        <f t="shared" si="57"/>
        <v>0</v>
      </c>
      <c r="BE92" s="23">
        <f t="shared" si="57"/>
        <v>0</v>
      </c>
      <c r="BF92" s="23">
        <f t="shared" si="57"/>
        <v>0</v>
      </c>
      <c r="BG92" s="23">
        <f t="shared" si="57"/>
        <v>0</v>
      </c>
      <c r="BH92" s="23">
        <f t="shared" si="57"/>
        <v>0</v>
      </c>
      <c r="BI92" s="23">
        <f t="shared" si="57"/>
        <v>0</v>
      </c>
      <c r="BJ92" s="23">
        <f t="shared" si="57"/>
        <v>0</v>
      </c>
      <c r="BK92" s="23">
        <f t="shared" si="57"/>
        <v>0</v>
      </c>
      <c r="BL92" s="23">
        <f t="shared" si="57"/>
        <v>0</v>
      </c>
      <c r="BM92" s="23">
        <f t="shared" si="57"/>
        <v>0</v>
      </c>
      <c r="BN92" s="23">
        <f t="shared" si="57"/>
        <v>0</v>
      </c>
      <c r="BO92" s="23">
        <f t="shared" ref="BO92" si="58">SUM(BO87:BO91)</f>
        <v>0</v>
      </c>
    </row>
    <row r="93" spans="1:81" ht="17.25" x14ac:dyDescent="0.3">
      <c r="B93" s="21" t="s">
        <v>24</v>
      </c>
      <c r="C93" s="22"/>
      <c r="D93" s="24">
        <f t="shared" ref="D93:BN93" si="59">PRODUCT(D92,$E$4)</f>
        <v>0.14000000000000001</v>
      </c>
      <c r="E93" s="24">
        <f t="shared" si="59"/>
        <v>0</v>
      </c>
      <c r="F93" s="24">
        <f t="shared" si="59"/>
        <v>7.6999999999999999E-2</v>
      </c>
      <c r="G93" s="24">
        <f t="shared" si="59"/>
        <v>0</v>
      </c>
      <c r="H93" s="24">
        <f t="shared" si="59"/>
        <v>0</v>
      </c>
      <c r="I93" s="24">
        <f t="shared" si="59"/>
        <v>0</v>
      </c>
      <c r="J93" s="24">
        <f t="shared" si="59"/>
        <v>0</v>
      </c>
      <c r="K93" s="24">
        <f t="shared" si="59"/>
        <v>0</v>
      </c>
      <c r="L93" s="24">
        <f t="shared" si="59"/>
        <v>0</v>
      </c>
      <c r="M93" s="24">
        <f t="shared" si="59"/>
        <v>0</v>
      </c>
      <c r="N93" s="24">
        <f t="shared" si="59"/>
        <v>0</v>
      </c>
      <c r="O93" s="24">
        <f t="shared" si="59"/>
        <v>0</v>
      </c>
      <c r="P93" s="24">
        <f t="shared" si="59"/>
        <v>7.0000000000000007E-2</v>
      </c>
      <c r="Q93" s="24">
        <f t="shared" si="59"/>
        <v>0</v>
      </c>
      <c r="R93" s="24">
        <f t="shared" si="59"/>
        <v>0</v>
      </c>
      <c r="S93" s="24">
        <f t="shared" si="59"/>
        <v>0</v>
      </c>
      <c r="T93" s="24">
        <f t="shared" si="59"/>
        <v>0</v>
      </c>
      <c r="U93" s="24">
        <f t="shared" si="59"/>
        <v>0</v>
      </c>
      <c r="V93" s="24">
        <f t="shared" si="59"/>
        <v>0</v>
      </c>
      <c r="W93" s="24">
        <f>PRODUCT(W92,$E$4)</f>
        <v>0</v>
      </c>
      <c r="X93" s="24">
        <f t="shared" si="59"/>
        <v>0</v>
      </c>
      <c r="Y93" s="24">
        <f t="shared" si="59"/>
        <v>0</v>
      </c>
      <c r="Z93" s="24">
        <f t="shared" si="59"/>
        <v>0</v>
      </c>
      <c r="AA93" s="24">
        <f t="shared" si="59"/>
        <v>0</v>
      </c>
      <c r="AB93" s="24">
        <f t="shared" si="59"/>
        <v>0</v>
      </c>
      <c r="AC93" s="24">
        <f t="shared" si="59"/>
        <v>0</v>
      </c>
      <c r="AD93" s="24">
        <f t="shared" si="59"/>
        <v>0</v>
      </c>
      <c r="AE93" s="24">
        <f t="shared" si="59"/>
        <v>0.105</v>
      </c>
      <c r="AF93" s="24">
        <f t="shared" si="59"/>
        <v>0</v>
      </c>
      <c r="AG93" s="24">
        <f t="shared" si="59"/>
        <v>0</v>
      </c>
      <c r="AH93" s="24">
        <f t="shared" si="59"/>
        <v>0</v>
      </c>
      <c r="AI93" s="24">
        <f t="shared" si="59"/>
        <v>0</v>
      </c>
      <c r="AJ93" s="24">
        <f t="shared" si="59"/>
        <v>0</v>
      </c>
      <c r="AK93" s="24">
        <f t="shared" si="59"/>
        <v>0</v>
      </c>
      <c r="AL93" s="24">
        <f t="shared" si="59"/>
        <v>0</v>
      </c>
      <c r="AM93" s="24">
        <f t="shared" si="59"/>
        <v>0</v>
      </c>
      <c r="AN93" s="24">
        <f t="shared" si="59"/>
        <v>0</v>
      </c>
      <c r="AO93" s="24">
        <f t="shared" si="59"/>
        <v>0</v>
      </c>
      <c r="AP93" s="24">
        <f t="shared" si="59"/>
        <v>0</v>
      </c>
      <c r="AQ93" s="24">
        <f t="shared" si="59"/>
        <v>0</v>
      </c>
      <c r="AR93" s="24">
        <f t="shared" si="59"/>
        <v>0</v>
      </c>
      <c r="AS93" s="24">
        <f t="shared" si="59"/>
        <v>0</v>
      </c>
      <c r="AT93" s="24">
        <f t="shared" si="59"/>
        <v>0</v>
      </c>
      <c r="AU93" s="24">
        <f t="shared" si="59"/>
        <v>0</v>
      </c>
      <c r="AV93" s="24">
        <f t="shared" si="59"/>
        <v>0</v>
      </c>
      <c r="AW93" s="24">
        <f t="shared" si="59"/>
        <v>0</v>
      </c>
      <c r="AX93" s="24">
        <f t="shared" si="59"/>
        <v>0</v>
      </c>
      <c r="AY93" s="24">
        <f t="shared" si="59"/>
        <v>0</v>
      </c>
      <c r="AZ93" s="24">
        <f t="shared" si="59"/>
        <v>0</v>
      </c>
      <c r="BA93" s="24">
        <f t="shared" si="59"/>
        <v>0</v>
      </c>
      <c r="BB93" s="24">
        <f t="shared" si="59"/>
        <v>0</v>
      </c>
      <c r="BC93" s="24">
        <f t="shared" si="59"/>
        <v>0</v>
      </c>
      <c r="BD93" s="24">
        <f t="shared" si="59"/>
        <v>0</v>
      </c>
      <c r="BE93" s="24">
        <f t="shared" si="59"/>
        <v>0</v>
      </c>
      <c r="BF93" s="24">
        <f t="shared" si="59"/>
        <v>0</v>
      </c>
      <c r="BG93" s="24">
        <f t="shared" si="59"/>
        <v>0</v>
      </c>
      <c r="BH93" s="24">
        <f t="shared" si="59"/>
        <v>0</v>
      </c>
      <c r="BI93" s="24">
        <f t="shared" si="59"/>
        <v>0</v>
      </c>
      <c r="BJ93" s="24">
        <f t="shared" si="59"/>
        <v>0</v>
      </c>
      <c r="BK93" s="24">
        <f t="shared" si="59"/>
        <v>0</v>
      </c>
      <c r="BL93" s="24">
        <f t="shared" si="59"/>
        <v>0</v>
      </c>
      <c r="BM93" s="24">
        <f t="shared" si="59"/>
        <v>0</v>
      </c>
      <c r="BN93" s="24">
        <f t="shared" si="59"/>
        <v>0</v>
      </c>
      <c r="BO93" s="24">
        <f t="shared" ref="BO93" si="60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1">E43</f>
        <v>70</v>
      </c>
      <c r="F95" s="29">
        <f t="shared" si="61"/>
        <v>80</v>
      </c>
      <c r="G95" s="29">
        <f t="shared" si="61"/>
        <v>532</v>
      </c>
      <c r="H95" s="29">
        <f t="shared" si="61"/>
        <v>1140</v>
      </c>
      <c r="I95" s="29">
        <f t="shared" si="61"/>
        <v>620</v>
      </c>
      <c r="J95" s="29">
        <f t="shared" si="61"/>
        <v>71.38</v>
      </c>
      <c r="K95" s="29">
        <f t="shared" si="61"/>
        <v>662.44</v>
      </c>
      <c r="L95" s="29">
        <f t="shared" si="61"/>
        <v>200.83</v>
      </c>
      <c r="M95" s="29">
        <f t="shared" si="61"/>
        <v>554</v>
      </c>
      <c r="N95" s="29">
        <f t="shared" si="61"/>
        <v>99.49</v>
      </c>
      <c r="O95" s="29">
        <f t="shared" si="61"/>
        <v>320.32</v>
      </c>
      <c r="P95" s="29">
        <f t="shared" si="61"/>
        <v>373.68</v>
      </c>
      <c r="Q95" s="29">
        <f t="shared" si="61"/>
        <v>416.67</v>
      </c>
      <c r="R95" s="29">
        <f t="shared" si="61"/>
        <v>0</v>
      </c>
      <c r="S95" s="29">
        <f t="shared" si="61"/>
        <v>0</v>
      </c>
      <c r="T95" s="29">
        <f t="shared" si="61"/>
        <v>0</v>
      </c>
      <c r="U95" s="29">
        <f t="shared" si="61"/>
        <v>692</v>
      </c>
      <c r="V95" s="29">
        <f t="shared" si="61"/>
        <v>401.28</v>
      </c>
      <c r="W95" s="29">
        <f>W43</f>
        <v>209</v>
      </c>
      <c r="X95" s="29">
        <f t="shared" si="61"/>
        <v>9.1</v>
      </c>
      <c r="Y95" s="29">
        <f t="shared" si="61"/>
        <v>0</v>
      </c>
      <c r="Z95" s="29">
        <f t="shared" si="61"/>
        <v>261</v>
      </c>
      <c r="AA95" s="29">
        <f t="shared" si="61"/>
        <v>412</v>
      </c>
      <c r="AB95" s="29">
        <f t="shared" si="61"/>
        <v>224</v>
      </c>
      <c r="AC95" s="29">
        <f t="shared" si="61"/>
        <v>300</v>
      </c>
      <c r="AD95" s="29">
        <f t="shared" si="61"/>
        <v>145</v>
      </c>
      <c r="AE95" s="29">
        <f t="shared" si="61"/>
        <v>392</v>
      </c>
      <c r="AF95" s="29">
        <f t="shared" si="61"/>
        <v>209</v>
      </c>
      <c r="AG95" s="29">
        <f t="shared" si="61"/>
        <v>227.27</v>
      </c>
      <c r="AH95" s="29">
        <f t="shared" si="61"/>
        <v>66.599999999999994</v>
      </c>
      <c r="AI95" s="29">
        <f t="shared" si="61"/>
        <v>59.25</v>
      </c>
      <c r="AJ95" s="29">
        <f t="shared" si="61"/>
        <v>38.5</v>
      </c>
      <c r="AK95" s="29">
        <f t="shared" si="61"/>
        <v>190</v>
      </c>
      <c r="AL95" s="29">
        <f t="shared" si="61"/>
        <v>194</v>
      </c>
      <c r="AM95" s="29">
        <f t="shared" si="61"/>
        <v>316.27999999999997</v>
      </c>
      <c r="AN95" s="29">
        <f t="shared" si="61"/>
        <v>250</v>
      </c>
      <c r="AO95" s="29">
        <f t="shared" si="61"/>
        <v>0</v>
      </c>
      <c r="AP95" s="29">
        <f t="shared" si="61"/>
        <v>224.14</v>
      </c>
      <c r="AQ95" s="29">
        <f t="shared" si="61"/>
        <v>60</v>
      </c>
      <c r="AR95" s="29">
        <f t="shared" si="61"/>
        <v>56.67</v>
      </c>
      <c r="AS95" s="29">
        <f t="shared" si="61"/>
        <v>88</v>
      </c>
      <c r="AT95" s="29">
        <f t="shared" si="61"/>
        <v>64.290000000000006</v>
      </c>
      <c r="AU95" s="29">
        <f t="shared" si="61"/>
        <v>57.14</v>
      </c>
      <c r="AV95" s="29">
        <f t="shared" si="61"/>
        <v>56.25</v>
      </c>
      <c r="AW95" s="29">
        <f t="shared" si="61"/>
        <v>114.28</v>
      </c>
      <c r="AX95" s="29">
        <f t="shared" si="61"/>
        <v>66</v>
      </c>
      <c r="AY95" s="29">
        <f t="shared" si="61"/>
        <v>60</v>
      </c>
      <c r="AZ95" s="29">
        <f t="shared" si="61"/>
        <v>114</v>
      </c>
      <c r="BA95" s="29">
        <f t="shared" si="61"/>
        <v>238</v>
      </c>
      <c r="BB95" s="29">
        <f t="shared" si="61"/>
        <v>355</v>
      </c>
      <c r="BC95" s="29">
        <f t="shared" si="61"/>
        <v>504.44</v>
      </c>
      <c r="BD95" s="29">
        <f t="shared" si="61"/>
        <v>197</v>
      </c>
      <c r="BE95" s="29">
        <f t="shared" si="61"/>
        <v>369</v>
      </c>
      <c r="BF95" s="29">
        <f t="shared" si="61"/>
        <v>0</v>
      </c>
      <c r="BG95" s="29">
        <f t="shared" si="61"/>
        <v>32</v>
      </c>
      <c r="BH95" s="29">
        <f t="shared" si="61"/>
        <v>36</v>
      </c>
      <c r="BI95" s="29">
        <f t="shared" si="61"/>
        <v>72</v>
      </c>
      <c r="BJ95" s="29">
        <f t="shared" si="61"/>
        <v>34</v>
      </c>
      <c r="BK95" s="29">
        <f t="shared" si="61"/>
        <v>37</v>
      </c>
      <c r="BL95" s="29">
        <f t="shared" si="61"/>
        <v>256</v>
      </c>
      <c r="BM95" s="29">
        <f t="shared" si="61"/>
        <v>138.88999999999999</v>
      </c>
      <c r="BN95" s="29">
        <f t="shared" si="61"/>
        <v>14.89</v>
      </c>
      <c r="BO95" s="29">
        <f t="shared" ref="BO95" si="62">BO43</f>
        <v>10000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3">E95/1000</f>
        <v>7.0000000000000007E-2</v>
      </c>
      <c r="F96" s="23">
        <f t="shared" si="63"/>
        <v>0.08</v>
      </c>
      <c r="G96" s="23">
        <f t="shared" si="63"/>
        <v>0.53200000000000003</v>
      </c>
      <c r="H96" s="23">
        <f t="shared" si="63"/>
        <v>1.1399999999999999</v>
      </c>
      <c r="I96" s="23">
        <f t="shared" si="63"/>
        <v>0.62</v>
      </c>
      <c r="J96" s="23">
        <f t="shared" si="63"/>
        <v>7.1379999999999999E-2</v>
      </c>
      <c r="K96" s="23">
        <f t="shared" si="63"/>
        <v>0.66244000000000003</v>
      </c>
      <c r="L96" s="23">
        <f t="shared" si="63"/>
        <v>0.20083000000000001</v>
      </c>
      <c r="M96" s="23">
        <f t="shared" si="63"/>
        <v>0.55400000000000005</v>
      </c>
      <c r="N96" s="23">
        <f t="shared" si="63"/>
        <v>9.9489999999999995E-2</v>
      </c>
      <c r="O96" s="23">
        <f t="shared" si="63"/>
        <v>0.32031999999999999</v>
      </c>
      <c r="P96" s="23">
        <f t="shared" si="63"/>
        <v>0.37368000000000001</v>
      </c>
      <c r="Q96" s="23">
        <f t="shared" si="63"/>
        <v>0.41667000000000004</v>
      </c>
      <c r="R96" s="23">
        <f t="shared" si="63"/>
        <v>0</v>
      </c>
      <c r="S96" s="23">
        <f t="shared" si="63"/>
        <v>0</v>
      </c>
      <c r="T96" s="23">
        <f t="shared" si="63"/>
        <v>0</v>
      </c>
      <c r="U96" s="23">
        <f t="shared" si="63"/>
        <v>0.69199999999999995</v>
      </c>
      <c r="V96" s="23">
        <f t="shared" si="63"/>
        <v>0.40127999999999997</v>
      </c>
      <c r="W96" s="23">
        <f>W95/1000</f>
        <v>0.20899999999999999</v>
      </c>
      <c r="X96" s="23">
        <f t="shared" si="63"/>
        <v>9.1000000000000004E-3</v>
      </c>
      <c r="Y96" s="23">
        <f t="shared" si="63"/>
        <v>0</v>
      </c>
      <c r="Z96" s="23">
        <f t="shared" si="63"/>
        <v>0.26100000000000001</v>
      </c>
      <c r="AA96" s="23">
        <f t="shared" si="63"/>
        <v>0.41199999999999998</v>
      </c>
      <c r="AB96" s="23">
        <f t="shared" si="63"/>
        <v>0.224</v>
      </c>
      <c r="AC96" s="23">
        <f t="shared" si="63"/>
        <v>0.3</v>
      </c>
      <c r="AD96" s="23">
        <f t="shared" si="63"/>
        <v>0.14499999999999999</v>
      </c>
      <c r="AE96" s="23">
        <f t="shared" si="63"/>
        <v>0.39200000000000002</v>
      </c>
      <c r="AF96" s="23">
        <f t="shared" si="63"/>
        <v>0.20899999999999999</v>
      </c>
      <c r="AG96" s="23">
        <f t="shared" si="63"/>
        <v>0.22727</v>
      </c>
      <c r="AH96" s="23">
        <f t="shared" si="63"/>
        <v>6.6599999999999993E-2</v>
      </c>
      <c r="AI96" s="23">
        <f t="shared" si="63"/>
        <v>5.9249999999999997E-2</v>
      </c>
      <c r="AJ96" s="23">
        <f t="shared" si="63"/>
        <v>3.85E-2</v>
      </c>
      <c r="AK96" s="23">
        <f t="shared" si="63"/>
        <v>0.19</v>
      </c>
      <c r="AL96" s="23">
        <f t="shared" si="63"/>
        <v>0.19400000000000001</v>
      </c>
      <c r="AM96" s="23">
        <f t="shared" si="63"/>
        <v>0.31627999999999995</v>
      </c>
      <c r="AN96" s="23">
        <f t="shared" si="63"/>
        <v>0.25</v>
      </c>
      <c r="AO96" s="23">
        <f t="shared" si="63"/>
        <v>0</v>
      </c>
      <c r="AP96" s="23">
        <f t="shared" si="63"/>
        <v>0.22413999999999998</v>
      </c>
      <c r="AQ96" s="23">
        <f t="shared" si="63"/>
        <v>0.06</v>
      </c>
      <c r="AR96" s="23">
        <f t="shared" si="63"/>
        <v>5.6670000000000005E-2</v>
      </c>
      <c r="AS96" s="23">
        <f t="shared" si="63"/>
        <v>8.7999999999999995E-2</v>
      </c>
      <c r="AT96" s="23">
        <f t="shared" si="63"/>
        <v>6.429E-2</v>
      </c>
      <c r="AU96" s="23">
        <f t="shared" si="63"/>
        <v>5.7140000000000003E-2</v>
      </c>
      <c r="AV96" s="23">
        <f t="shared" si="63"/>
        <v>5.6250000000000001E-2</v>
      </c>
      <c r="AW96" s="23">
        <f t="shared" si="63"/>
        <v>0.11428000000000001</v>
      </c>
      <c r="AX96" s="23">
        <f t="shared" si="63"/>
        <v>6.6000000000000003E-2</v>
      </c>
      <c r="AY96" s="23">
        <f t="shared" si="63"/>
        <v>0.06</v>
      </c>
      <c r="AZ96" s="23">
        <f t="shared" si="63"/>
        <v>0.114</v>
      </c>
      <c r="BA96" s="23">
        <f t="shared" si="63"/>
        <v>0.23799999999999999</v>
      </c>
      <c r="BB96" s="23">
        <f t="shared" si="63"/>
        <v>0.35499999999999998</v>
      </c>
      <c r="BC96" s="23">
        <f t="shared" si="63"/>
        <v>0.50444</v>
      </c>
      <c r="BD96" s="23">
        <f t="shared" si="63"/>
        <v>0.19700000000000001</v>
      </c>
      <c r="BE96" s="23">
        <f t="shared" si="63"/>
        <v>0.36899999999999999</v>
      </c>
      <c r="BF96" s="23">
        <f t="shared" si="63"/>
        <v>0</v>
      </c>
      <c r="BG96" s="23">
        <f t="shared" si="63"/>
        <v>3.2000000000000001E-2</v>
      </c>
      <c r="BH96" s="23">
        <f t="shared" si="63"/>
        <v>3.5999999999999997E-2</v>
      </c>
      <c r="BI96" s="23">
        <f t="shared" si="63"/>
        <v>7.1999999999999995E-2</v>
      </c>
      <c r="BJ96" s="23">
        <f t="shared" si="63"/>
        <v>3.4000000000000002E-2</v>
      </c>
      <c r="BK96" s="23">
        <f t="shared" si="63"/>
        <v>3.6999999999999998E-2</v>
      </c>
      <c r="BL96" s="23">
        <f t="shared" si="63"/>
        <v>0.25600000000000001</v>
      </c>
      <c r="BM96" s="23">
        <f t="shared" si="63"/>
        <v>0.13888999999999999</v>
      </c>
      <c r="BN96" s="23">
        <f t="shared" si="63"/>
        <v>1.489E-2</v>
      </c>
      <c r="BO96" s="23">
        <f t="shared" ref="BO96" si="64">BO95/1000</f>
        <v>10</v>
      </c>
    </row>
    <row r="97" spans="1:69" ht="17.25" x14ac:dyDescent="0.3">
      <c r="A97" s="30"/>
      <c r="B97" s="31" t="s">
        <v>29</v>
      </c>
      <c r="C97" s="106"/>
      <c r="D97" s="32">
        <f>D93*D95</f>
        <v>9.4177999999999997</v>
      </c>
      <c r="E97" s="32">
        <f t="shared" ref="E97:BN97" si="65">E93*E95</f>
        <v>0</v>
      </c>
      <c r="F97" s="32">
        <f t="shared" si="65"/>
        <v>6.16</v>
      </c>
      <c r="G97" s="32">
        <f t="shared" si="65"/>
        <v>0</v>
      </c>
      <c r="H97" s="32">
        <f t="shared" si="65"/>
        <v>0</v>
      </c>
      <c r="I97" s="32">
        <f t="shared" si="65"/>
        <v>0</v>
      </c>
      <c r="J97" s="32">
        <f t="shared" si="65"/>
        <v>0</v>
      </c>
      <c r="K97" s="32">
        <f t="shared" si="65"/>
        <v>0</v>
      </c>
      <c r="L97" s="32">
        <f t="shared" si="65"/>
        <v>0</v>
      </c>
      <c r="M97" s="32">
        <f t="shared" si="65"/>
        <v>0</v>
      </c>
      <c r="N97" s="32">
        <f t="shared" si="65"/>
        <v>0</v>
      </c>
      <c r="O97" s="32">
        <f t="shared" si="65"/>
        <v>0</v>
      </c>
      <c r="P97" s="32">
        <f t="shared" si="65"/>
        <v>26.157600000000002</v>
      </c>
      <c r="Q97" s="32">
        <f t="shared" si="65"/>
        <v>0</v>
      </c>
      <c r="R97" s="32">
        <f t="shared" si="65"/>
        <v>0</v>
      </c>
      <c r="S97" s="32">
        <f t="shared" si="65"/>
        <v>0</v>
      </c>
      <c r="T97" s="32">
        <f t="shared" si="65"/>
        <v>0</v>
      </c>
      <c r="U97" s="32">
        <f t="shared" si="65"/>
        <v>0</v>
      </c>
      <c r="V97" s="32">
        <f t="shared" si="65"/>
        <v>0</v>
      </c>
      <c r="W97" s="32">
        <f>W93*W95</f>
        <v>0</v>
      </c>
      <c r="X97" s="32">
        <f t="shared" si="65"/>
        <v>0</v>
      </c>
      <c r="Y97" s="32">
        <f t="shared" si="65"/>
        <v>0</v>
      </c>
      <c r="Z97" s="32">
        <f t="shared" si="65"/>
        <v>0</v>
      </c>
      <c r="AA97" s="32">
        <f t="shared" si="65"/>
        <v>0</v>
      </c>
      <c r="AB97" s="32">
        <f t="shared" si="65"/>
        <v>0</v>
      </c>
      <c r="AC97" s="32">
        <f t="shared" si="65"/>
        <v>0</v>
      </c>
      <c r="AD97" s="32">
        <f t="shared" si="65"/>
        <v>0</v>
      </c>
      <c r="AE97" s="32">
        <f t="shared" si="65"/>
        <v>41.16</v>
      </c>
      <c r="AF97" s="32">
        <f t="shared" si="65"/>
        <v>0</v>
      </c>
      <c r="AG97" s="32">
        <f t="shared" si="65"/>
        <v>0</v>
      </c>
      <c r="AH97" s="32">
        <f t="shared" si="65"/>
        <v>0</v>
      </c>
      <c r="AI97" s="32">
        <f t="shared" si="65"/>
        <v>0</v>
      </c>
      <c r="AJ97" s="32">
        <f t="shared" si="65"/>
        <v>0</v>
      </c>
      <c r="AK97" s="32">
        <f t="shared" si="65"/>
        <v>0</v>
      </c>
      <c r="AL97" s="32">
        <f t="shared" si="65"/>
        <v>0</v>
      </c>
      <c r="AM97" s="32">
        <f t="shared" si="65"/>
        <v>0</v>
      </c>
      <c r="AN97" s="32">
        <f t="shared" si="65"/>
        <v>0</v>
      </c>
      <c r="AO97" s="32">
        <f t="shared" si="65"/>
        <v>0</v>
      </c>
      <c r="AP97" s="32">
        <f t="shared" si="65"/>
        <v>0</v>
      </c>
      <c r="AQ97" s="32">
        <f t="shared" si="65"/>
        <v>0</v>
      </c>
      <c r="AR97" s="32">
        <f t="shared" si="65"/>
        <v>0</v>
      </c>
      <c r="AS97" s="32">
        <f t="shared" si="65"/>
        <v>0</v>
      </c>
      <c r="AT97" s="32">
        <f t="shared" si="65"/>
        <v>0</v>
      </c>
      <c r="AU97" s="32">
        <f t="shared" si="65"/>
        <v>0</v>
      </c>
      <c r="AV97" s="32">
        <f t="shared" si="65"/>
        <v>0</v>
      </c>
      <c r="AW97" s="32">
        <f t="shared" si="65"/>
        <v>0</v>
      </c>
      <c r="AX97" s="32">
        <f t="shared" si="65"/>
        <v>0</v>
      </c>
      <c r="AY97" s="32">
        <f t="shared" si="65"/>
        <v>0</v>
      </c>
      <c r="AZ97" s="32">
        <f t="shared" si="65"/>
        <v>0</v>
      </c>
      <c r="BA97" s="32">
        <f t="shared" si="65"/>
        <v>0</v>
      </c>
      <c r="BB97" s="32">
        <f t="shared" si="65"/>
        <v>0</v>
      </c>
      <c r="BC97" s="32">
        <f t="shared" si="65"/>
        <v>0</v>
      </c>
      <c r="BD97" s="32">
        <f t="shared" si="65"/>
        <v>0</v>
      </c>
      <c r="BE97" s="32">
        <f t="shared" si="65"/>
        <v>0</v>
      </c>
      <c r="BF97" s="32">
        <f t="shared" si="65"/>
        <v>0</v>
      </c>
      <c r="BG97" s="32">
        <f t="shared" si="65"/>
        <v>0</v>
      </c>
      <c r="BH97" s="32">
        <f t="shared" si="65"/>
        <v>0</v>
      </c>
      <c r="BI97" s="32">
        <f t="shared" si="65"/>
        <v>0</v>
      </c>
      <c r="BJ97" s="32">
        <f t="shared" si="65"/>
        <v>0</v>
      </c>
      <c r="BK97" s="32">
        <f t="shared" si="65"/>
        <v>0</v>
      </c>
      <c r="BL97" s="32">
        <f t="shared" si="65"/>
        <v>0</v>
      </c>
      <c r="BM97" s="32">
        <f t="shared" si="65"/>
        <v>0</v>
      </c>
      <c r="BN97" s="32">
        <f t="shared" si="65"/>
        <v>0</v>
      </c>
      <c r="BO97" s="32">
        <f t="shared" ref="BO97" si="66">BO93*BO95</f>
        <v>0</v>
      </c>
      <c r="BP97" s="33">
        <f>SUM(D97:BN97)</f>
        <v>82.895399999999995</v>
      </c>
      <c r="BQ97" s="34">
        <f>BP97/$C$7</f>
        <v>11.8422</v>
      </c>
    </row>
    <row r="98" spans="1:69" ht="17.25" x14ac:dyDescent="0.3">
      <c r="A98" s="30"/>
      <c r="B98" s="31" t="s">
        <v>30</v>
      </c>
      <c r="C98" s="106"/>
      <c r="D98" s="32">
        <f>D93*D95</f>
        <v>9.4177999999999997</v>
      </c>
      <c r="E98" s="32">
        <f t="shared" ref="E98:BN98" si="67">E93*E95</f>
        <v>0</v>
      </c>
      <c r="F98" s="32">
        <f t="shared" si="67"/>
        <v>6.16</v>
      </c>
      <c r="G98" s="32">
        <f t="shared" si="67"/>
        <v>0</v>
      </c>
      <c r="H98" s="32">
        <f t="shared" si="67"/>
        <v>0</v>
      </c>
      <c r="I98" s="32">
        <f t="shared" si="67"/>
        <v>0</v>
      </c>
      <c r="J98" s="32">
        <f t="shared" si="67"/>
        <v>0</v>
      </c>
      <c r="K98" s="32">
        <f t="shared" si="67"/>
        <v>0</v>
      </c>
      <c r="L98" s="32">
        <f t="shared" si="67"/>
        <v>0</v>
      </c>
      <c r="M98" s="32">
        <f t="shared" si="67"/>
        <v>0</v>
      </c>
      <c r="N98" s="32">
        <f t="shared" si="67"/>
        <v>0</v>
      </c>
      <c r="O98" s="32">
        <f t="shared" si="67"/>
        <v>0</v>
      </c>
      <c r="P98" s="32">
        <f t="shared" si="67"/>
        <v>26.157600000000002</v>
      </c>
      <c r="Q98" s="32">
        <f t="shared" si="67"/>
        <v>0</v>
      </c>
      <c r="R98" s="32">
        <f t="shared" si="67"/>
        <v>0</v>
      </c>
      <c r="S98" s="32">
        <f t="shared" si="67"/>
        <v>0</v>
      </c>
      <c r="T98" s="32">
        <f t="shared" si="67"/>
        <v>0</v>
      </c>
      <c r="U98" s="32">
        <f t="shared" si="67"/>
        <v>0</v>
      </c>
      <c r="V98" s="32">
        <f t="shared" si="67"/>
        <v>0</v>
      </c>
      <c r="W98" s="32">
        <f>W93*W95</f>
        <v>0</v>
      </c>
      <c r="X98" s="32">
        <f t="shared" si="67"/>
        <v>0</v>
      </c>
      <c r="Y98" s="32">
        <f t="shared" si="67"/>
        <v>0</v>
      </c>
      <c r="Z98" s="32">
        <f t="shared" si="67"/>
        <v>0</v>
      </c>
      <c r="AA98" s="32">
        <f t="shared" si="67"/>
        <v>0</v>
      </c>
      <c r="AB98" s="32">
        <f t="shared" si="67"/>
        <v>0</v>
      </c>
      <c r="AC98" s="32">
        <f t="shared" si="67"/>
        <v>0</v>
      </c>
      <c r="AD98" s="32">
        <f t="shared" si="67"/>
        <v>0</v>
      </c>
      <c r="AE98" s="32">
        <f t="shared" si="67"/>
        <v>41.16</v>
      </c>
      <c r="AF98" s="32">
        <f t="shared" si="67"/>
        <v>0</v>
      </c>
      <c r="AG98" s="32">
        <f t="shared" si="67"/>
        <v>0</v>
      </c>
      <c r="AH98" s="32">
        <f t="shared" si="67"/>
        <v>0</v>
      </c>
      <c r="AI98" s="32">
        <f t="shared" si="67"/>
        <v>0</v>
      </c>
      <c r="AJ98" s="32">
        <f t="shared" si="67"/>
        <v>0</v>
      </c>
      <c r="AK98" s="32">
        <f t="shared" si="67"/>
        <v>0</v>
      </c>
      <c r="AL98" s="32">
        <f t="shared" si="67"/>
        <v>0</v>
      </c>
      <c r="AM98" s="32">
        <f t="shared" si="67"/>
        <v>0</v>
      </c>
      <c r="AN98" s="32">
        <f t="shared" si="67"/>
        <v>0</v>
      </c>
      <c r="AO98" s="32">
        <f t="shared" si="67"/>
        <v>0</v>
      </c>
      <c r="AP98" s="32">
        <f t="shared" si="67"/>
        <v>0</v>
      </c>
      <c r="AQ98" s="32">
        <f t="shared" si="67"/>
        <v>0</v>
      </c>
      <c r="AR98" s="32">
        <f t="shared" si="67"/>
        <v>0</v>
      </c>
      <c r="AS98" s="32">
        <f t="shared" si="67"/>
        <v>0</v>
      </c>
      <c r="AT98" s="32">
        <f t="shared" si="67"/>
        <v>0</v>
      </c>
      <c r="AU98" s="32">
        <f t="shared" si="67"/>
        <v>0</v>
      </c>
      <c r="AV98" s="32">
        <f t="shared" si="67"/>
        <v>0</v>
      </c>
      <c r="AW98" s="32">
        <f t="shared" si="67"/>
        <v>0</v>
      </c>
      <c r="AX98" s="32">
        <f t="shared" si="67"/>
        <v>0</v>
      </c>
      <c r="AY98" s="32">
        <f t="shared" si="67"/>
        <v>0</v>
      </c>
      <c r="AZ98" s="32">
        <f t="shared" si="67"/>
        <v>0</v>
      </c>
      <c r="BA98" s="32">
        <f t="shared" si="67"/>
        <v>0</v>
      </c>
      <c r="BB98" s="32">
        <f t="shared" si="67"/>
        <v>0</v>
      </c>
      <c r="BC98" s="32">
        <f t="shared" si="67"/>
        <v>0</v>
      </c>
      <c r="BD98" s="32">
        <f t="shared" si="67"/>
        <v>0</v>
      </c>
      <c r="BE98" s="32">
        <f t="shared" si="67"/>
        <v>0</v>
      </c>
      <c r="BF98" s="32">
        <f t="shared" si="67"/>
        <v>0</v>
      </c>
      <c r="BG98" s="32">
        <f t="shared" si="67"/>
        <v>0</v>
      </c>
      <c r="BH98" s="32">
        <f t="shared" si="67"/>
        <v>0</v>
      </c>
      <c r="BI98" s="32">
        <f t="shared" si="67"/>
        <v>0</v>
      </c>
      <c r="BJ98" s="32">
        <f t="shared" si="67"/>
        <v>0</v>
      </c>
      <c r="BK98" s="32">
        <f t="shared" si="67"/>
        <v>0</v>
      </c>
      <c r="BL98" s="32">
        <f t="shared" si="67"/>
        <v>0</v>
      </c>
      <c r="BM98" s="32">
        <f t="shared" si="67"/>
        <v>0</v>
      </c>
      <c r="BN98" s="32">
        <f t="shared" si="67"/>
        <v>0</v>
      </c>
      <c r="BO98" s="32">
        <f t="shared" ref="BO98" si="68">BO93*BO95</f>
        <v>0</v>
      </c>
      <c r="BP98" s="33">
        <f>SUM(D98:BN98)</f>
        <v>82.895399999999995</v>
      </c>
      <c r="BQ98" s="34">
        <f>BP98/$C$7</f>
        <v>11.8422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98"/>
      <c r="B101" s="2" t="s">
        <v>2</v>
      </c>
      <c r="C101" s="96" t="s">
        <v>3</v>
      </c>
      <c r="D101" s="96" t="str">
        <f t="shared" ref="D101:BN101" si="69">D51</f>
        <v>Хлеб пшеничный</v>
      </c>
      <c r="E101" s="96" t="str">
        <f t="shared" si="69"/>
        <v>Хлеб ржано-пшеничный</v>
      </c>
      <c r="F101" s="96" t="str">
        <f t="shared" si="69"/>
        <v>Сахар</v>
      </c>
      <c r="G101" s="96" t="str">
        <f t="shared" si="69"/>
        <v>Чай</v>
      </c>
      <c r="H101" s="96" t="str">
        <f t="shared" si="69"/>
        <v>Какао</v>
      </c>
      <c r="I101" s="96" t="str">
        <f t="shared" si="69"/>
        <v>Кофейный напиток</v>
      </c>
      <c r="J101" s="96" t="str">
        <f t="shared" si="69"/>
        <v>Молоко 2,5%</v>
      </c>
      <c r="K101" s="96" t="str">
        <f t="shared" si="69"/>
        <v>Масло сливочное</v>
      </c>
      <c r="L101" s="96" t="str">
        <f t="shared" si="69"/>
        <v>Сметана 15%</v>
      </c>
      <c r="M101" s="96" t="str">
        <f t="shared" si="69"/>
        <v>Молоко сухое</v>
      </c>
      <c r="N101" s="96" t="str">
        <f t="shared" si="69"/>
        <v>Снежок 2,5 %</v>
      </c>
      <c r="O101" s="96" t="str">
        <f t="shared" si="69"/>
        <v>Творог 5%</v>
      </c>
      <c r="P101" s="96" t="str">
        <f t="shared" si="69"/>
        <v>Молоко сгущенное</v>
      </c>
      <c r="Q101" s="96" t="str">
        <f t="shared" si="69"/>
        <v xml:space="preserve">Джем Сава </v>
      </c>
      <c r="R101" s="96" t="str">
        <f t="shared" si="69"/>
        <v>Сыр</v>
      </c>
      <c r="S101" s="96" t="str">
        <f t="shared" si="69"/>
        <v>Зеленый горошек</v>
      </c>
      <c r="T101" s="96" t="str">
        <f t="shared" si="69"/>
        <v>Кукуруза консервирован.</v>
      </c>
      <c r="U101" s="96" t="str">
        <f t="shared" si="69"/>
        <v>Консервы рыбные</v>
      </c>
      <c r="V101" s="96" t="str">
        <f t="shared" si="69"/>
        <v>Огурцы консервирован.</v>
      </c>
      <c r="W101" s="37"/>
      <c r="X101" s="96" t="str">
        <f t="shared" si="69"/>
        <v>Яйцо</v>
      </c>
      <c r="Y101" s="96" t="str">
        <f t="shared" si="69"/>
        <v>Икра кабачковая</v>
      </c>
      <c r="Z101" s="96" t="str">
        <f t="shared" si="69"/>
        <v>Изюм</v>
      </c>
      <c r="AA101" s="96" t="str">
        <f t="shared" si="69"/>
        <v>Курага</v>
      </c>
      <c r="AB101" s="96" t="str">
        <f t="shared" si="69"/>
        <v>Чернослив</v>
      </c>
      <c r="AC101" s="96" t="str">
        <f t="shared" si="69"/>
        <v>Шиповник</v>
      </c>
      <c r="AD101" s="96" t="str">
        <f t="shared" si="69"/>
        <v>Сухофрукты</v>
      </c>
      <c r="AE101" s="96" t="str">
        <f t="shared" si="69"/>
        <v>Ягода свежемороженная</v>
      </c>
      <c r="AF101" s="96" t="str">
        <f t="shared" si="69"/>
        <v>Лимон</v>
      </c>
      <c r="AG101" s="96" t="str">
        <f t="shared" si="69"/>
        <v>Кисель</v>
      </c>
      <c r="AH101" s="96" t="str">
        <f t="shared" si="69"/>
        <v xml:space="preserve">Сок </v>
      </c>
      <c r="AI101" s="96" t="str">
        <f t="shared" si="69"/>
        <v>Макаронные изделия</v>
      </c>
      <c r="AJ101" s="96" t="str">
        <f t="shared" si="69"/>
        <v>Мука</v>
      </c>
      <c r="AK101" s="96" t="str">
        <f t="shared" si="69"/>
        <v>Дрожжи</v>
      </c>
      <c r="AL101" s="96" t="str">
        <f t="shared" si="69"/>
        <v>Печенье</v>
      </c>
      <c r="AM101" s="96" t="str">
        <f t="shared" si="69"/>
        <v>Пряники</v>
      </c>
      <c r="AN101" s="96" t="str">
        <f t="shared" si="69"/>
        <v>Вафли</v>
      </c>
      <c r="AO101" s="96" t="str">
        <f t="shared" si="69"/>
        <v>Конфеты</v>
      </c>
      <c r="AP101" s="96" t="str">
        <f t="shared" si="69"/>
        <v>Повидло Сава</v>
      </c>
      <c r="AQ101" s="96" t="str">
        <f t="shared" si="69"/>
        <v>Крупа геркулес</v>
      </c>
      <c r="AR101" s="96" t="str">
        <f t="shared" si="69"/>
        <v>Крупа горох</v>
      </c>
      <c r="AS101" s="96" t="str">
        <f t="shared" si="69"/>
        <v>Крупа гречневая</v>
      </c>
      <c r="AT101" s="96" t="str">
        <f t="shared" si="69"/>
        <v>Крупа кукурузная</v>
      </c>
      <c r="AU101" s="96" t="str">
        <f t="shared" si="69"/>
        <v>Крупа манная</v>
      </c>
      <c r="AV101" s="96" t="str">
        <f t="shared" si="69"/>
        <v>Крупа перловая</v>
      </c>
      <c r="AW101" s="96" t="str">
        <f t="shared" si="69"/>
        <v>Крупа пшеничная</v>
      </c>
      <c r="AX101" s="96" t="str">
        <f t="shared" si="69"/>
        <v>Крупа пшено</v>
      </c>
      <c r="AY101" s="96" t="str">
        <f t="shared" si="69"/>
        <v>Крупа ячневая</v>
      </c>
      <c r="AZ101" s="96" t="str">
        <f t="shared" si="69"/>
        <v>Рис</v>
      </c>
      <c r="BA101" s="96" t="str">
        <f t="shared" si="69"/>
        <v>Цыпленок бройлер</v>
      </c>
      <c r="BB101" s="96" t="str">
        <f t="shared" si="69"/>
        <v>Филе куриное</v>
      </c>
      <c r="BC101" s="96" t="str">
        <f t="shared" si="69"/>
        <v>Фарш говяжий</v>
      </c>
      <c r="BD101" s="96" t="str">
        <f t="shared" si="69"/>
        <v>Печень куриная</v>
      </c>
      <c r="BE101" s="96" t="str">
        <f t="shared" si="69"/>
        <v>Филе минтая</v>
      </c>
      <c r="BF101" s="96" t="str">
        <f t="shared" si="69"/>
        <v>Филе сельди слабосол.</v>
      </c>
      <c r="BG101" s="96" t="str">
        <f t="shared" si="69"/>
        <v>Картофель</v>
      </c>
      <c r="BH101" s="96" t="str">
        <f t="shared" si="69"/>
        <v>Морковь</v>
      </c>
      <c r="BI101" s="96" t="str">
        <f t="shared" si="69"/>
        <v>Лук</v>
      </c>
      <c r="BJ101" s="96" t="str">
        <f t="shared" si="69"/>
        <v>Капуста</v>
      </c>
      <c r="BK101" s="96" t="str">
        <f t="shared" si="69"/>
        <v>Свекла</v>
      </c>
      <c r="BL101" s="96" t="str">
        <f t="shared" si="69"/>
        <v>Томатная паста</v>
      </c>
      <c r="BM101" s="96" t="str">
        <f t="shared" si="69"/>
        <v>Масло растительное</v>
      </c>
      <c r="BN101" s="96" t="str">
        <f t="shared" si="69"/>
        <v>Соль</v>
      </c>
      <c r="BO101" s="96" t="str">
        <f t="shared" ref="BO101" si="70">BO51</f>
        <v>Аскорбиновая кислота</v>
      </c>
      <c r="BP101" s="109" t="s">
        <v>4</v>
      </c>
      <c r="BQ101" s="107" t="s">
        <v>5</v>
      </c>
    </row>
    <row r="102" spans="1:69" ht="36.75" customHeight="1" x14ac:dyDescent="0.25">
      <c r="A102" s="99"/>
      <c r="B102" s="3" t="s">
        <v>6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38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110"/>
      <c r="BQ102" s="108"/>
    </row>
    <row r="103" spans="1:69" x14ac:dyDescent="0.25">
      <c r="A103" s="100" t="s">
        <v>20</v>
      </c>
      <c r="B103" s="20" t="str">
        <f>B24</f>
        <v>Картофельное пюре</v>
      </c>
      <c r="C103" s="103">
        <f>$E$4</f>
        <v>7</v>
      </c>
      <c r="D103" s="4">
        <f>D24</f>
        <v>0</v>
      </c>
      <c r="E103" s="4">
        <f t="shared" ref="E103:BN107" si="71">E24</f>
        <v>0</v>
      </c>
      <c r="F103" s="4">
        <f t="shared" si="71"/>
        <v>0</v>
      </c>
      <c r="G103" s="4">
        <f t="shared" si="71"/>
        <v>0</v>
      </c>
      <c r="H103" s="4">
        <f t="shared" si="71"/>
        <v>0</v>
      </c>
      <c r="I103" s="4">
        <f t="shared" si="71"/>
        <v>0</v>
      </c>
      <c r="J103" s="4">
        <f t="shared" si="71"/>
        <v>1.7000000000000001E-2</v>
      </c>
      <c r="K103" s="4">
        <f t="shared" si="71"/>
        <v>3.0000000000000001E-3</v>
      </c>
      <c r="L103" s="4">
        <f t="shared" si="71"/>
        <v>0</v>
      </c>
      <c r="M103" s="4">
        <f t="shared" si="71"/>
        <v>0</v>
      </c>
      <c r="N103" s="4">
        <f t="shared" si="71"/>
        <v>0</v>
      </c>
      <c r="O103" s="4">
        <f t="shared" si="71"/>
        <v>0</v>
      </c>
      <c r="P103" s="4">
        <f t="shared" si="71"/>
        <v>0</v>
      </c>
      <c r="Q103" s="4">
        <f t="shared" si="71"/>
        <v>0</v>
      </c>
      <c r="R103" s="4">
        <f t="shared" si="71"/>
        <v>0</v>
      </c>
      <c r="S103" s="4">
        <f t="shared" si="71"/>
        <v>0</v>
      </c>
      <c r="T103" s="4">
        <f t="shared" si="71"/>
        <v>0</v>
      </c>
      <c r="U103" s="4">
        <f t="shared" si="71"/>
        <v>0</v>
      </c>
      <c r="V103" s="4">
        <f t="shared" si="71"/>
        <v>0</v>
      </c>
      <c r="W103" s="4">
        <f>W24</f>
        <v>0</v>
      </c>
      <c r="X103" s="4">
        <f t="shared" si="71"/>
        <v>0</v>
      </c>
      <c r="Y103" s="4">
        <f t="shared" si="71"/>
        <v>0</v>
      </c>
      <c r="Z103" s="4">
        <f t="shared" si="71"/>
        <v>0</v>
      </c>
      <c r="AA103" s="4">
        <f t="shared" si="71"/>
        <v>0</v>
      </c>
      <c r="AB103" s="4">
        <f t="shared" si="71"/>
        <v>0</v>
      </c>
      <c r="AC103" s="4">
        <f t="shared" si="71"/>
        <v>0</v>
      </c>
      <c r="AD103" s="4">
        <f t="shared" si="71"/>
        <v>0</v>
      </c>
      <c r="AE103" s="4">
        <f t="shared" si="71"/>
        <v>0</v>
      </c>
      <c r="AF103" s="4">
        <f t="shared" si="71"/>
        <v>0</v>
      </c>
      <c r="AG103" s="4">
        <f t="shared" si="71"/>
        <v>0</v>
      </c>
      <c r="AH103" s="4">
        <f t="shared" si="71"/>
        <v>0</v>
      </c>
      <c r="AI103" s="4">
        <f t="shared" si="71"/>
        <v>0</v>
      </c>
      <c r="AJ103" s="4">
        <f t="shared" si="71"/>
        <v>0</v>
      </c>
      <c r="AK103" s="4">
        <f t="shared" si="71"/>
        <v>0</v>
      </c>
      <c r="AL103" s="4">
        <f t="shared" si="71"/>
        <v>0</v>
      </c>
      <c r="AM103" s="4">
        <f t="shared" si="71"/>
        <v>0</v>
      </c>
      <c r="AN103" s="4">
        <f t="shared" si="71"/>
        <v>0</v>
      </c>
      <c r="AO103" s="4">
        <f t="shared" si="71"/>
        <v>0</v>
      </c>
      <c r="AP103" s="4">
        <f t="shared" si="71"/>
        <v>0</v>
      </c>
      <c r="AQ103" s="4">
        <f t="shared" si="71"/>
        <v>0</v>
      </c>
      <c r="AR103" s="4">
        <f t="shared" si="71"/>
        <v>0</v>
      </c>
      <c r="AS103" s="4">
        <f t="shared" si="71"/>
        <v>0</v>
      </c>
      <c r="AT103" s="4">
        <f t="shared" si="71"/>
        <v>0</v>
      </c>
      <c r="AU103" s="4">
        <f t="shared" si="71"/>
        <v>0</v>
      </c>
      <c r="AV103" s="4">
        <f t="shared" si="71"/>
        <v>0</v>
      </c>
      <c r="AW103" s="4">
        <f t="shared" si="71"/>
        <v>0</v>
      </c>
      <c r="AX103" s="4">
        <f t="shared" si="71"/>
        <v>0</v>
      </c>
      <c r="AY103" s="4">
        <f t="shared" si="71"/>
        <v>0</v>
      </c>
      <c r="AZ103" s="4">
        <f t="shared" si="71"/>
        <v>0</v>
      </c>
      <c r="BA103" s="4">
        <f t="shared" si="71"/>
        <v>0</v>
      </c>
      <c r="BB103" s="4">
        <f t="shared" si="71"/>
        <v>0</v>
      </c>
      <c r="BC103" s="4">
        <f t="shared" si="71"/>
        <v>0</v>
      </c>
      <c r="BD103" s="4">
        <f t="shared" si="71"/>
        <v>0</v>
      </c>
      <c r="BE103" s="4">
        <f t="shared" si="71"/>
        <v>0</v>
      </c>
      <c r="BF103" s="4">
        <f t="shared" si="71"/>
        <v>0</v>
      </c>
      <c r="BG103" s="4">
        <f t="shared" si="71"/>
        <v>0.17</v>
      </c>
      <c r="BH103" s="4">
        <f t="shared" si="71"/>
        <v>0</v>
      </c>
      <c r="BI103" s="4">
        <f t="shared" si="71"/>
        <v>0</v>
      </c>
      <c r="BJ103" s="4">
        <f t="shared" si="71"/>
        <v>0</v>
      </c>
      <c r="BK103" s="4">
        <f t="shared" si="71"/>
        <v>0</v>
      </c>
      <c r="BL103" s="4">
        <f t="shared" si="71"/>
        <v>0</v>
      </c>
      <c r="BM103" s="4">
        <f t="shared" si="71"/>
        <v>0</v>
      </c>
      <c r="BN103" s="4">
        <f t="shared" si="71"/>
        <v>1E-3</v>
      </c>
      <c r="BO103" s="4">
        <f t="shared" ref="BO103:BO106" si="72">BO24</f>
        <v>0</v>
      </c>
    </row>
    <row r="104" spans="1:69" x14ac:dyDescent="0.25">
      <c r="A104" s="101"/>
      <c r="B104" s="20" t="str">
        <f>B25</f>
        <v>Свежий огурчик</v>
      </c>
      <c r="C104" s="104"/>
      <c r="D104" s="4">
        <f>D25</f>
        <v>0</v>
      </c>
      <c r="E104" s="4">
        <f t="shared" si="71"/>
        <v>0</v>
      </c>
      <c r="F104" s="4">
        <f t="shared" si="71"/>
        <v>0</v>
      </c>
      <c r="G104" s="4">
        <f t="shared" si="71"/>
        <v>0</v>
      </c>
      <c r="H104" s="4">
        <f t="shared" si="71"/>
        <v>0</v>
      </c>
      <c r="I104" s="4">
        <f t="shared" si="71"/>
        <v>0</v>
      </c>
      <c r="J104" s="4">
        <f t="shared" si="71"/>
        <v>0</v>
      </c>
      <c r="K104" s="4">
        <f t="shared" si="71"/>
        <v>0</v>
      </c>
      <c r="L104" s="4">
        <f t="shared" si="71"/>
        <v>0</v>
      </c>
      <c r="M104" s="4">
        <f t="shared" si="71"/>
        <v>0</v>
      </c>
      <c r="N104" s="4">
        <f t="shared" si="71"/>
        <v>0</v>
      </c>
      <c r="O104" s="4">
        <f t="shared" si="71"/>
        <v>0</v>
      </c>
      <c r="P104" s="4">
        <f t="shared" si="71"/>
        <v>0</v>
      </c>
      <c r="Q104" s="4">
        <f t="shared" si="71"/>
        <v>0</v>
      </c>
      <c r="R104" s="4">
        <f t="shared" si="71"/>
        <v>0</v>
      </c>
      <c r="S104" s="4">
        <f t="shared" si="71"/>
        <v>0</v>
      </c>
      <c r="T104" s="4">
        <f t="shared" si="71"/>
        <v>0</v>
      </c>
      <c r="U104" s="4">
        <f t="shared" si="71"/>
        <v>0</v>
      </c>
      <c r="V104" s="4">
        <f t="shared" si="71"/>
        <v>0</v>
      </c>
      <c r="W104" s="4">
        <f>W25</f>
        <v>0.03</v>
      </c>
      <c r="X104" s="4">
        <f t="shared" si="71"/>
        <v>0</v>
      </c>
      <c r="Y104" s="4">
        <f t="shared" si="71"/>
        <v>0</v>
      </c>
      <c r="Z104" s="4">
        <f t="shared" si="71"/>
        <v>0</v>
      </c>
      <c r="AA104" s="4">
        <f t="shared" si="71"/>
        <v>0</v>
      </c>
      <c r="AB104" s="4">
        <f t="shared" si="71"/>
        <v>0</v>
      </c>
      <c r="AC104" s="4">
        <f t="shared" si="71"/>
        <v>0</v>
      </c>
      <c r="AD104" s="4">
        <f t="shared" si="71"/>
        <v>0</v>
      </c>
      <c r="AE104" s="4">
        <f t="shared" si="71"/>
        <v>0</v>
      </c>
      <c r="AF104" s="4">
        <f t="shared" si="71"/>
        <v>0</v>
      </c>
      <c r="AG104" s="4">
        <f t="shared" si="71"/>
        <v>0</v>
      </c>
      <c r="AH104" s="4">
        <f t="shared" si="71"/>
        <v>0</v>
      </c>
      <c r="AI104" s="4">
        <f t="shared" si="71"/>
        <v>0</v>
      </c>
      <c r="AJ104" s="4">
        <f t="shared" si="71"/>
        <v>0</v>
      </c>
      <c r="AK104" s="4">
        <f t="shared" si="71"/>
        <v>0</v>
      </c>
      <c r="AL104" s="4">
        <f t="shared" si="71"/>
        <v>0</v>
      </c>
      <c r="AM104" s="4">
        <f t="shared" si="71"/>
        <v>0</v>
      </c>
      <c r="AN104" s="4">
        <f t="shared" si="71"/>
        <v>0</v>
      </c>
      <c r="AO104" s="4">
        <f t="shared" si="71"/>
        <v>0</v>
      </c>
      <c r="AP104" s="4">
        <f t="shared" si="71"/>
        <v>0</v>
      </c>
      <c r="AQ104" s="4">
        <f t="shared" si="71"/>
        <v>0</v>
      </c>
      <c r="AR104" s="4">
        <f t="shared" si="71"/>
        <v>0</v>
      </c>
      <c r="AS104" s="4">
        <f t="shared" si="71"/>
        <v>0</v>
      </c>
      <c r="AT104" s="4">
        <f t="shared" si="71"/>
        <v>0</v>
      </c>
      <c r="AU104" s="4">
        <f t="shared" si="71"/>
        <v>0</v>
      </c>
      <c r="AV104" s="4">
        <f t="shared" si="71"/>
        <v>0</v>
      </c>
      <c r="AW104" s="4">
        <f t="shared" si="71"/>
        <v>0</v>
      </c>
      <c r="AX104" s="4">
        <f t="shared" si="71"/>
        <v>0</v>
      </c>
      <c r="AY104" s="4">
        <f t="shared" si="71"/>
        <v>0</v>
      </c>
      <c r="AZ104" s="4">
        <f t="shared" si="71"/>
        <v>0</v>
      </c>
      <c r="BA104" s="4">
        <f t="shared" si="71"/>
        <v>0</v>
      </c>
      <c r="BB104" s="4">
        <f t="shared" si="71"/>
        <v>0</v>
      </c>
      <c r="BC104" s="4">
        <f t="shared" si="71"/>
        <v>0</v>
      </c>
      <c r="BD104" s="4">
        <f t="shared" si="71"/>
        <v>0</v>
      </c>
      <c r="BE104" s="4">
        <f t="shared" si="71"/>
        <v>0</v>
      </c>
      <c r="BF104" s="4">
        <f t="shared" si="71"/>
        <v>0</v>
      </c>
      <c r="BG104" s="4">
        <f t="shared" si="71"/>
        <v>0</v>
      </c>
      <c r="BH104" s="4">
        <f t="shared" si="71"/>
        <v>0</v>
      </c>
      <c r="BI104" s="4">
        <f t="shared" si="71"/>
        <v>0</v>
      </c>
      <c r="BJ104" s="4">
        <f t="shared" si="71"/>
        <v>0</v>
      </c>
      <c r="BK104" s="4">
        <f t="shared" si="71"/>
        <v>0</v>
      </c>
      <c r="BL104" s="4">
        <f t="shared" si="71"/>
        <v>0</v>
      </c>
      <c r="BM104" s="4">
        <f t="shared" si="71"/>
        <v>0</v>
      </c>
      <c r="BN104" s="4">
        <f t="shared" si="71"/>
        <v>0</v>
      </c>
      <c r="BO104" s="4">
        <f t="shared" si="72"/>
        <v>0</v>
      </c>
    </row>
    <row r="105" spans="1:69" x14ac:dyDescent="0.25">
      <c r="A105" s="101"/>
      <c r="B105" s="20" t="str">
        <f>B26</f>
        <v>Хлеб пшеничный</v>
      </c>
      <c r="C105" s="104"/>
      <c r="D105" s="4">
        <f>D26</f>
        <v>0.02</v>
      </c>
      <c r="E105" s="4">
        <f t="shared" si="71"/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0</v>
      </c>
      <c r="K105" s="4">
        <f t="shared" si="71"/>
        <v>0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0</v>
      </c>
      <c r="BO105" s="4">
        <f t="shared" si="72"/>
        <v>0</v>
      </c>
    </row>
    <row r="106" spans="1:69" x14ac:dyDescent="0.25">
      <c r="A106" s="101"/>
      <c r="B106" s="20" t="str">
        <f>B27</f>
        <v>Чай с сахаром</v>
      </c>
      <c r="C106" s="104"/>
      <c r="D106" s="4">
        <f>D27</f>
        <v>0</v>
      </c>
      <c r="E106" s="4">
        <f t="shared" si="71"/>
        <v>0</v>
      </c>
      <c r="F106" s="4">
        <f t="shared" si="71"/>
        <v>8.0000000000000002E-3</v>
      </c>
      <c r="G106" s="4">
        <f t="shared" si="71"/>
        <v>2.9999999999999997E-4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25">
      <c r="A107" s="102"/>
      <c r="B107" s="20">
        <f>B28</f>
        <v>0</v>
      </c>
      <c r="C107" s="105"/>
      <c r="D107" s="4">
        <f>D28</f>
        <v>0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ref="P107:BN107" si="73">P28</f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W28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>
        <f t="shared" si="73"/>
        <v>0</v>
      </c>
      <c r="AN107" s="4">
        <f t="shared" si="73"/>
        <v>0</v>
      </c>
      <c r="AO107" s="4">
        <f t="shared" si="73"/>
        <v>0</v>
      </c>
      <c r="AP107" s="4">
        <f t="shared" si="73"/>
        <v>0</v>
      </c>
      <c r="AQ107" s="4">
        <f t="shared" si="73"/>
        <v>0</v>
      </c>
      <c r="AR107" s="4">
        <f t="shared" si="73"/>
        <v>0</v>
      </c>
      <c r="AS107" s="4">
        <f t="shared" si="73"/>
        <v>0</v>
      </c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ref="BO107" si="74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5">SUM(E103:E107)</f>
        <v>0</v>
      </c>
      <c r="F108" s="23">
        <f t="shared" si="75"/>
        <v>8.0000000000000002E-3</v>
      </c>
      <c r="G108" s="23">
        <f t="shared" si="75"/>
        <v>2.9999999999999997E-4</v>
      </c>
      <c r="H108" s="23">
        <f t="shared" si="75"/>
        <v>0</v>
      </c>
      <c r="I108" s="23">
        <f t="shared" si="75"/>
        <v>0</v>
      </c>
      <c r="J108" s="23">
        <f t="shared" si="75"/>
        <v>1.7000000000000001E-2</v>
      </c>
      <c r="K108" s="23">
        <f t="shared" si="75"/>
        <v>3.0000000000000001E-3</v>
      </c>
      <c r="L108" s="23">
        <f t="shared" si="75"/>
        <v>0</v>
      </c>
      <c r="M108" s="23">
        <f t="shared" si="75"/>
        <v>0</v>
      </c>
      <c r="N108" s="23">
        <f t="shared" si="75"/>
        <v>0</v>
      </c>
      <c r="O108" s="23">
        <f t="shared" si="75"/>
        <v>0</v>
      </c>
      <c r="P108" s="23">
        <f t="shared" si="75"/>
        <v>0</v>
      </c>
      <c r="Q108" s="23">
        <f t="shared" si="75"/>
        <v>0</v>
      </c>
      <c r="R108" s="23">
        <f t="shared" si="75"/>
        <v>0</v>
      </c>
      <c r="S108" s="23">
        <f t="shared" si="75"/>
        <v>0</v>
      </c>
      <c r="T108" s="23">
        <f t="shared" si="75"/>
        <v>0</v>
      </c>
      <c r="U108" s="23">
        <f t="shared" si="75"/>
        <v>0</v>
      </c>
      <c r="V108" s="23">
        <f t="shared" si="75"/>
        <v>0</v>
      </c>
      <c r="W108" s="23">
        <f>SUM(W103:W107)</f>
        <v>0.03</v>
      </c>
      <c r="X108" s="23">
        <f t="shared" si="75"/>
        <v>0</v>
      </c>
      <c r="Y108" s="23">
        <f t="shared" si="75"/>
        <v>0</v>
      </c>
      <c r="Z108" s="23">
        <f t="shared" si="75"/>
        <v>0</v>
      </c>
      <c r="AA108" s="23">
        <f t="shared" si="75"/>
        <v>0</v>
      </c>
      <c r="AB108" s="23">
        <f t="shared" si="75"/>
        <v>0</v>
      </c>
      <c r="AC108" s="23">
        <f t="shared" si="75"/>
        <v>0</v>
      </c>
      <c r="AD108" s="23">
        <f t="shared" si="75"/>
        <v>0</v>
      </c>
      <c r="AE108" s="23">
        <f t="shared" si="75"/>
        <v>0</v>
      </c>
      <c r="AF108" s="23">
        <f t="shared" si="75"/>
        <v>0</v>
      </c>
      <c r="AG108" s="23">
        <f t="shared" si="75"/>
        <v>0</v>
      </c>
      <c r="AH108" s="23">
        <f t="shared" si="75"/>
        <v>0</v>
      </c>
      <c r="AI108" s="23">
        <f t="shared" si="75"/>
        <v>0</v>
      </c>
      <c r="AJ108" s="23">
        <f t="shared" si="75"/>
        <v>0</v>
      </c>
      <c r="AK108" s="23">
        <f t="shared" si="75"/>
        <v>0</v>
      </c>
      <c r="AL108" s="23">
        <f t="shared" si="75"/>
        <v>0</v>
      </c>
      <c r="AM108" s="23">
        <f t="shared" si="75"/>
        <v>0</v>
      </c>
      <c r="AN108" s="23">
        <f t="shared" si="75"/>
        <v>0</v>
      </c>
      <c r="AO108" s="23">
        <f t="shared" si="75"/>
        <v>0</v>
      </c>
      <c r="AP108" s="23">
        <f t="shared" si="75"/>
        <v>0</v>
      </c>
      <c r="AQ108" s="23">
        <f t="shared" si="75"/>
        <v>0</v>
      </c>
      <c r="AR108" s="23">
        <f t="shared" si="75"/>
        <v>0</v>
      </c>
      <c r="AS108" s="23">
        <f t="shared" si="75"/>
        <v>0</v>
      </c>
      <c r="AT108" s="23">
        <f t="shared" si="75"/>
        <v>0</v>
      </c>
      <c r="AU108" s="23">
        <f t="shared" si="75"/>
        <v>0</v>
      </c>
      <c r="AV108" s="23">
        <f t="shared" si="75"/>
        <v>0</v>
      </c>
      <c r="AW108" s="23">
        <f t="shared" si="75"/>
        <v>0</v>
      </c>
      <c r="AX108" s="23">
        <f t="shared" si="75"/>
        <v>0</v>
      </c>
      <c r="AY108" s="23">
        <f t="shared" si="75"/>
        <v>0</v>
      </c>
      <c r="AZ108" s="23">
        <f t="shared" si="75"/>
        <v>0</v>
      </c>
      <c r="BA108" s="23">
        <f t="shared" si="75"/>
        <v>0</v>
      </c>
      <c r="BB108" s="23">
        <f t="shared" si="75"/>
        <v>0</v>
      </c>
      <c r="BC108" s="23">
        <f t="shared" si="75"/>
        <v>0</v>
      </c>
      <c r="BD108" s="23">
        <f t="shared" si="75"/>
        <v>0</v>
      </c>
      <c r="BE108" s="23">
        <f t="shared" si="75"/>
        <v>0</v>
      </c>
      <c r="BF108" s="23">
        <f t="shared" si="75"/>
        <v>0</v>
      </c>
      <c r="BG108" s="23">
        <f t="shared" si="75"/>
        <v>0.17</v>
      </c>
      <c r="BH108" s="23">
        <f t="shared" si="75"/>
        <v>0</v>
      </c>
      <c r="BI108" s="23">
        <f t="shared" si="75"/>
        <v>0</v>
      </c>
      <c r="BJ108" s="23">
        <f t="shared" si="75"/>
        <v>0</v>
      </c>
      <c r="BK108" s="23">
        <f t="shared" si="75"/>
        <v>0</v>
      </c>
      <c r="BL108" s="23">
        <f t="shared" si="75"/>
        <v>0</v>
      </c>
      <c r="BM108" s="23">
        <f t="shared" si="75"/>
        <v>0</v>
      </c>
      <c r="BN108" s="23">
        <f t="shared" si="75"/>
        <v>1E-3</v>
      </c>
      <c r="BO108" s="23">
        <f t="shared" ref="BO108" si="76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77">PRODUCT(D108,$E$4)</f>
        <v>0.14000000000000001</v>
      </c>
      <c r="E109" s="24">
        <f t="shared" si="77"/>
        <v>0</v>
      </c>
      <c r="F109" s="24">
        <f t="shared" si="77"/>
        <v>5.6000000000000001E-2</v>
      </c>
      <c r="G109" s="24">
        <f t="shared" si="77"/>
        <v>2.0999999999999999E-3</v>
      </c>
      <c r="H109" s="24">
        <f t="shared" si="77"/>
        <v>0</v>
      </c>
      <c r="I109" s="24">
        <f t="shared" si="77"/>
        <v>0</v>
      </c>
      <c r="J109" s="24">
        <f t="shared" si="77"/>
        <v>0.11900000000000001</v>
      </c>
      <c r="K109" s="24">
        <f t="shared" si="77"/>
        <v>2.1000000000000001E-2</v>
      </c>
      <c r="L109" s="24">
        <f t="shared" si="77"/>
        <v>0</v>
      </c>
      <c r="M109" s="24">
        <f t="shared" si="77"/>
        <v>0</v>
      </c>
      <c r="N109" s="24">
        <f t="shared" si="77"/>
        <v>0</v>
      </c>
      <c r="O109" s="24">
        <f t="shared" si="77"/>
        <v>0</v>
      </c>
      <c r="P109" s="24">
        <f t="shared" si="77"/>
        <v>0</v>
      </c>
      <c r="Q109" s="24">
        <f t="shared" si="77"/>
        <v>0</v>
      </c>
      <c r="R109" s="24">
        <f t="shared" si="77"/>
        <v>0</v>
      </c>
      <c r="S109" s="24">
        <f t="shared" si="77"/>
        <v>0</v>
      </c>
      <c r="T109" s="24">
        <f t="shared" si="77"/>
        <v>0</v>
      </c>
      <c r="U109" s="24">
        <f t="shared" si="77"/>
        <v>0</v>
      </c>
      <c r="V109" s="24">
        <f t="shared" si="77"/>
        <v>0</v>
      </c>
      <c r="W109" s="24">
        <f>PRODUCT(W108,$E$4)</f>
        <v>0.21</v>
      </c>
      <c r="X109" s="24">
        <f t="shared" si="77"/>
        <v>0</v>
      </c>
      <c r="Y109" s="24">
        <f t="shared" si="77"/>
        <v>0</v>
      </c>
      <c r="Z109" s="24">
        <f t="shared" si="77"/>
        <v>0</v>
      </c>
      <c r="AA109" s="24">
        <f t="shared" si="77"/>
        <v>0</v>
      </c>
      <c r="AB109" s="24">
        <f t="shared" si="77"/>
        <v>0</v>
      </c>
      <c r="AC109" s="24">
        <f t="shared" si="77"/>
        <v>0</v>
      </c>
      <c r="AD109" s="24">
        <f t="shared" si="77"/>
        <v>0</v>
      </c>
      <c r="AE109" s="24">
        <f t="shared" si="77"/>
        <v>0</v>
      </c>
      <c r="AF109" s="24">
        <f t="shared" si="77"/>
        <v>0</v>
      </c>
      <c r="AG109" s="24">
        <f t="shared" si="77"/>
        <v>0</v>
      </c>
      <c r="AH109" s="24">
        <f t="shared" si="77"/>
        <v>0</v>
      </c>
      <c r="AI109" s="24">
        <f t="shared" si="77"/>
        <v>0</v>
      </c>
      <c r="AJ109" s="24">
        <f t="shared" si="77"/>
        <v>0</v>
      </c>
      <c r="AK109" s="24">
        <f t="shared" si="77"/>
        <v>0</v>
      </c>
      <c r="AL109" s="24">
        <f t="shared" si="77"/>
        <v>0</v>
      </c>
      <c r="AM109" s="24">
        <f t="shared" si="77"/>
        <v>0</v>
      </c>
      <c r="AN109" s="24">
        <f t="shared" si="77"/>
        <v>0</v>
      </c>
      <c r="AO109" s="24">
        <f t="shared" si="77"/>
        <v>0</v>
      </c>
      <c r="AP109" s="24">
        <f t="shared" si="77"/>
        <v>0</v>
      </c>
      <c r="AQ109" s="24">
        <f t="shared" si="77"/>
        <v>0</v>
      </c>
      <c r="AR109" s="24">
        <f t="shared" si="77"/>
        <v>0</v>
      </c>
      <c r="AS109" s="24">
        <f t="shared" si="77"/>
        <v>0</v>
      </c>
      <c r="AT109" s="24">
        <f t="shared" si="77"/>
        <v>0</v>
      </c>
      <c r="AU109" s="24">
        <f t="shared" si="77"/>
        <v>0</v>
      </c>
      <c r="AV109" s="24">
        <f t="shared" si="77"/>
        <v>0</v>
      </c>
      <c r="AW109" s="24">
        <f t="shared" si="77"/>
        <v>0</v>
      </c>
      <c r="AX109" s="24">
        <f t="shared" si="77"/>
        <v>0</v>
      </c>
      <c r="AY109" s="24">
        <f t="shared" si="77"/>
        <v>0</v>
      </c>
      <c r="AZ109" s="24">
        <f t="shared" si="77"/>
        <v>0</v>
      </c>
      <c r="BA109" s="24">
        <f t="shared" si="77"/>
        <v>0</v>
      </c>
      <c r="BB109" s="24">
        <f t="shared" si="77"/>
        <v>0</v>
      </c>
      <c r="BC109" s="24">
        <f t="shared" si="77"/>
        <v>0</v>
      </c>
      <c r="BD109" s="24">
        <f t="shared" si="77"/>
        <v>0</v>
      </c>
      <c r="BE109" s="24">
        <f t="shared" si="77"/>
        <v>0</v>
      </c>
      <c r="BF109" s="24">
        <f t="shared" si="77"/>
        <v>0</v>
      </c>
      <c r="BG109" s="24">
        <f t="shared" si="77"/>
        <v>1.1900000000000002</v>
      </c>
      <c r="BH109" s="24">
        <f t="shared" si="77"/>
        <v>0</v>
      </c>
      <c r="BI109" s="24">
        <f t="shared" si="77"/>
        <v>0</v>
      </c>
      <c r="BJ109" s="24">
        <f t="shared" si="77"/>
        <v>0</v>
      </c>
      <c r="BK109" s="24">
        <f t="shared" si="77"/>
        <v>0</v>
      </c>
      <c r="BL109" s="24">
        <f t="shared" si="77"/>
        <v>0</v>
      </c>
      <c r="BM109" s="24">
        <f t="shared" si="77"/>
        <v>0</v>
      </c>
      <c r="BN109" s="24">
        <f t="shared" si="77"/>
        <v>7.0000000000000001E-3</v>
      </c>
      <c r="BO109" s="24">
        <f t="shared" ref="BO109" si="78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79">E43</f>
        <v>70</v>
      </c>
      <c r="F111" s="29">
        <f t="shared" si="79"/>
        <v>80</v>
      </c>
      <c r="G111" s="29">
        <f t="shared" si="79"/>
        <v>532</v>
      </c>
      <c r="H111" s="29">
        <f t="shared" si="79"/>
        <v>1140</v>
      </c>
      <c r="I111" s="29">
        <f t="shared" si="79"/>
        <v>620</v>
      </c>
      <c r="J111" s="29">
        <f t="shared" si="79"/>
        <v>71.38</v>
      </c>
      <c r="K111" s="29">
        <f t="shared" si="79"/>
        <v>662.44</v>
      </c>
      <c r="L111" s="29">
        <f t="shared" si="79"/>
        <v>200.83</v>
      </c>
      <c r="M111" s="29">
        <f t="shared" si="79"/>
        <v>554</v>
      </c>
      <c r="N111" s="29">
        <f t="shared" si="79"/>
        <v>99.49</v>
      </c>
      <c r="O111" s="29">
        <f t="shared" si="79"/>
        <v>320.32</v>
      </c>
      <c r="P111" s="29">
        <f t="shared" si="79"/>
        <v>373.68</v>
      </c>
      <c r="Q111" s="29">
        <f t="shared" si="79"/>
        <v>416.67</v>
      </c>
      <c r="R111" s="29">
        <f t="shared" si="79"/>
        <v>0</v>
      </c>
      <c r="S111" s="29">
        <f t="shared" si="79"/>
        <v>0</v>
      </c>
      <c r="T111" s="29">
        <f t="shared" si="79"/>
        <v>0</v>
      </c>
      <c r="U111" s="29">
        <f t="shared" si="79"/>
        <v>692</v>
      </c>
      <c r="V111" s="29">
        <f t="shared" si="79"/>
        <v>401.28</v>
      </c>
      <c r="W111" s="29">
        <f>W43</f>
        <v>209</v>
      </c>
      <c r="X111" s="29">
        <f t="shared" si="79"/>
        <v>9.1</v>
      </c>
      <c r="Y111" s="29">
        <f t="shared" si="79"/>
        <v>0</v>
      </c>
      <c r="Z111" s="29">
        <f t="shared" si="79"/>
        <v>261</v>
      </c>
      <c r="AA111" s="29">
        <f t="shared" si="79"/>
        <v>412</v>
      </c>
      <c r="AB111" s="29">
        <f t="shared" si="79"/>
        <v>224</v>
      </c>
      <c r="AC111" s="29">
        <f t="shared" si="79"/>
        <v>300</v>
      </c>
      <c r="AD111" s="29">
        <f t="shared" si="79"/>
        <v>145</v>
      </c>
      <c r="AE111" s="29">
        <f t="shared" si="79"/>
        <v>392</v>
      </c>
      <c r="AF111" s="29">
        <f t="shared" si="79"/>
        <v>209</v>
      </c>
      <c r="AG111" s="29">
        <f t="shared" si="79"/>
        <v>227.27</v>
      </c>
      <c r="AH111" s="29">
        <f t="shared" si="79"/>
        <v>66.599999999999994</v>
      </c>
      <c r="AI111" s="29">
        <f t="shared" si="79"/>
        <v>59.25</v>
      </c>
      <c r="AJ111" s="29">
        <f t="shared" si="79"/>
        <v>38.5</v>
      </c>
      <c r="AK111" s="29">
        <f t="shared" si="79"/>
        <v>190</v>
      </c>
      <c r="AL111" s="29">
        <f t="shared" si="79"/>
        <v>194</v>
      </c>
      <c r="AM111" s="29">
        <f t="shared" si="79"/>
        <v>316.27999999999997</v>
      </c>
      <c r="AN111" s="29">
        <f t="shared" si="79"/>
        <v>250</v>
      </c>
      <c r="AO111" s="29">
        <f t="shared" si="79"/>
        <v>0</v>
      </c>
      <c r="AP111" s="29">
        <f t="shared" si="79"/>
        <v>224.14</v>
      </c>
      <c r="AQ111" s="29">
        <f t="shared" si="79"/>
        <v>60</v>
      </c>
      <c r="AR111" s="29">
        <f t="shared" si="79"/>
        <v>56.67</v>
      </c>
      <c r="AS111" s="29">
        <f t="shared" si="79"/>
        <v>88</v>
      </c>
      <c r="AT111" s="29">
        <f t="shared" si="79"/>
        <v>64.290000000000006</v>
      </c>
      <c r="AU111" s="29">
        <f t="shared" si="79"/>
        <v>57.14</v>
      </c>
      <c r="AV111" s="29">
        <f t="shared" si="79"/>
        <v>56.25</v>
      </c>
      <c r="AW111" s="29">
        <f t="shared" si="79"/>
        <v>114.28</v>
      </c>
      <c r="AX111" s="29">
        <f t="shared" si="79"/>
        <v>66</v>
      </c>
      <c r="AY111" s="29">
        <f t="shared" si="79"/>
        <v>60</v>
      </c>
      <c r="AZ111" s="29">
        <f t="shared" si="79"/>
        <v>114</v>
      </c>
      <c r="BA111" s="29">
        <f t="shared" si="79"/>
        <v>238</v>
      </c>
      <c r="BB111" s="29">
        <f t="shared" si="79"/>
        <v>355</v>
      </c>
      <c r="BC111" s="29">
        <f t="shared" si="79"/>
        <v>504.44</v>
      </c>
      <c r="BD111" s="29">
        <f t="shared" si="79"/>
        <v>197</v>
      </c>
      <c r="BE111" s="29">
        <f t="shared" si="79"/>
        <v>369</v>
      </c>
      <c r="BF111" s="29">
        <f t="shared" si="79"/>
        <v>0</v>
      </c>
      <c r="BG111" s="29">
        <f t="shared" si="79"/>
        <v>32</v>
      </c>
      <c r="BH111" s="29">
        <f t="shared" si="79"/>
        <v>36</v>
      </c>
      <c r="BI111" s="29">
        <f t="shared" si="79"/>
        <v>72</v>
      </c>
      <c r="BJ111" s="29">
        <f t="shared" si="79"/>
        <v>34</v>
      </c>
      <c r="BK111" s="29">
        <f t="shared" si="79"/>
        <v>37</v>
      </c>
      <c r="BL111" s="29">
        <f t="shared" si="79"/>
        <v>256</v>
      </c>
      <c r="BM111" s="29">
        <f t="shared" si="79"/>
        <v>138.88999999999999</v>
      </c>
      <c r="BN111" s="29">
        <f t="shared" si="79"/>
        <v>14.89</v>
      </c>
      <c r="BO111" s="29">
        <f t="shared" ref="BO111" si="80">BO43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1">E111/1000</f>
        <v>7.0000000000000007E-2</v>
      </c>
      <c r="F112" s="23">
        <f t="shared" si="81"/>
        <v>0.08</v>
      </c>
      <c r="G112" s="23">
        <f t="shared" si="81"/>
        <v>0.53200000000000003</v>
      </c>
      <c r="H112" s="23">
        <f t="shared" si="81"/>
        <v>1.1399999999999999</v>
      </c>
      <c r="I112" s="23">
        <f t="shared" si="81"/>
        <v>0.62</v>
      </c>
      <c r="J112" s="23">
        <f t="shared" si="81"/>
        <v>7.1379999999999999E-2</v>
      </c>
      <c r="K112" s="23">
        <f t="shared" si="81"/>
        <v>0.66244000000000003</v>
      </c>
      <c r="L112" s="23">
        <f t="shared" si="81"/>
        <v>0.20083000000000001</v>
      </c>
      <c r="M112" s="23">
        <f t="shared" si="81"/>
        <v>0.55400000000000005</v>
      </c>
      <c r="N112" s="23">
        <f t="shared" si="81"/>
        <v>9.9489999999999995E-2</v>
      </c>
      <c r="O112" s="23">
        <f t="shared" si="81"/>
        <v>0.32031999999999999</v>
      </c>
      <c r="P112" s="23">
        <f t="shared" si="81"/>
        <v>0.37368000000000001</v>
      </c>
      <c r="Q112" s="23">
        <f t="shared" si="81"/>
        <v>0.41667000000000004</v>
      </c>
      <c r="R112" s="23">
        <f t="shared" si="81"/>
        <v>0</v>
      </c>
      <c r="S112" s="23">
        <f t="shared" si="81"/>
        <v>0</v>
      </c>
      <c r="T112" s="23">
        <f t="shared" si="81"/>
        <v>0</v>
      </c>
      <c r="U112" s="23">
        <f t="shared" si="81"/>
        <v>0.69199999999999995</v>
      </c>
      <c r="V112" s="23">
        <f t="shared" si="81"/>
        <v>0.40127999999999997</v>
      </c>
      <c r="W112" s="23">
        <f>W111/1000</f>
        <v>0.20899999999999999</v>
      </c>
      <c r="X112" s="23">
        <f t="shared" si="81"/>
        <v>9.1000000000000004E-3</v>
      </c>
      <c r="Y112" s="23">
        <f t="shared" si="81"/>
        <v>0</v>
      </c>
      <c r="Z112" s="23">
        <f t="shared" si="81"/>
        <v>0.26100000000000001</v>
      </c>
      <c r="AA112" s="23">
        <f t="shared" si="81"/>
        <v>0.41199999999999998</v>
      </c>
      <c r="AB112" s="23">
        <f t="shared" si="81"/>
        <v>0.224</v>
      </c>
      <c r="AC112" s="23">
        <f t="shared" si="81"/>
        <v>0.3</v>
      </c>
      <c r="AD112" s="23">
        <f t="shared" si="81"/>
        <v>0.14499999999999999</v>
      </c>
      <c r="AE112" s="23">
        <f t="shared" si="81"/>
        <v>0.39200000000000002</v>
      </c>
      <c r="AF112" s="23">
        <f t="shared" si="81"/>
        <v>0.20899999999999999</v>
      </c>
      <c r="AG112" s="23">
        <f t="shared" si="81"/>
        <v>0.22727</v>
      </c>
      <c r="AH112" s="23">
        <f t="shared" si="81"/>
        <v>6.6599999999999993E-2</v>
      </c>
      <c r="AI112" s="23">
        <f t="shared" si="81"/>
        <v>5.9249999999999997E-2</v>
      </c>
      <c r="AJ112" s="23">
        <f t="shared" si="81"/>
        <v>3.85E-2</v>
      </c>
      <c r="AK112" s="23">
        <f t="shared" si="81"/>
        <v>0.19</v>
      </c>
      <c r="AL112" s="23">
        <f t="shared" si="81"/>
        <v>0.19400000000000001</v>
      </c>
      <c r="AM112" s="23">
        <f t="shared" si="81"/>
        <v>0.31627999999999995</v>
      </c>
      <c r="AN112" s="23">
        <f t="shared" si="81"/>
        <v>0.25</v>
      </c>
      <c r="AO112" s="23">
        <f t="shared" si="81"/>
        <v>0</v>
      </c>
      <c r="AP112" s="23">
        <f t="shared" si="81"/>
        <v>0.22413999999999998</v>
      </c>
      <c r="AQ112" s="23">
        <f t="shared" si="81"/>
        <v>0.06</v>
      </c>
      <c r="AR112" s="23">
        <f t="shared" si="81"/>
        <v>5.6670000000000005E-2</v>
      </c>
      <c r="AS112" s="23">
        <f t="shared" si="81"/>
        <v>8.7999999999999995E-2</v>
      </c>
      <c r="AT112" s="23">
        <f t="shared" si="81"/>
        <v>6.429E-2</v>
      </c>
      <c r="AU112" s="23">
        <f t="shared" si="81"/>
        <v>5.7140000000000003E-2</v>
      </c>
      <c r="AV112" s="23">
        <f t="shared" si="81"/>
        <v>5.6250000000000001E-2</v>
      </c>
      <c r="AW112" s="23">
        <f t="shared" si="81"/>
        <v>0.11428000000000001</v>
      </c>
      <c r="AX112" s="23">
        <f t="shared" si="81"/>
        <v>6.6000000000000003E-2</v>
      </c>
      <c r="AY112" s="23">
        <f t="shared" si="81"/>
        <v>0.06</v>
      </c>
      <c r="AZ112" s="23">
        <f t="shared" si="81"/>
        <v>0.114</v>
      </c>
      <c r="BA112" s="23">
        <f t="shared" si="81"/>
        <v>0.23799999999999999</v>
      </c>
      <c r="BB112" s="23">
        <f t="shared" si="81"/>
        <v>0.35499999999999998</v>
      </c>
      <c r="BC112" s="23">
        <f t="shared" si="81"/>
        <v>0.50444</v>
      </c>
      <c r="BD112" s="23">
        <f t="shared" si="81"/>
        <v>0.19700000000000001</v>
      </c>
      <c r="BE112" s="23">
        <f t="shared" si="81"/>
        <v>0.36899999999999999</v>
      </c>
      <c r="BF112" s="23">
        <f t="shared" si="81"/>
        <v>0</v>
      </c>
      <c r="BG112" s="23">
        <f t="shared" si="81"/>
        <v>3.2000000000000001E-2</v>
      </c>
      <c r="BH112" s="23">
        <f t="shared" si="81"/>
        <v>3.5999999999999997E-2</v>
      </c>
      <c r="BI112" s="23">
        <f t="shared" si="81"/>
        <v>7.1999999999999995E-2</v>
      </c>
      <c r="BJ112" s="23">
        <f t="shared" si="81"/>
        <v>3.4000000000000002E-2</v>
      </c>
      <c r="BK112" s="23">
        <f t="shared" si="81"/>
        <v>3.6999999999999998E-2</v>
      </c>
      <c r="BL112" s="23">
        <f t="shared" si="81"/>
        <v>0.25600000000000001</v>
      </c>
      <c r="BM112" s="23">
        <f t="shared" si="81"/>
        <v>0.13888999999999999</v>
      </c>
      <c r="BN112" s="23">
        <f t="shared" si="81"/>
        <v>1.489E-2</v>
      </c>
      <c r="BO112" s="23">
        <f t="shared" ref="BO112" si="82">BO111/1000</f>
        <v>10</v>
      </c>
    </row>
    <row r="113" spans="1:69" ht="17.25" x14ac:dyDescent="0.3">
      <c r="A113" s="30"/>
      <c r="B113" s="31" t="s">
        <v>29</v>
      </c>
      <c r="C113" s="106"/>
      <c r="D113" s="32">
        <f>D109*D111</f>
        <v>9.4177999999999997</v>
      </c>
      <c r="E113" s="32">
        <f t="shared" ref="E113:BN113" si="83">E109*E111</f>
        <v>0</v>
      </c>
      <c r="F113" s="32">
        <f t="shared" si="83"/>
        <v>4.4800000000000004</v>
      </c>
      <c r="G113" s="32">
        <f t="shared" si="83"/>
        <v>1.1172</v>
      </c>
      <c r="H113" s="32">
        <f t="shared" si="83"/>
        <v>0</v>
      </c>
      <c r="I113" s="32">
        <f t="shared" si="83"/>
        <v>0</v>
      </c>
      <c r="J113" s="32">
        <f t="shared" si="83"/>
        <v>8.4942200000000003</v>
      </c>
      <c r="K113" s="32">
        <f t="shared" si="83"/>
        <v>13.911240000000001</v>
      </c>
      <c r="L113" s="32">
        <f t="shared" si="83"/>
        <v>0</v>
      </c>
      <c r="M113" s="32">
        <f t="shared" si="83"/>
        <v>0</v>
      </c>
      <c r="N113" s="32">
        <f t="shared" si="83"/>
        <v>0</v>
      </c>
      <c r="O113" s="32">
        <f t="shared" si="83"/>
        <v>0</v>
      </c>
      <c r="P113" s="32">
        <f t="shared" si="83"/>
        <v>0</v>
      </c>
      <c r="Q113" s="32">
        <f t="shared" si="83"/>
        <v>0</v>
      </c>
      <c r="R113" s="32">
        <f t="shared" si="83"/>
        <v>0</v>
      </c>
      <c r="S113" s="32">
        <f t="shared" si="83"/>
        <v>0</v>
      </c>
      <c r="T113" s="32">
        <f t="shared" si="83"/>
        <v>0</v>
      </c>
      <c r="U113" s="32">
        <f t="shared" si="83"/>
        <v>0</v>
      </c>
      <c r="V113" s="32">
        <f t="shared" si="83"/>
        <v>0</v>
      </c>
      <c r="W113" s="32">
        <f>W109*W111</f>
        <v>43.89</v>
      </c>
      <c r="X113" s="32">
        <f t="shared" si="83"/>
        <v>0</v>
      </c>
      <c r="Y113" s="32">
        <f t="shared" si="83"/>
        <v>0</v>
      </c>
      <c r="Z113" s="32">
        <f t="shared" si="83"/>
        <v>0</v>
      </c>
      <c r="AA113" s="32">
        <f t="shared" si="83"/>
        <v>0</v>
      </c>
      <c r="AB113" s="32">
        <f t="shared" si="83"/>
        <v>0</v>
      </c>
      <c r="AC113" s="32">
        <f t="shared" si="83"/>
        <v>0</v>
      </c>
      <c r="AD113" s="32">
        <f t="shared" si="83"/>
        <v>0</v>
      </c>
      <c r="AE113" s="32">
        <f t="shared" si="83"/>
        <v>0</v>
      </c>
      <c r="AF113" s="32">
        <f t="shared" si="83"/>
        <v>0</v>
      </c>
      <c r="AG113" s="32">
        <f t="shared" si="83"/>
        <v>0</v>
      </c>
      <c r="AH113" s="32">
        <f t="shared" si="83"/>
        <v>0</v>
      </c>
      <c r="AI113" s="32">
        <f t="shared" si="83"/>
        <v>0</v>
      </c>
      <c r="AJ113" s="32">
        <f t="shared" si="83"/>
        <v>0</v>
      </c>
      <c r="AK113" s="32">
        <f t="shared" si="83"/>
        <v>0</v>
      </c>
      <c r="AL113" s="32">
        <f t="shared" si="83"/>
        <v>0</v>
      </c>
      <c r="AM113" s="32">
        <f t="shared" si="83"/>
        <v>0</v>
      </c>
      <c r="AN113" s="32">
        <f t="shared" si="83"/>
        <v>0</v>
      </c>
      <c r="AO113" s="32">
        <f t="shared" si="83"/>
        <v>0</v>
      </c>
      <c r="AP113" s="32">
        <f t="shared" si="83"/>
        <v>0</v>
      </c>
      <c r="AQ113" s="32">
        <f t="shared" si="83"/>
        <v>0</v>
      </c>
      <c r="AR113" s="32">
        <f t="shared" si="83"/>
        <v>0</v>
      </c>
      <c r="AS113" s="32">
        <f t="shared" si="83"/>
        <v>0</v>
      </c>
      <c r="AT113" s="32">
        <f t="shared" si="83"/>
        <v>0</v>
      </c>
      <c r="AU113" s="32">
        <f t="shared" si="83"/>
        <v>0</v>
      </c>
      <c r="AV113" s="32">
        <f t="shared" si="83"/>
        <v>0</v>
      </c>
      <c r="AW113" s="32">
        <f t="shared" si="83"/>
        <v>0</v>
      </c>
      <c r="AX113" s="32">
        <f t="shared" si="83"/>
        <v>0</v>
      </c>
      <c r="AY113" s="32">
        <f t="shared" si="83"/>
        <v>0</v>
      </c>
      <c r="AZ113" s="32">
        <f t="shared" si="83"/>
        <v>0</v>
      </c>
      <c r="BA113" s="32">
        <f t="shared" si="83"/>
        <v>0</v>
      </c>
      <c r="BB113" s="32">
        <f t="shared" si="83"/>
        <v>0</v>
      </c>
      <c r="BC113" s="32">
        <f t="shared" si="83"/>
        <v>0</v>
      </c>
      <c r="BD113" s="32">
        <f t="shared" si="83"/>
        <v>0</v>
      </c>
      <c r="BE113" s="32">
        <f t="shared" si="83"/>
        <v>0</v>
      </c>
      <c r="BF113" s="32">
        <f t="shared" si="83"/>
        <v>0</v>
      </c>
      <c r="BG113" s="32">
        <f t="shared" si="83"/>
        <v>38.080000000000005</v>
      </c>
      <c r="BH113" s="32">
        <f t="shared" si="83"/>
        <v>0</v>
      </c>
      <c r="BI113" s="32">
        <f t="shared" si="83"/>
        <v>0</v>
      </c>
      <c r="BJ113" s="32">
        <f t="shared" si="83"/>
        <v>0</v>
      </c>
      <c r="BK113" s="32">
        <f t="shared" si="83"/>
        <v>0</v>
      </c>
      <c r="BL113" s="32">
        <f t="shared" si="83"/>
        <v>0</v>
      </c>
      <c r="BM113" s="32">
        <f t="shared" si="83"/>
        <v>0</v>
      </c>
      <c r="BN113" s="32">
        <f t="shared" si="83"/>
        <v>0.10423</v>
      </c>
      <c r="BO113" s="32">
        <f t="shared" ref="BO113" si="84">BO109*BO111</f>
        <v>0</v>
      </c>
      <c r="BP113" s="33">
        <f>SUM(D113:BN113)</f>
        <v>119.49469000000002</v>
      </c>
      <c r="BQ113" s="34">
        <f>BP113/$C$7</f>
        <v>17.070670000000003</v>
      </c>
    </row>
    <row r="114" spans="1:69" ht="17.25" x14ac:dyDescent="0.3">
      <c r="A114" s="30"/>
      <c r="B114" s="31" t="s">
        <v>30</v>
      </c>
      <c r="C114" s="106"/>
      <c r="D114" s="32">
        <f>D109*D111</f>
        <v>9.4177999999999997</v>
      </c>
      <c r="E114" s="32">
        <f t="shared" ref="E114:BN114" si="85">E109*E111</f>
        <v>0</v>
      </c>
      <c r="F114" s="32">
        <f t="shared" si="85"/>
        <v>4.4800000000000004</v>
      </c>
      <c r="G114" s="32">
        <f t="shared" si="85"/>
        <v>1.1172</v>
      </c>
      <c r="H114" s="32">
        <f t="shared" si="85"/>
        <v>0</v>
      </c>
      <c r="I114" s="32">
        <f t="shared" si="85"/>
        <v>0</v>
      </c>
      <c r="J114" s="32">
        <f t="shared" si="85"/>
        <v>8.4942200000000003</v>
      </c>
      <c r="K114" s="32">
        <f t="shared" si="85"/>
        <v>13.911240000000001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>W109*W111</f>
        <v>43.89</v>
      </c>
      <c r="X114" s="32">
        <f t="shared" si="85"/>
        <v>0</v>
      </c>
      <c r="Y114" s="32">
        <f t="shared" si="85"/>
        <v>0</v>
      </c>
      <c r="Z114" s="32">
        <f t="shared" si="85"/>
        <v>0</v>
      </c>
      <c r="AA114" s="32">
        <f t="shared" si="85"/>
        <v>0</v>
      </c>
      <c r="AB114" s="32">
        <f t="shared" si="85"/>
        <v>0</v>
      </c>
      <c r="AC114" s="32">
        <f t="shared" si="85"/>
        <v>0</v>
      </c>
      <c r="AD114" s="32">
        <f t="shared" si="85"/>
        <v>0</v>
      </c>
      <c r="AE114" s="32">
        <f t="shared" si="85"/>
        <v>0</v>
      </c>
      <c r="AF114" s="32">
        <f t="shared" si="85"/>
        <v>0</v>
      </c>
      <c r="AG114" s="32">
        <f t="shared" si="85"/>
        <v>0</v>
      </c>
      <c r="AH114" s="32">
        <f t="shared" si="85"/>
        <v>0</v>
      </c>
      <c r="AI114" s="32">
        <f t="shared" si="85"/>
        <v>0</v>
      </c>
      <c r="AJ114" s="32">
        <f t="shared" si="85"/>
        <v>0</v>
      </c>
      <c r="AK114" s="32">
        <f t="shared" si="85"/>
        <v>0</v>
      </c>
      <c r="AL114" s="32">
        <f t="shared" si="85"/>
        <v>0</v>
      </c>
      <c r="AM114" s="32">
        <f t="shared" si="85"/>
        <v>0</v>
      </c>
      <c r="AN114" s="32">
        <f t="shared" si="85"/>
        <v>0</v>
      </c>
      <c r="AO114" s="32">
        <f t="shared" si="85"/>
        <v>0</v>
      </c>
      <c r="AP114" s="32">
        <f t="shared" si="85"/>
        <v>0</v>
      </c>
      <c r="AQ114" s="32">
        <f t="shared" si="85"/>
        <v>0</v>
      </c>
      <c r="AR114" s="32">
        <f t="shared" si="85"/>
        <v>0</v>
      </c>
      <c r="AS114" s="32">
        <f t="shared" si="85"/>
        <v>0</v>
      </c>
      <c r="AT114" s="32">
        <f t="shared" si="85"/>
        <v>0</v>
      </c>
      <c r="AU114" s="32">
        <f t="shared" si="85"/>
        <v>0</v>
      </c>
      <c r="AV114" s="32">
        <f t="shared" si="85"/>
        <v>0</v>
      </c>
      <c r="AW114" s="32">
        <f t="shared" si="85"/>
        <v>0</v>
      </c>
      <c r="AX114" s="32">
        <f t="shared" si="85"/>
        <v>0</v>
      </c>
      <c r="AY114" s="32">
        <f t="shared" si="85"/>
        <v>0</v>
      </c>
      <c r="AZ114" s="32">
        <f t="shared" si="85"/>
        <v>0</v>
      </c>
      <c r="BA114" s="32">
        <f t="shared" si="85"/>
        <v>0</v>
      </c>
      <c r="BB114" s="32">
        <f t="shared" si="85"/>
        <v>0</v>
      </c>
      <c r="BC114" s="32">
        <f t="shared" si="85"/>
        <v>0</v>
      </c>
      <c r="BD114" s="32">
        <f t="shared" si="85"/>
        <v>0</v>
      </c>
      <c r="BE114" s="32">
        <f t="shared" si="85"/>
        <v>0</v>
      </c>
      <c r="BF114" s="32">
        <f t="shared" si="85"/>
        <v>0</v>
      </c>
      <c r="BG114" s="32">
        <f t="shared" si="85"/>
        <v>38.080000000000005</v>
      </c>
      <c r="BH114" s="32">
        <f t="shared" si="85"/>
        <v>0</v>
      </c>
      <c r="BI114" s="32">
        <f t="shared" si="85"/>
        <v>0</v>
      </c>
      <c r="BJ114" s="32">
        <f t="shared" si="85"/>
        <v>0</v>
      </c>
      <c r="BK114" s="32">
        <f t="shared" si="85"/>
        <v>0</v>
      </c>
      <c r="BL114" s="32">
        <f t="shared" si="85"/>
        <v>0</v>
      </c>
      <c r="BM114" s="32">
        <f t="shared" si="85"/>
        <v>0</v>
      </c>
      <c r="BN114" s="32">
        <f t="shared" si="85"/>
        <v>0.10423</v>
      </c>
      <c r="BO114" s="32">
        <f t="shared" ref="BO114" si="86">BO109*BO111</f>
        <v>0</v>
      </c>
      <c r="BP114" s="33">
        <f>SUM(D114:BN114)</f>
        <v>119.49469000000002</v>
      </c>
      <c r="BQ114" s="34">
        <f>BP114/$C$7</f>
        <v>17.070670000000003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C2" sqref="C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150</v>
      </c>
    </row>
    <row r="2" spans="1:69" s="39" customFormat="1" x14ac:dyDescent="0.25">
      <c r="C2" s="39" t="s">
        <v>151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59</v>
      </c>
      <c r="F4" s="39" t="s">
        <v>104</v>
      </c>
      <c r="K4" s="69">
        <v>45061</v>
      </c>
      <c r="AR4" s="41"/>
    </row>
    <row r="5" spans="1:69" s="39" customFormat="1" ht="15" customHeight="1" x14ac:dyDescent="0.25">
      <c r="A5" s="112"/>
      <c r="B5" s="42" t="s">
        <v>2</v>
      </c>
      <c r="C5" s="114" t="s">
        <v>3</v>
      </c>
      <c r="D5" s="114" t="str">
        <f>[1]Цены!A1</f>
        <v>Хлеб пшеничный</v>
      </c>
      <c r="E5" s="114" t="str">
        <f>[1]Цены!B1</f>
        <v>Хлеб ржано-пшеничный</v>
      </c>
      <c r="F5" s="114" t="str">
        <f>[1]Цены!C1</f>
        <v>Сахар</v>
      </c>
      <c r="G5" s="114" t="str">
        <f>[1]Цены!D1</f>
        <v>Чай</v>
      </c>
      <c r="H5" s="114" t="str">
        <f>[1]Цены!E1</f>
        <v>Какао</v>
      </c>
      <c r="I5" s="114" t="str">
        <f>[1]Цены!F1</f>
        <v>Кофейный напиток</v>
      </c>
      <c r="J5" s="114" t="str">
        <f>[1]Цены!G1</f>
        <v>Молоко 2,5%</v>
      </c>
      <c r="K5" s="114" t="str">
        <f>[1]Цены!H1</f>
        <v>Масло сливочное</v>
      </c>
      <c r="L5" s="114" t="str">
        <f>[1]Цены!I1</f>
        <v>Сметана 15%</v>
      </c>
      <c r="M5" s="114" t="str">
        <f>[1]Цены!J1</f>
        <v>Молоко сухое</v>
      </c>
      <c r="N5" s="114" t="str">
        <f>[1]Цены!K1</f>
        <v>Снежок 2,5 %</v>
      </c>
      <c r="O5" s="114" t="str">
        <f>[1]Цены!L1</f>
        <v>Творог 5%</v>
      </c>
      <c r="P5" s="114" t="str">
        <f>[1]Цены!M1</f>
        <v>Молоко сгущенное</v>
      </c>
      <c r="Q5" s="114" t="str">
        <f>[1]Цены!N1</f>
        <v xml:space="preserve">Джем Сава </v>
      </c>
      <c r="R5" s="114" t="str">
        <f>[1]Цены!O1</f>
        <v>Сыр</v>
      </c>
      <c r="S5" s="114" t="str">
        <f>[1]Цены!P1</f>
        <v>Зеленый горошек</v>
      </c>
      <c r="T5" s="114" t="str">
        <f>[1]Цены!Q1</f>
        <v>Кукуруза консервирован.</v>
      </c>
      <c r="U5" s="114" t="str">
        <f>[1]Цены!R1</f>
        <v>Консервы рыбные</v>
      </c>
      <c r="V5" s="114" t="str">
        <f>[1]Цены!S1</f>
        <v>Огурцы консервирован.</v>
      </c>
      <c r="W5" s="114" t="str">
        <f>[1]Цены!T1</f>
        <v>Огурцы свежие</v>
      </c>
      <c r="X5" s="114" t="s">
        <v>35</v>
      </c>
      <c r="Y5" s="114" t="s">
        <v>36</v>
      </c>
      <c r="Z5" s="114" t="s">
        <v>37</v>
      </c>
      <c r="AA5" s="114" t="s">
        <v>38</v>
      </c>
      <c r="AB5" s="114" t="s">
        <v>39</v>
      </c>
      <c r="AC5" s="114" t="s">
        <v>40</v>
      </c>
      <c r="AD5" s="114" t="s">
        <v>41</v>
      </c>
      <c r="AE5" s="114" t="s">
        <v>42</v>
      </c>
      <c r="AF5" s="114" t="s">
        <v>43</v>
      </c>
      <c r="AG5" s="114" t="s">
        <v>44</v>
      </c>
      <c r="AH5" s="114" t="s">
        <v>45</v>
      </c>
      <c r="AI5" s="114" t="s">
        <v>46</v>
      </c>
      <c r="AJ5" s="114" t="s">
        <v>47</v>
      </c>
      <c r="AK5" s="114" t="s">
        <v>48</v>
      </c>
      <c r="AL5" s="114" t="s">
        <v>49</v>
      </c>
      <c r="AM5" s="114" t="s">
        <v>50</v>
      </c>
      <c r="AN5" s="114" t="s">
        <v>51</v>
      </c>
      <c r="AO5" s="114" t="s">
        <v>52</v>
      </c>
      <c r="AP5" s="114" t="s">
        <v>53</v>
      </c>
      <c r="AQ5" s="114" t="s">
        <v>54</v>
      </c>
      <c r="AR5" s="114" t="s">
        <v>55</v>
      </c>
      <c r="AS5" s="114" t="s">
        <v>56</v>
      </c>
      <c r="AT5" s="114" t="s">
        <v>57</v>
      </c>
      <c r="AU5" s="114" t="s">
        <v>58</v>
      </c>
      <c r="AV5" s="114" t="s">
        <v>59</v>
      </c>
      <c r="AW5" s="114" t="s">
        <v>60</v>
      </c>
      <c r="AX5" s="114" t="s">
        <v>61</v>
      </c>
      <c r="AY5" s="114" t="s">
        <v>62</v>
      </c>
      <c r="AZ5" s="114" t="s">
        <v>63</v>
      </c>
      <c r="BA5" s="114" t="s">
        <v>64</v>
      </c>
      <c r="BB5" s="114" t="s">
        <v>65</v>
      </c>
      <c r="BC5" s="114" t="s">
        <v>66</v>
      </c>
      <c r="BD5" s="114" t="s">
        <v>67</v>
      </c>
      <c r="BE5" s="114" t="s">
        <v>68</v>
      </c>
      <c r="BF5" s="114" t="s">
        <v>69</v>
      </c>
      <c r="BG5" s="114" t="s">
        <v>70</v>
      </c>
      <c r="BH5" s="114" t="s">
        <v>71</v>
      </c>
      <c r="BI5" s="114" t="s">
        <v>72</v>
      </c>
      <c r="BJ5" s="114" t="s">
        <v>73</v>
      </c>
      <c r="BK5" s="114" t="s">
        <v>74</v>
      </c>
      <c r="BL5" s="114" t="s">
        <v>75</v>
      </c>
      <c r="BM5" s="114" t="s">
        <v>76</v>
      </c>
      <c r="BN5" s="114" t="s">
        <v>77</v>
      </c>
      <c r="BO5" s="96" t="s">
        <v>143</v>
      </c>
      <c r="BP5" s="119" t="s">
        <v>4</v>
      </c>
      <c r="BQ5" s="118" t="s">
        <v>5</v>
      </c>
    </row>
    <row r="6" spans="1:69" s="39" customFormat="1" ht="36" customHeight="1" x14ac:dyDescent="0.25">
      <c r="A6" s="113"/>
      <c r="B6" s="3" t="s">
        <v>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97"/>
      <c r="BP6" s="119"/>
      <c r="BQ6" s="118"/>
    </row>
    <row r="7" spans="1:69" x14ac:dyDescent="0.25">
      <c r="A7" s="116" t="s">
        <v>7</v>
      </c>
      <c r="B7" s="4" t="s">
        <v>8</v>
      </c>
      <c r="C7" s="103">
        <f>$E$4</f>
        <v>59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6"/>
      <c r="B8" s="7" t="s">
        <v>9</v>
      </c>
      <c r="C8" s="104"/>
      <c r="D8" s="94">
        <v>2.8000000000000001E-2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6"/>
      <c r="B9" s="4" t="s">
        <v>10</v>
      </c>
      <c r="C9" s="104"/>
      <c r="D9" s="4"/>
      <c r="E9" s="4"/>
      <c r="F9" s="4">
        <v>0.01</v>
      </c>
      <c r="G9" s="4"/>
      <c r="H9" s="4"/>
      <c r="I9" s="4">
        <v>2.3999999999999998E-3</v>
      </c>
      <c r="J9" s="94">
        <v>7.9500000000000001E-2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6"/>
      <c r="B10" s="4"/>
      <c r="C10" s="10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6"/>
      <c r="B11" s="4"/>
      <c r="C11" s="10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6" t="s">
        <v>11</v>
      </c>
      <c r="B12" s="4" t="s">
        <v>12</v>
      </c>
      <c r="C12" s="103">
        <f>$E$4</f>
        <v>59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6"/>
      <c r="B13" s="8" t="s">
        <v>13</v>
      </c>
      <c r="C13" s="104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6"/>
      <c r="B14" s="4" t="s">
        <v>14</v>
      </c>
      <c r="C14" s="104"/>
      <c r="D14" s="94">
        <v>2.7369999999999998E-2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6"/>
      <c r="B15" s="4" t="s">
        <v>15</v>
      </c>
      <c r="C15" s="104"/>
      <c r="E15" s="94">
        <v>4.6100000000000002E-2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6"/>
      <c r="B16" s="4" t="s">
        <v>16</v>
      </c>
      <c r="C16" s="104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5.0000000000000002E-5</v>
      </c>
    </row>
    <row r="17" spans="1:68" x14ac:dyDescent="0.25">
      <c r="A17" s="116"/>
      <c r="B17" s="9"/>
      <c r="C17" s="10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6"/>
      <c r="B18" s="10"/>
      <c r="C18" s="10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6"/>
      <c r="B19" s="10"/>
      <c r="C19" s="105"/>
      <c r="D19" s="9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6" t="s">
        <v>17</v>
      </c>
      <c r="B20" s="4" t="s">
        <v>18</v>
      </c>
      <c r="C20" s="103">
        <f>$E$4</f>
        <v>59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6"/>
      <c r="B21" s="10" t="s">
        <v>19</v>
      </c>
      <c r="C21" s="104"/>
      <c r="D21" s="93">
        <v>2.7E-2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5">
        <v>1.1690000000000001E-2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6"/>
      <c r="B22" s="4"/>
      <c r="C22" s="10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6"/>
      <c r="B23" s="4"/>
      <c r="C23" s="10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6"/>
      <c r="B24" s="4"/>
      <c r="C24" s="10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6" t="s">
        <v>20</v>
      </c>
      <c r="B25" s="20" t="s">
        <v>21</v>
      </c>
      <c r="C25" s="103">
        <f>$E$4</f>
        <v>59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6"/>
      <c r="B26" t="s">
        <v>149</v>
      </c>
      <c r="C26" s="104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3.5000000000000003E-2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6"/>
      <c r="B27" s="10" t="s">
        <v>14</v>
      </c>
      <c r="C27" s="104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6"/>
      <c r="B28" s="9" t="s">
        <v>22</v>
      </c>
      <c r="C28" s="104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6"/>
      <c r="B29" s="4"/>
      <c r="C29" s="10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0.10237</v>
      </c>
      <c r="E30" s="46">
        <f t="shared" ref="E30:BN30" si="0">SUM(E7:E29)</f>
        <v>4.6100000000000002E-2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0.1545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1.1690000000000001E-2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ref="W30:X30" si="1">SUM(W7:W29)</f>
        <v>3.5000000000000003E-2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5.0000000000000002E-5</v>
      </c>
    </row>
    <row r="31" spans="1:68" ht="17.25" x14ac:dyDescent="0.3">
      <c r="A31" s="43"/>
      <c r="B31" s="44" t="s">
        <v>79</v>
      </c>
      <c r="C31" s="45"/>
      <c r="D31" s="47">
        <f>ROUND(PRODUCT(D30,$E$4),3)</f>
        <v>6.04</v>
      </c>
      <c r="E31" s="47">
        <f t="shared" ref="E31:BO31" si="3">ROUND(PRODUCT(E30,$E$4),3)</f>
        <v>2.72</v>
      </c>
      <c r="F31" s="47">
        <f t="shared" si="3"/>
        <v>2.5960000000000001</v>
      </c>
      <c r="G31" s="47">
        <f t="shared" si="3"/>
        <v>2.4E-2</v>
      </c>
      <c r="H31" s="47">
        <f t="shared" si="3"/>
        <v>0</v>
      </c>
      <c r="I31" s="47">
        <f t="shared" si="3"/>
        <v>0.14199999999999999</v>
      </c>
      <c r="J31" s="47">
        <f t="shared" si="3"/>
        <v>9.1159999999999997</v>
      </c>
      <c r="K31" s="47">
        <f t="shared" si="3"/>
        <v>0.94399999999999995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0.69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0</v>
      </c>
      <c r="W31" s="47">
        <f t="shared" si="3"/>
        <v>2.0649999999999999</v>
      </c>
      <c r="X31" s="47">
        <f t="shared" si="3"/>
        <v>59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1.18</v>
      </c>
      <c r="AE31" s="47">
        <f t="shared" si="3"/>
        <v>1.0620000000000001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1.77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2.0649999999999999</v>
      </c>
      <c r="BA31" s="47">
        <f t="shared" si="3"/>
        <v>3.54</v>
      </c>
      <c r="BB31" s="47">
        <f t="shared" si="3"/>
        <v>0</v>
      </c>
      <c r="BC31" s="47">
        <f t="shared" si="3"/>
        <v>0.32500000000000001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16.52</v>
      </c>
      <c r="BH31" s="47">
        <f t="shared" si="3"/>
        <v>1.77</v>
      </c>
      <c r="BI31" s="47">
        <f t="shared" si="3"/>
        <v>1.357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0.23599999999999999</v>
      </c>
      <c r="BN31" s="47">
        <f t="shared" si="3"/>
        <v>0.35399999999999998</v>
      </c>
      <c r="BO31" s="47">
        <f t="shared" si="3"/>
        <v>3.0000000000000001E-3</v>
      </c>
    </row>
    <row r="32" spans="1:68" s="48" customFormat="1" ht="18.75" x14ac:dyDescent="0.3">
      <c r="D32" s="49">
        <f>D31+' 1,5-3 года (день 4)'!D30</f>
        <v>6.6</v>
      </c>
      <c r="E32" s="49">
        <f>E31+' 1,5-3 года (день 4)'!E30</f>
        <v>3</v>
      </c>
      <c r="F32" s="49">
        <f>F31+' 1,5-3 года (день 4)'!F30</f>
        <v>2.855</v>
      </c>
      <c r="G32" s="49">
        <f>G31+' 1,5-3 года (день 4)'!G30</f>
        <v>2.6000000000000002E-2</v>
      </c>
      <c r="H32" s="49">
        <f>H31+' 1,5-3 года (день 4)'!H30</f>
        <v>0</v>
      </c>
      <c r="I32" s="49">
        <f>I31+' 1,5-3 года (день 4)'!I30</f>
        <v>0.156</v>
      </c>
      <c r="J32" s="49">
        <f>J31+' 1,5-3 года (день 4)'!J30</f>
        <v>9.9</v>
      </c>
      <c r="K32" s="49">
        <f>K31+' 1,5-3 года (день 4)'!K30</f>
        <v>1.0349999999999999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0.76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0</v>
      </c>
      <c r="W32" s="49">
        <f>W31+' 1,5-3 года (день 4)'!W30</f>
        <v>2.2749999999999999</v>
      </c>
      <c r="X32" s="49">
        <f>X31+' 1,5-3 года (день 4)'!X30</f>
        <v>66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1.306</v>
      </c>
      <c r="AE32" s="49">
        <f>AE31+' 1,5-3 года (день 4)'!AE30</f>
        <v>1.167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1.9450000000000001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2.2749999999999999</v>
      </c>
      <c r="BA32" s="49">
        <f>BA31+' 1,5-3 года (день 4)'!BA30</f>
        <v>3.89</v>
      </c>
      <c r="BB32" s="49">
        <f>BB31+' 1,5-3 года (день 4)'!BB30</f>
        <v>0</v>
      </c>
      <c r="BC32" s="49">
        <f>BC31+' 1,5-3 года (день 4)'!BC30</f>
        <v>0.36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18.2</v>
      </c>
      <c r="BH32" s="49">
        <f>BH31+' 1,5-3 года (день 4)'!BH30</f>
        <v>1.9379999999999999</v>
      </c>
      <c r="BI32" s="49">
        <f>BI31+' 1,5-3 года (день 4)'!BI30</f>
        <v>1.4969999999999999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0.26400000000000001</v>
      </c>
      <c r="BN32" s="49">
        <f>BN31+' 1,5-3 года (день 4)'!BN30</f>
        <v>0.38200000000000001</v>
      </c>
      <c r="BO32" s="49">
        <f>BO31+' 1,5-3 года (день 4)'!BO30</f>
        <v>3.0000000000000001E-3</v>
      </c>
      <c r="BP32" s="50">
        <f>SUM(D32:BN32)</f>
        <v>125.831</v>
      </c>
    </row>
    <row r="33" spans="1:69" x14ac:dyDescent="0.25">
      <c r="F33" t="s">
        <v>144</v>
      </c>
    </row>
    <row r="35" spans="1:69" x14ac:dyDescent="0.25">
      <c r="F35" t="s">
        <v>145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70</v>
      </c>
      <c r="F44" s="29">
        <v>80</v>
      </c>
      <c r="G44" s="29">
        <v>532</v>
      </c>
      <c r="H44" s="29">
        <v>1140</v>
      </c>
      <c r="I44" s="29">
        <v>620</v>
      </c>
      <c r="J44" s="29">
        <v>71.38</v>
      </c>
      <c r="K44" s="29">
        <v>662.44</v>
      </c>
      <c r="L44" s="29">
        <v>200.83</v>
      </c>
      <c r="M44" s="29">
        <v>554</v>
      </c>
      <c r="N44" s="29">
        <v>99.49</v>
      </c>
      <c r="O44" s="29">
        <v>320.32</v>
      </c>
      <c r="P44" s="29">
        <v>373.68</v>
      </c>
      <c r="Q44" s="29">
        <v>416.67</v>
      </c>
      <c r="R44" s="29"/>
      <c r="S44" s="29"/>
      <c r="T44" s="29"/>
      <c r="U44" s="29">
        <v>692</v>
      </c>
      <c r="V44" s="92">
        <v>401.28</v>
      </c>
      <c r="W44" s="29">
        <v>209</v>
      </c>
      <c r="X44" s="29">
        <v>9.1</v>
      </c>
      <c r="Y44" s="29"/>
      <c r="Z44" s="29">
        <v>261</v>
      </c>
      <c r="AA44" s="29">
        <v>412</v>
      </c>
      <c r="AB44" s="29">
        <v>224</v>
      </c>
      <c r="AC44" s="29">
        <v>300</v>
      </c>
      <c r="AD44" s="29">
        <v>145</v>
      </c>
      <c r="AE44" s="29">
        <v>392</v>
      </c>
      <c r="AF44" s="29">
        <v>209</v>
      </c>
      <c r="AG44" s="29">
        <v>227.27</v>
      </c>
      <c r="AH44" s="29">
        <v>66.599999999999994</v>
      </c>
      <c r="AI44" s="29">
        <v>59.25</v>
      </c>
      <c r="AJ44" s="29">
        <v>38.5</v>
      </c>
      <c r="AK44" s="29">
        <v>190</v>
      </c>
      <c r="AL44" s="29">
        <v>194</v>
      </c>
      <c r="AM44" s="29">
        <v>316.27999999999997</v>
      </c>
      <c r="AN44" s="29">
        <v>250</v>
      </c>
      <c r="AO44" s="29"/>
      <c r="AP44" s="29">
        <v>224.14</v>
      </c>
      <c r="AQ44" s="29">
        <v>60</v>
      </c>
      <c r="AR44" s="29">
        <v>56.67</v>
      </c>
      <c r="AS44" s="29">
        <v>88</v>
      </c>
      <c r="AT44" s="29">
        <v>64.290000000000006</v>
      </c>
      <c r="AU44" s="29">
        <v>57.14</v>
      </c>
      <c r="AV44" s="29">
        <v>56.25</v>
      </c>
      <c r="AW44" s="29">
        <v>114.28</v>
      </c>
      <c r="AX44" s="29">
        <v>66</v>
      </c>
      <c r="AY44" s="29">
        <v>60</v>
      </c>
      <c r="AZ44" s="29">
        <v>114</v>
      </c>
      <c r="BA44" s="29">
        <v>238</v>
      </c>
      <c r="BB44" s="29">
        <v>355</v>
      </c>
      <c r="BC44" s="29">
        <v>504.44</v>
      </c>
      <c r="BD44" s="29">
        <v>197</v>
      </c>
      <c r="BE44" s="29">
        <v>369</v>
      </c>
      <c r="BF44" s="29"/>
      <c r="BG44" s="29">
        <v>32</v>
      </c>
      <c r="BH44" s="29">
        <v>36</v>
      </c>
      <c r="BI44" s="29">
        <v>72</v>
      </c>
      <c r="BJ44" s="29">
        <v>34</v>
      </c>
      <c r="BK44" s="29">
        <v>37</v>
      </c>
      <c r="BL44" s="29">
        <v>256</v>
      </c>
      <c r="BM44" s="29">
        <v>138.88999999999999</v>
      </c>
      <c r="BN44" s="29">
        <v>14.89</v>
      </c>
      <c r="BO44" s="29">
        <v>10000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4">E44/1000</f>
        <v>7.0000000000000007E-2</v>
      </c>
      <c r="F45" s="23">
        <f t="shared" si="4"/>
        <v>0.08</v>
      </c>
      <c r="G45" s="23">
        <f t="shared" si="4"/>
        <v>0.53200000000000003</v>
      </c>
      <c r="H45" s="23">
        <f t="shared" si="4"/>
        <v>1.1399999999999999</v>
      </c>
      <c r="I45" s="23">
        <f t="shared" si="4"/>
        <v>0.62</v>
      </c>
      <c r="J45" s="23">
        <f t="shared" si="4"/>
        <v>7.1379999999999999E-2</v>
      </c>
      <c r="K45" s="23">
        <f t="shared" si="4"/>
        <v>0.66244000000000003</v>
      </c>
      <c r="L45" s="23">
        <f t="shared" si="4"/>
        <v>0.20083000000000001</v>
      </c>
      <c r="M45" s="23">
        <f t="shared" si="4"/>
        <v>0.55400000000000005</v>
      </c>
      <c r="N45" s="23">
        <f t="shared" si="4"/>
        <v>9.9489999999999995E-2</v>
      </c>
      <c r="O45" s="23">
        <f t="shared" si="4"/>
        <v>0.32031999999999999</v>
      </c>
      <c r="P45" s="23">
        <f t="shared" si="4"/>
        <v>0.37368000000000001</v>
      </c>
      <c r="Q45" s="23">
        <f t="shared" si="4"/>
        <v>0.41667000000000004</v>
      </c>
      <c r="R45" s="23">
        <f t="shared" si="4"/>
        <v>0</v>
      </c>
      <c r="S45" s="23">
        <f t="shared" si="4"/>
        <v>0</v>
      </c>
      <c r="T45" s="23">
        <f t="shared" si="4"/>
        <v>0</v>
      </c>
      <c r="U45" s="23">
        <f t="shared" si="4"/>
        <v>0.69199999999999995</v>
      </c>
      <c r="V45" s="23">
        <f t="shared" si="4"/>
        <v>0.40127999999999997</v>
      </c>
      <c r="W45" s="23">
        <f t="shared" si="4"/>
        <v>0.20899999999999999</v>
      </c>
      <c r="X45" s="23">
        <f t="shared" si="4"/>
        <v>9.1000000000000004E-3</v>
      </c>
      <c r="Y45" s="23">
        <f t="shared" si="4"/>
        <v>0</v>
      </c>
      <c r="Z45" s="23">
        <f t="shared" si="4"/>
        <v>0.26100000000000001</v>
      </c>
      <c r="AA45" s="23">
        <f t="shared" si="4"/>
        <v>0.41199999999999998</v>
      </c>
      <c r="AB45" s="23">
        <f t="shared" si="4"/>
        <v>0.224</v>
      </c>
      <c r="AC45" s="23">
        <f t="shared" si="4"/>
        <v>0.3</v>
      </c>
      <c r="AD45" s="23">
        <f t="shared" si="4"/>
        <v>0.14499999999999999</v>
      </c>
      <c r="AE45" s="23">
        <f t="shared" si="4"/>
        <v>0.39200000000000002</v>
      </c>
      <c r="AF45" s="23">
        <f t="shared" si="4"/>
        <v>0.20899999999999999</v>
      </c>
      <c r="AG45" s="23">
        <f t="shared" si="4"/>
        <v>0.22727</v>
      </c>
      <c r="AH45" s="23">
        <f t="shared" si="4"/>
        <v>6.6599999999999993E-2</v>
      </c>
      <c r="AI45" s="23">
        <f t="shared" si="4"/>
        <v>5.9249999999999997E-2</v>
      </c>
      <c r="AJ45" s="23">
        <f t="shared" si="4"/>
        <v>3.85E-2</v>
      </c>
      <c r="AK45" s="23">
        <f t="shared" si="4"/>
        <v>0.19</v>
      </c>
      <c r="AL45" s="23">
        <f t="shared" si="4"/>
        <v>0.19400000000000001</v>
      </c>
      <c r="AM45" s="23">
        <f t="shared" si="4"/>
        <v>0.31627999999999995</v>
      </c>
      <c r="AN45" s="23">
        <f t="shared" si="4"/>
        <v>0.25</v>
      </c>
      <c r="AO45" s="23">
        <f t="shared" si="4"/>
        <v>0</v>
      </c>
      <c r="AP45" s="23">
        <f t="shared" si="4"/>
        <v>0.22413999999999998</v>
      </c>
      <c r="AQ45" s="23">
        <f t="shared" si="4"/>
        <v>0.06</v>
      </c>
      <c r="AR45" s="23">
        <f t="shared" si="4"/>
        <v>5.6670000000000005E-2</v>
      </c>
      <c r="AS45" s="23">
        <f t="shared" si="4"/>
        <v>8.7999999999999995E-2</v>
      </c>
      <c r="AT45" s="23">
        <f t="shared" si="4"/>
        <v>6.429E-2</v>
      </c>
      <c r="AU45" s="23">
        <f t="shared" si="4"/>
        <v>5.7140000000000003E-2</v>
      </c>
      <c r="AV45" s="23">
        <f t="shared" si="4"/>
        <v>5.6250000000000001E-2</v>
      </c>
      <c r="AW45" s="23">
        <f t="shared" si="4"/>
        <v>0.11428000000000001</v>
      </c>
      <c r="AX45" s="23">
        <f t="shared" si="4"/>
        <v>6.6000000000000003E-2</v>
      </c>
      <c r="AY45" s="23">
        <f t="shared" si="4"/>
        <v>0.06</v>
      </c>
      <c r="AZ45" s="23">
        <f t="shared" si="4"/>
        <v>0.114</v>
      </c>
      <c r="BA45" s="23">
        <f t="shared" si="4"/>
        <v>0.23799999999999999</v>
      </c>
      <c r="BB45" s="23">
        <f t="shared" si="4"/>
        <v>0.35499999999999998</v>
      </c>
      <c r="BC45" s="23">
        <f t="shared" si="4"/>
        <v>0.50444</v>
      </c>
      <c r="BD45" s="23">
        <f t="shared" si="4"/>
        <v>0.19700000000000001</v>
      </c>
      <c r="BE45" s="23">
        <f t="shared" si="4"/>
        <v>0.36899999999999999</v>
      </c>
      <c r="BF45" s="23">
        <f t="shared" si="4"/>
        <v>0</v>
      </c>
      <c r="BG45" s="23">
        <f t="shared" si="4"/>
        <v>3.2000000000000001E-2</v>
      </c>
      <c r="BH45" s="23">
        <f t="shared" si="4"/>
        <v>3.5999999999999997E-2</v>
      </c>
      <c r="BI45" s="23">
        <f t="shared" si="4"/>
        <v>7.1999999999999995E-2</v>
      </c>
      <c r="BJ45" s="23">
        <f t="shared" si="4"/>
        <v>3.4000000000000002E-2</v>
      </c>
      <c r="BK45" s="23">
        <f t="shared" si="4"/>
        <v>3.6999999999999998E-2</v>
      </c>
      <c r="BL45" s="23">
        <f t="shared" si="4"/>
        <v>0.25600000000000001</v>
      </c>
      <c r="BM45" s="23">
        <f t="shared" si="4"/>
        <v>0.13888999999999999</v>
      </c>
      <c r="BN45" s="23">
        <f t="shared" si="4"/>
        <v>1.489E-2</v>
      </c>
      <c r="BO45" s="23">
        <f t="shared" ref="BO45" si="5">BO44/1000</f>
        <v>10</v>
      </c>
    </row>
    <row r="46" spans="1:69" ht="17.25" x14ac:dyDescent="0.3">
      <c r="A46" s="30"/>
      <c r="B46" s="31" t="s">
        <v>29</v>
      </c>
      <c r="C46" s="117"/>
      <c r="D46" s="32">
        <f>D31*D44</f>
        <v>406.31079999999997</v>
      </c>
      <c r="E46" s="32">
        <f t="shared" ref="E46:BN46" si="6">E31*E44</f>
        <v>190.4</v>
      </c>
      <c r="F46" s="32">
        <f t="shared" si="6"/>
        <v>207.68</v>
      </c>
      <c r="G46" s="32">
        <f t="shared" si="6"/>
        <v>12.768000000000001</v>
      </c>
      <c r="H46" s="32">
        <f t="shared" si="6"/>
        <v>0</v>
      </c>
      <c r="I46" s="32">
        <f t="shared" si="6"/>
        <v>88.039999999999992</v>
      </c>
      <c r="J46" s="32">
        <f t="shared" si="6"/>
        <v>650.70007999999996</v>
      </c>
      <c r="K46" s="32">
        <f t="shared" si="6"/>
        <v>625.34336000000008</v>
      </c>
      <c r="L46" s="32">
        <f t="shared" si="6"/>
        <v>0</v>
      </c>
      <c r="M46" s="32">
        <f t="shared" si="6"/>
        <v>0</v>
      </c>
      <c r="N46" s="32">
        <f t="shared" si="6"/>
        <v>0</v>
      </c>
      <c r="O46" s="32">
        <f t="shared" si="6"/>
        <v>0</v>
      </c>
      <c r="P46" s="32">
        <f t="shared" si="6"/>
        <v>257.83920000000001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431.58499999999998</v>
      </c>
      <c r="X46" s="32">
        <f t="shared" si="6"/>
        <v>536.9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0</v>
      </c>
      <c r="AD46" s="32">
        <f t="shared" si="6"/>
        <v>171.1</v>
      </c>
      <c r="AE46" s="32">
        <f t="shared" si="6"/>
        <v>416.30400000000003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</v>
      </c>
      <c r="AK46" s="32">
        <f t="shared" si="6"/>
        <v>0</v>
      </c>
      <c r="AL46" s="32">
        <f t="shared" si="6"/>
        <v>0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100.30590000000001</v>
      </c>
      <c r="AS46" s="32">
        <f t="shared" si="6"/>
        <v>0</v>
      </c>
      <c r="AT46" s="32">
        <f t="shared" si="6"/>
        <v>0</v>
      </c>
      <c r="AU46" s="32">
        <f t="shared" si="6"/>
        <v>0</v>
      </c>
      <c r="AV46" s="32">
        <f t="shared" si="6"/>
        <v>0</v>
      </c>
      <c r="AW46" s="32">
        <f t="shared" si="6"/>
        <v>0</v>
      </c>
      <c r="AX46" s="32">
        <f t="shared" si="6"/>
        <v>0</v>
      </c>
      <c r="AY46" s="32">
        <f t="shared" si="6"/>
        <v>0</v>
      </c>
      <c r="AZ46" s="32">
        <f t="shared" si="6"/>
        <v>235.41</v>
      </c>
      <c r="BA46" s="32">
        <f t="shared" si="6"/>
        <v>842.52</v>
      </c>
      <c r="BB46" s="32">
        <f t="shared" si="6"/>
        <v>0</v>
      </c>
      <c r="BC46" s="32">
        <f t="shared" si="6"/>
        <v>163.94300000000001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528.64</v>
      </c>
      <c r="BH46" s="32">
        <f t="shared" si="6"/>
        <v>63.72</v>
      </c>
      <c r="BI46" s="32">
        <f t="shared" si="6"/>
        <v>97.703999999999994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32.778039999999997</v>
      </c>
      <c r="BN46" s="32">
        <f t="shared" si="6"/>
        <v>5.2710600000000003</v>
      </c>
      <c r="BO46" s="32">
        <f t="shared" ref="BO46" si="7">BO31*BO44</f>
        <v>30</v>
      </c>
      <c r="BP46" s="33">
        <f>SUM(D46:BN46)</f>
        <v>6065.2624399999995</v>
      </c>
      <c r="BQ46" s="34">
        <f>BP46/$C$7</f>
        <v>102.80105830508474</v>
      </c>
    </row>
    <row r="47" spans="1:69" ht="17.25" x14ac:dyDescent="0.3">
      <c r="A47" s="30"/>
      <c r="B47" s="31" t="s">
        <v>30</v>
      </c>
      <c r="C47" s="117"/>
      <c r="D47" s="32">
        <f>D31*D44</f>
        <v>406.31079999999997</v>
      </c>
      <c r="E47" s="32">
        <f t="shared" ref="E47:BN47" si="8">E31*E44</f>
        <v>190.4</v>
      </c>
      <c r="F47" s="32">
        <f t="shared" si="8"/>
        <v>207.68</v>
      </c>
      <c r="G47" s="32">
        <f t="shared" si="8"/>
        <v>12.768000000000001</v>
      </c>
      <c r="H47" s="32">
        <f t="shared" si="8"/>
        <v>0</v>
      </c>
      <c r="I47" s="32">
        <f t="shared" si="8"/>
        <v>88.039999999999992</v>
      </c>
      <c r="J47" s="32">
        <f t="shared" si="8"/>
        <v>650.70007999999996</v>
      </c>
      <c r="K47" s="32">
        <f t="shared" si="8"/>
        <v>625.34336000000008</v>
      </c>
      <c r="L47" s="32">
        <f t="shared" si="8"/>
        <v>0</v>
      </c>
      <c r="M47" s="32">
        <f t="shared" si="8"/>
        <v>0</v>
      </c>
      <c r="N47" s="32">
        <f t="shared" si="8"/>
        <v>0</v>
      </c>
      <c r="O47" s="32">
        <f t="shared" si="8"/>
        <v>0</v>
      </c>
      <c r="P47" s="32">
        <f t="shared" si="8"/>
        <v>257.83920000000001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431.58499999999998</v>
      </c>
      <c r="X47" s="32">
        <f t="shared" si="8"/>
        <v>536.9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0</v>
      </c>
      <c r="AD47" s="32">
        <f t="shared" si="8"/>
        <v>171.1</v>
      </c>
      <c r="AE47" s="32">
        <f t="shared" si="8"/>
        <v>416.30400000000003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</v>
      </c>
      <c r="AK47" s="32">
        <f t="shared" si="8"/>
        <v>0</v>
      </c>
      <c r="AL47" s="32">
        <f t="shared" si="8"/>
        <v>0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100.30590000000001</v>
      </c>
      <c r="AS47" s="32">
        <f t="shared" si="8"/>
        <v>0</v>
      </c>
      <c r="AT47" s="32">
        <f t="shared" si="8"/>
        <v>0</v>
      </c>
      <c r="AU47" s="32">
        <f t="shared" si="8"/>
        <v>0</v>
      </c>
      <c r="AV47" s="32">
        <f t="shared" si="8"/>
        <v>0</v>
      </c>
      <c r="AW47" s="32">
        <f t="shared" si="8"/>
        <v>0</v>
      </c>
      <c r="AX47" s="32">
        <f t="shared" si="8"/>
        <v>0</v>
      </c>
      <c r="AY47" s="32">
        <f t="shared" si="8"/>
        <v>0</v>
      </c>
      <c r="AZ47" s="32">
        <f t="shared" si="8"/>
        <v>235.41</v>
      </c>
      <c r="BA47" s="32">
        <f t="shared" si="8"/>
        <v>842.52</v>
      </c>
      <c r="BB47" s="32">
        <f t="shared" si="8"/>
        <v>0</v>
      </c>
      <c r="BC47" s="32">
        <f t="shared" si="8"/>
        <v>163.94300000000001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528.64</v>
      </c>
      <c r="BH47" s="32">
        <f t="shared" si="8"/>
        <v>63.72</v>
      </c>
      <c r="BI47" s="32">
        <f t="shared" si="8"/>
        <v>97.703999999999994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32.778039999999997</v>
      </c>
      <c r="BN47" s="32">
        <f t="shared" si="8"/>
        <v>5.2710600000000003</v>
      </c>
      <c r="BO47" s="32">
        <f t="shared" ref="BO47" si="9">BO31*BO44</f>
        <v>30</v>
      </c>
      <c r="BP47" s="33">
        <f>SUM(D47:BN47)</f>
        <v>6065.2624399999995</v>
      </c>
      <c r="BQ47" s="34">
        <f>BP47/$C$7</f>
        <v>102.80105830508474</v>
      </c>
    </row>
    <row r="48" spans="1:69" x14ac:dyDescent="0.25">
      <c r="A48" s="35"/>
      <c r="B48" s="35" t="s">
        <v>31</v>
      </c>
      <c r="D48" s="51">
        <f>D64+D82+D98+D114</f>
        <v>406.29936409999999</v>
      </c>
      <c r="E48" s="51">
        <f t="shared" ref="E48:BN48" si="10">E64+E82+E98+E114</f>
        <v>190.393</v>
      </c>
      <c r="F48" s="51">
        <f t="shared" si="10"/>
        <v>207.68</v>
      </c>
      <c r="G48" s="51">
        <f t="shared" si="10"/>
        <v>12.555199999999999</v>
      </c>
      <c r="H48" s="51">
        <f t="shared" si="10"/>
        <v>0</v>
      </c>
      <c r="I48" s="51">
        <f t="shared" si="10"/>
        <v>87.791999999999987</v>
      </c>
      <c r="J48" s="51">
        <f t="shared" si="10"/>
        <v>650.66438999999991</v>
      </c>
      <c r="K48" s="51">
        <f t="shared" si="10"/>
        <v>625.34336000000008</v>
      </c>
      <c r="L48" s="51">
        <f t="shared" si="10"/>
        <v>0</v>
      </c>
      <c r="M48" s="51">
        <f t="shared" si="10"/>
        <v>0</v>
      </c>
      <c r="N48" s="51">
        <f t="shared" si="10"/>
        <v>0</v>
      </c>
      <c r="O48" s="51">
        <f t="shared" si="10"/>
        <v>0</v>
      </c>
      <c r="P48" s="51">
        <f t="shared" si="10"/>
        <v>257.73083280000003</v>
      </c>
      <c r="Q48" s="51">
        <f t="shared" si="10"/>
        <v>0</v>
      </c>
      <c r="R48" s="51">
        <f t="shared" si="10"/>
        <v>0</v>
      </c>
      <c r="S48" s="51">
        <f t="shared" si="10"/>
        <v>0</v>
      </c>
      <c r="T48" s="51">
        <f t="shared" si="10"/>
        <v>0</v>
      </c>
      <c r="U48" s="51">
        <f t="shared" si="10"/>
        <v>0</v>
      </c>
      <c r="V48" s="51">
        <f t="shared" si="10"/>
        <v>0</v>
      </c>
      <c r="W48" s="51">
        <f t="shared" si="10"/>
        <v>431.58500000000009</v>
      </c>
      <c r="X48" s="51">
        <f t="shared" si="10"/>
        <v>536.9</v>
      </c>
      <c r="Y48" s="51">
        <f t="shared" si="10"/>
        <v>0</v>
      </c>
      <c r="Z48" s="51">
        <f t="shared" si="10"/>
        <v>0</v>
      </c>
      <c r="AA48" s="51">
        <f t="shared" si="10"/>
        <v>0</v>
      </c>
      <c r="AB48" s="51">
        <f t="shared" si="10"/>
        <v>0</v>
      </c>
      <c r="AC48" s="51">
        <f t="shared" si="10"/>
        <v>0</v>
      </c>
      <c r="AD48" s="51">
        <f t="shared" si="10"/>
        <v>171.1</v>
      </c>
      <c r="AE48" s="51">
        <f t="shared" si="10"/>
        <v>416.30399999999992</v>
      </c>
      <c r="AF48" s="51">
        <f t="shared" si="10"/>
        <v>0</v>
      </c>
      <c r="AG48" s="51">
        <f t="shared" si="10"/>
        <v>0</v>
      </c>
      <c r="AH48" s="51">
        <f t="shared" si="10"/>
        <v>0</v>
      </c>
      <c r="AI48" s="51">
        <f t="shared" si="10"/>
        <v>0</v>
      </c>
      <c r="AJ48" s="51">
        <f t="shared" si="10"/>
        <v>0</v>
      </c>
      <c r="AK48" s="51">
        <f t="shared" si="10"/>
        <v>0</v>
      </c>
      <c r="AL48" s="51">
        <f t="shared" si="10"/>
        <v>0</v>
      </c>
      <c r="AM48" s="51">
        <f t="shared" si="10"/>
        <v>0</v>
      </c>
      <c r="AN48" s="51">
        <f t="shared" si="10"/>
        <v>0</v>
      </c>
      <c r="AO48" s="51">
        <f t="shared" si="10"/>
        <v>0</v>
      </c>
      <c r="AP48" s="51">
        <f t="shared" si="10"/>
        <v>0</v>
      </c>
      <c r="AQ48" s="51">
        <f t="shared" si="10"/>
        <v>0</v>
      </c>
      <c r="AR48" s="51">
        <f t="shared" si="10"/>
        <v>100.30590000000001</v>
      </c>
      <c r="AS48" s="51">
        <f t="shared" si="10"/>
        <v>0</v>
      </c>
      <c r="AT48" s="51">
        <f t="shared" si="10"/>
        <v>0</v>
      </c>
      <c r="AU48" s="51">
        <f t="shared" si="10"/>
        <v>0</v>
      </c>
      <c r="AV48" s="51">
        <f t="shared" si="10"/>
        <v>0</v>
      </c>
      <c r="AW48" s="51">
        <f t="shared" si="10"/>
        <v>0</v>
      </c>
      <c r="AX48" s="51">
        <f t="shared" si="10"/>
        <v>0</v>
      </c>
      <c r="AY48" s="51">
        <f t="shared" si="10"/>
        <v>0</v>
      </c>
      <c r="AZ48" s="51">
        <f t="shared" si="10"/>
        <v>235.41000000000005</v>
      </c>
      <c r="BA48" s="51">
        <f t="shared" si="10"/>
        <v>842.52</v>
      </c>
      <c r="BB48" s="51">
        <f t="shared" si="10"/>
        <v>0</v>
      </c>
      <c r="BC48" s="51">
        <f t="shared" si="10"/>
        <v>163.69077999999999</v>
      </c>
      <c r="BD48" s="51">
        <f t="shared" si="10"/>
        <v>0</v>
      </c>
      <c r="BE48" s="51">
        <f t="shared" si="10"/>
        <v>0</v>
      </c>
      <c r="BF48" s="51">
        <f t="shared" si="10"/>
        <v>0</v>
      </c>
      <c r="BG48" s="51">
        <f t="shared" si="10"/>
        <v>528.64</v>
      </c>
      <c r="BH48" s="51">
        <f t="shared" si="10"/>
        <v>63.72</v>
      </c>
      <c r="BI48" s="51">
        <f t="shared" si="10"/>
        <v>97.703999999999994</v>
      </c>
      <c r="BJ48" s="51">
        <f t="shared" si="10"/>
        <v>0</v>
      </c>
      <c r="BK48" s="51">
        <f t="shared" si="10"/>
        <v>0</v>
      </c>
      <c r="BL48" s="51">
        <f t="shared" si="10"/>
        <v>0</v>
      </c>
      <c r="BM48" s="51">
        <f t="shared" si="10"/>
        <v>32.778039999999997</v>
      </c>
      <c r="BN48" s="51">
        <f t="shared" si="10"/>
        <v>5.2710600000000012</v>
      </c>
      <c r="BO48" s="51">
        <f t="shared" ref="BO48" si="11">BO64+BO82+BO98+BO114</f>
        <v>29.5</v>
      </c>
    </row>
    <row r="49" spans="1:69" x14ac:dyDescent="0.25">
      <c r="A49" s="35"/>
      <c r="B49" s="35" t="s">
        <v>32</v>
      </c>
      <c r="BQ49" s="36">
        <f>BQ63+BQ81+BQ97+BQ113</f>
        <v>102.78621910000001</v>
      </c>
    </row>
    <row r="51" spans="1:69" ht="15" customHeight="1" x14ac:dyDescent="0.25">
      <c r="A51" s="98"/>
      <c r="B51" s="2" t="s">
        <v>2</v>
      </c>
      <c r="C51" s="96" t="s">
        <v>3</v>
      </c>
      <c r="D51" s="111" t="str">
        <f t="shared" ref="D51:AN51" si="12">D5</f>
        <v>Хлеб пшеничный</v>
      </c>
      <c r="E51" s="111" t="str">
        <f t="shared" si="12"/>
        <v>Хлеб ржано-пшеничный</v>
      </c>
      <c r="F51" s="111" t="str">
        <f t="shared" si="12"/>
        <v>Сахар</v>
      </c>
      <c r="G51" s="111" t="str">
        <f t="shared" si="12"/>
        <v>Чай</v>
      </c>
      <c r="H51" s="111" t="str">
        <f t="shared" si="12"/>
        <v>Какао</v>
      </c>
      <c r="I51" s="111" t="str">
        <f t="shared" si="12"/>
        <v>Кофейный напиток</v>
      </c>
      <c r="J51" s="111" t="str">
        <f t="shared" si="12"/>
        <v>Молоко 2,5%</v>
      </c>
      <c r="K51" s="111" t="str">
        <f t="shared" si="12"/>
        <v>Масло сливочное</v>
      </c>
      <c r="L51" s="111" t="str">
        <f t="shared" si="12"/>
        <v>Сметана 15%</v>
      </c>
      <c r="M51" s="111" t="str">
        <f t="shared" si="12"/>
        <v>Молоко сухое</v>
      </c>
      <c r="N51" s="111" t="str">
        <f t="shared" si="12"/>
        <v>Снежок 2,5 %</v>
      </c>
      <c r="O51" s="111" t="str">
        <f t="shared" si="12"/>
        <v>Творог 5%</v>
      </c>
      <c r="P51" s="111" t="str">
        <f t="shared" si="12"/>
        <v>Молоко сгущенное</v>
      </c>
      <c r="Q51" s="111" t="str">
        <f t="shared" si="12"/>
        <v xml:space="preserve">Джем Сава </v>
      </c>
      <c r="R51" s="111" t="str">
        <f t="shared" si="12"/>
        <v>Сыр</v>
      </c>
      <c r="S51" s="111" t="str">
        <f t="shared" si="12"/>
        <v>Зеленый горошек</v>
      </c>
      <c r="T51" s="111" t="str">
        <f t="shared" si="12"/>
        <v>Кукуруза консервирован.</v>
      </c>
      <c r="U51" s="111" t="str">
        <f t="shared" si="12"/>
        <v>Консервы рыбные</v>
      </c>
      <c r="V51" s="111" t="str">
        <f t="shared" si="12"/>
        <v>Огурцы консервирован.</v>
      </c>
      <c r="W51" s="52"/>
      <c r="X51" s="111" t="str">
        <f t="shared" si="12"/>
        <v>Яйцо</v>
      </c>
      <c r="Y51" s="111" t="str">
        <f t="shared" si="12"/>
        <v>Икра кабачковая</v>
      </c>
      <c r="Z51" s="111" t="str">
        <f t="shared" si="12"/>
        <v>Изюм</v>
      </c>
      <c r="AA51" s="111" t="str">
        <f t="shared" si="12"/>
        <v>Курага</v>
      </c>
      <c r="AB51" s="111" t="str">
        <f t="shared" si="12"/>
        <v>Чернослив</v>
      </c>
      <c r="AC51" s="111" t="str">
        <f t="shared" si="12"/>
        <v>Шиповник</v>
      </c>
      <c r="AD51" s="111" t="str">
        <f t="shared" si="12"/>
        <v>Сухофрукты</v>
      </c>
      <c r="AE51" s="111" t="str">
        <f t="shared" si="12"/>
        <v>Ягода свежемороженная</v>
      </c>
      <c r="AF51" s="111" t="str">
        <f t="shared" si="12"/>
        <v>Лимон</v>
      </c>
      <c r="AG51" s="111" t="str">
        <f t="shared" si="12"/>
        <v>Кисель</v>
      </c>
      <c r="AH51" s="111" t="str">
        <f t="shared" si="12"/>
        <v xml:space="preserve">Сок </v>
      </c>
      <c r="AI51" s="111" t="str">
        <f t="shared" si="12"/>
        <v>Макаронные изделия</v>
      </c>
      <c r="AJ51" s="111" t="str">
        <f t="shared" si="12"/>
        <v>Мука</v>
      </c>
      <c r="AK51" s="111" t="str">
        <f t="shared" si="12"/>
        <v>Дрожжи</v>
      </c>
      <c r="AL51" s="111" t="str">
        <f t="shared" si="12"/>
        <v>Печенье</v>
      </c>
      <c r="AM51" s="111" t="str">
        <f t="shared" si="12"/>
        <v>Пряники</v>
      </c>
      <c r="AN51" s="111" t="str">
        <f t="shared" si="12"/>
        <v>Вафли</v>
      </c>
      <c r="AO51" s="111" t="str">
        <f>AO5</f>
        <v>Конфеты</v>
      </c>
      <c r="AP51" s="111" t="str">
        <f>AP5</f>
        <v>Повидло Сава</v>
      </c>
      <c r="AQ51" s="111" t="str">
        <f>AQ5</f>
        <v>Крупа геркулес</v>
      </c>
      <c r="AR51" s="111" t="str">
        <f>AR5</f>
        <v>Крупа горох</v>
      </c>
      <c r="AS51" s="111" t="str">
        <f>AS5</f>
        <v>Крупа гречневая</v>
      </c>
      <c r="AT51" s="111" t="str">
        <f t="shared" ref="AT51:BN51" si="13">AT5</f>
        <v>Крупа кукурузная</v>
      </c>
      <c r="AU51" s="111" t="str">
        <f t="shared" si="13"/>
        <v>Крупа манная</v>
      </c>
      <c r="AV51" s="111" t="str">
        <f t="shared" si="13"/>
        <v>Крупа перловая</v>
      </c>
      <c r="AW51" s="111" t="str">
        <f t="shared" si="13"/>
        <v>Крупа пшеничная</v>
      </c>
      <c r="AX51" s="111" t="str">
        <f t="shared" si="13"/>
        <v>Крупа пшено</v>
      </c>
      <c r="AY51" s="111" t="str">
        <f t="shared" si="13"/>
        <v>Крупа ячневая</v>
      </c>
      <c r="AZ51" s="111" t="str">
        <f t="shared" si="13"/>
        <v>Рис</v>
      </c>
      <c r="BA51" s="111" t="str">
        <f t="shared" si="13"/>
        <v>Цыпленок бройлер</v>
      </c>
      <c r="BB51" s="111" t="str">
        <f t="shared" si="13"/>
        <v>Филе куриное</v>
      </c>
      <c r="BC51" s="111" t="str">
        <f t="shared" si="13"/>
        <v>Фарш говяжий</v>
      </c>
      <c r="BD51" s="111" t="str">
        <f t="shared" si="13"/>
        <v>Печень куриная</v>
      </c>
      <c r="BE51" s="111" t="str">
        <f t="shared" si="13"/>
        <v>Филе минтая</v>
      </c>
      <c r="BF51" s="111" t="str">
        <f t="shared" si="13"/>
        <v>Филе сельди слабосол.</v>
      </c>
      <c r="BG51" s="111" t="str">
        <f t="shared" si="13"/>
        <v>Картофель</v>
      </c>
      <c r="BH51" s="111" t="str">
        <f t="shared" si="13"/>
        <v>Морковь</v>
      </c>
      <c r="BI51" s="111" t="str">
        <f t="shared" si="13"/>
        <v>Лук</v>
      </c>
      <c r="BJ51" s="111" t="str">
        <f t="shared" si="13"/>
        <v>Капуста</v>
      </c>
      <c r="BK51" s="111" t="str">
        <f t="shared" si="13"/>
        <v>Свекла</v>
      </c>
      <c r="BL51" s="111" t="str">
        <f t="shared" si="13"/>
        <v>Томатная паста</v>
      </c>
      <c r="BM51" s="111" t="str">
        <f t="shared" si="13"/>
        <v>Масло растительное</v>
      </c>
      <c r="BN51" s="111" t="str">
        <f t="shared" si="13"/>
        <v>Соль</v>
      </c>
      <c r="BO51" s="111" t="str">
        <f t="shared" ref="BO51" si="14">BO5</f>
        <v>Аскорбиновая кислота</v>
      </c>
      <c r="BP51" s="120" t="s">
        <v>4</v>
      </c>
      <c r="BQ51" s="121" t="s">
        <v>5</v>
      </c>
    </row>
    <row r="52" spans="1:69" ht="36" customHeight="1" x14ac:dyDescent="0.25">
      <c r="A52" s="99"/>
      <c r="B52" s="3" t="str">
        <f t="shared" ref="B52:B57" si="15">B6</f>
        <v>Меню</v>
      </c>
      <c r="C52" s="97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52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20"/>
      <c r="BQ52" s="121"/>
    </row>
    <row r="53" spans="1:69" x14ac:dyDescent="0.25">
      <c r="A53" s="116" t="s">
        <v>7</v>
      </c>
      <c r="B53" s="4" t="str">
        <f t="shared" si="15"/>
        <v>Омлет натуральный с маслом</v>
      </c>
      <c r="C53" s="103">
        <f>$E$4</f>
        <v>59</v>
      </c>
      <c r="D53" s="4">
        <f>D7</f>
        <v>0</v>
      </c>
      <c r="E53" s="4">
        <f t="shared" ref="E53:BN57" si="16">E7</f>
        <v>0</v>
      </c>
      <c r="F53" s="4">
        <f t="shared" si="16"/>
        <v>0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5.5E-2</v>
      </c>
      <c r="K53" s="4">
        <f t="shared" si="16"/>
        <v>2E-3</v>
      </c>
      <c r="L53" s="4">
        <f t="shared" si="16"/>
        <v>0</v>
      </c>
      <c r="M53" s="4">
        <f t="shared" si="16"/>
        <v>0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1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0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1E-3</v>
      </c>
      <c r="BO53" s="4">
        <f t="shared" ref="BO53:BO56" si="17">BO7</f>
        <v>0</v>
      </c>
    </row>
    <row r="54" spans="1:69" x14ac:dyDescent="0.25">
      <c r="A54" s="116"/>
      <c r="B54" s="4" t="str">
        <f t="shared" si="15"/>
        <v>Бутерброд с маслом</v>
      </c>
      <c r="C54" s="104"/>
      <c r="D54" s="4">
        <f>D8</f>
        <v>2.8000000000000001E-2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16"/>
      <c r="B55" s="4" t="str">
        <f t="shared" si="15"/>
        <v>Кофейный напиток с молоком</v>
      </c>
      <c r="C55" s="104"/>
      <c r="D55" s="4">
        <f>D9</f>
        <v>0</v>
      </c>
      <c r="E55" s="4">
        <f t="shared" si="16"/>
        <v>0</v>
      </c>
      <c r="F55" s="4">
        <f t="shared" si="16"/>
        <v>0.01</v>
      </c>
      <c r="G55" s="4">
        <f t="shared" si="16"/>
        <v>0</v>
      </c>
      <c r="H55" s="4">
        <f t="shared" si="16"/>
        <v>0</v>
      </c>
      <c r="I55" s="4">
        <f t="shared" si="16"/>
        <v>2.3999999999999998E-3</v>
      </c>
      <c r="J55" s="4">
        <f t="shared" si="16"/>
        <v>7.9500000000000001E-2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16"/>
      <c r="B56" s="4">
        <f t="shared" si="15"/>
        <v>0</v>
      </c>
      <c r="C56" s="104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16"/>
      <c r="B57" s="4">
        <f t="shared" si="15"/>
        <v>0</v>
      </c>
      <c r="C57" s="105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21" t="s">
        <v>23</v>
      </c>
      <c r="C58" s="22"/>
      <c r="D58" s="23">
        <f>SUM(D53:D57)</f>
        <v>2.8000000000000001E-2</v>
      </c>
      <c r="E58" s="23">
        <f t="shared" ref="E58:BN58" si="20">SUM(E53:E57)</f>
        <v>0</v>
      </c>
      <c r="F58" s="23">
        <f t="shared" si="20"/>
        <v>0.01</v>
      </c>
      <c r="G58" s="23">
        <f t="shared" si="20"/>
        <v>0</v>
      </c>
      <c r="H58" s="23">
        <f t="shared" si="20"/>
        <v>0</v>
      </c>
      <c r="I58" s="23">
        <f t="shared" si="20"/>
        <v>2.3999999999999998E-3</v>
      </c>
      <c r="J58" s="23">
        <f t="shared" si="20"/>
        <v>0.13450000000000001</v>
      </c>
      <c r="K58" s="23">
        <f t="shared" si="20"/>
        <v>6.0000000000000001E-3</v>
      </c>
      <c r="L58" s="23">
        <f t="shared" si="20"/>
        <v>0</v>
      </c>
      <c r="M58" s="23">
        <f t="shared" si="20"/>
        <v>0</v>
      </c>
      <c r="N58" s="23">
        <f t="shared" si="20"/>
        <v>0</v>
      </c>
      <c r="O58" s="23">
        <f t="shared" si="20"/>
        <v>0</v>
      </c>
      <c r="P58" s="23">
        <f t="shared" si="20"/>
        <v>0</v>
      </c>
      <c r="Q58" s="23">
        <f t="shared" si="20"/>
        <v>0</v>
      </c>
      <c r="R58" s="23">
        <f t="shared" si="20"/>
        <v>0</v>
      </c>
      <c r="S58" s="23">
        <f t="shared" si="20"/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>SUM(W53:W57)</f>
        <v>0</v>
      </c>
      <c r="X58" s="23">
        <f>SUM(X53:X57)</f>
        <v>1</v>
      </c>
      <c r="Y58" s="23">
        <f t="shared" si="20"/>
        <v>0</v>
      </c>
      <c r="Z58" s="23">
        <f t="shared" si="20"/>
        <v>0</v>
      </c>
      <c r="AA58" s="23">
        <f t="shared" si="20"/>
        <v>0</v>
      </c>
      <c r="AB58" s="23">
        <f t="shared" si="20"/>
        <v>0</v>
      </c>
      <c r="AC58" s="23">
        <f t="shared" si="20"/>
        <v>0</v>
      </c>
      <c r="AD58" s="23">
        <f t="shared" si="20"/>
        <v>0</v>
      </c>
      <c r="AE58" s="23">
        <f t="shared" si="20"/>
        <v>0</v>
      </c>
      <c r="AF58" s="23">
        <f t="shared" si="20"/>
        <v>0</v>
      </c>
      <c r="AG58" s="23">
        <f t="shared" si="20"/>
        <v>0</v>
      </c>
      <c r="AH58" s="23">
        <f t="shared" si="20"/>
        <v>0</v>
      </c>
      <c r="AI58" s="23">
        <f t="shared" si="20"/>
        <v>0</v>
      </c>
      <c r="AJ58" s="23">
        <f t="shared" si="20"/>
        <v>0</v>
      </c>
      <c r="AK58" s="23">
        <f t="shared" si="20"/>
        <v>0</v>
      </c>
      <c r="AL58" s="23">
        <f t="shared" si="20"/>
        <v>0</v>
      </c>
      <c r="AM58" s="23">
        <f t="shared" si="20"/>
        <v>0</v>
      </c>
      <c r="AN58" s="23">
        <f t="shared" si="20"/>
        <v>0</v>
      </c>
      <c r="AO58" s="23">
        <f t="shared" si="20"/>
        <v>0</v>
      </c>
      <c r="AP58" s="23">
        <f t="shared" si="20"/>
        <v>0</v>
      </c>
      <c r="AQ58" s="23">
        <f t="shared" si="20"/>
        <v>0</v>
      </c>
      <c r="AR58" s="23">
        <f t="shared" si="20"/>
        <v>0</v>
      </c>
      <c r="AS58" s="23">
        <f t="shared" si="20"/>
        <v>0</v>
      </c>
      <c r="AT58" s="23">
        <f t="shared" si="20"/>
        <v>0</v>
      </c>
      <c r="AU58" s="23">
        <f t="shared" si="20"/>
        <v>0</v>
      </c>
      <c r="AV58" s="23">
        <f t="shared" si="20"/>
        <v>0</v>
      </c>
      <c r="AW58" s="23">
        <f t="shared" si="20"/>
        <v>0</v>
      </c>
      <c r="AX58" s="23">
        <f t="shared" si="20"/>
        <v>0</v>
      </c>
      <c r="AY58" s="23">
        <f t="shared" si="20"/>
        <v>0</v>
      </c>
      <c r="AZ58" s="23">
        <f t="shared" si="20"/>
        <v>0</v>
      </c>
      <c r="BA58" s="23">
        <f t="shared" si="20"/>
        <v>0</v>
      </c>
      <c r="BB58" s="23">
        <f t="shared" si="20"/>
        <v>0</v>
      </c>
      <c r="BC58" s="23">
        <f t="shared" si="20"/>
        <v>0</v>
      </c>
      <c r="BD58" s="23">
        <f t="shared" si="20"/>
        <v>0</v>
      </c>
      <c r="BE58" s="23">
        <f t="shared" si="20"/>
        <v>0</v>
      </c>
      <c r="BF58" s="23">
        <f t="shared" si="20"/>
        <v>0</v>
      </c>
      <c r="BG58" s="23">
        <f t="shared" si="20"/>
        <v>0</v>
      </c>
      <c r="BH58" s="23">
        <f t="shared" si="20"/>
        <v>0</v>
      </c>
      <c r="BI58" s="23">
        <f t="shared" si="20"/>
        <v>0</v>
      </c>
      <c r="BJ58" s="23">
        <f t="shared" si="20"/>
        <v>0</v>
      </c>
      <c r="BK58" s="23">
        <f t="shared" si="20"/>
        <v>0</v>
      </c>
      <c r="BL58" s="23">
        <f t="shared" si="20"/>
        <v>0</v>
      </c>
      <c r="BM58" s="23">
        <f t="shared" si="20"/>
        <v>0</v>
      </c>
      <c r="BN58" s="23">
        <f t="shared" si="20"/>
        <v>1E-3</v>
      </c>
      <c r="BO58" s="23">
        <f t="shared" ref="BO58" si="21">SUM(BO53:BO57)</f>
        <v>0</v>
      </c>
    </row>
    <row r="59" spans="1:69" ht="17.25" x14ac:dyDescent="0.3">
      <c r="B59" s="21" t="s">
        <v>24</v>
      </c>
      <c r="C59" s="22"/>
      <c r="D59" s="24">
        <f t="shared" ref="D59:V59" si="22">PRODUCT(D58,$E$4)</f>
        <v>1.6520000000000001</v>
      </c>
      <c r="E59" s="24">
        <f t="shared" si="22"/>
        <v>0</v>
      </c>
      <c r="F59" s="24">
        <f t="shared" si="22"/>
        <v>0.59</v>
      </c>
      <c r="G59" s="24">
        <f t="shared" si="22"/>
        <v>0</v>
      </c>
      <c r="H59" s="24">
        <f t="shared" si="22"/>
        <v>0</v>
      </c>
      <c r="I59" s="24">
        <f t="shared" si="22"/>
        <v>0.14159999999999998</v>
      </c>
      <c r="J59" s="24">
        <f t="shared" si="22"/>
        <v>7.9355000000000002</v>
      </c>
      <c r="K59" s="24">
        <f t="shared" si="22"/>
        <v>0.35399999999999998</v>
      </c>
      <c r="L59" s="24">
        <f t="shared" si="22"/>
        <v>0</v>
      </c>
      <c r="M59" s="24">
        <f t="shared" si="22"/>
        <v>0</v>
      </c>
      <c r="N59" s="24">
        <f t="shared" si="22"/>
        <v>0</v>
      </c>
      <c r="O59" s="24">
        <f t="shared" si="22"/>
        <v>0</v>
      </c>
      <c r="P59" s="24">
        <f t="shared" si="22"/>
        <v>0</v>
      </c>
      <c r="Q59" s="24">
        <f t="shared" si="22"/>
        <v>0</v>
      </c>
      <c r="R59" s="24">
        <f t="shared" si="22"/>
        <v>0</v>
      </c>
      <c r="S59" s="24">
        <f t="shared" si="22"/>
        <v>0</v>
      </c>
      <c r="T59" s="24">
        <f t="shared" si="22"/>
        <v>0</v>
      </c>
      <c r="U59" s="24">
        <f t="shared" si="22"/>
        <v>0</v>
      </c>
      <c r="V59" s="24">
        <f t="shared" si="22"/>
        <v>0</v>
      </c>
      <c r="W59" s="24">
        <f>PRODUCT(W58,$E$4)</f>
        <v>0</v>
      </c>
      <c r="X59" s="24">
        <f>PRODUCT(X58,$E$4)</f>
        <v>59</v>
      </c>
      <c r="Y59" s="24">
        <f t="shared" ref="Y59:BN59" si="23">PRODUCT(Y58,$E$4)</f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0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5.9000000000000004E-2</v>
      </c>
      <c r="BO59" s="24">
        <f t="shared" ref="BO59" si="24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5">E44</f>
        <v>70</v>
      </c>
      <c r="F61" s="29">
        <f t="shared" si="25"/>
        <v>80</v>
      </c>
      <c r="G61" s="29">
        <f t="shared" si="25"/>
        <v>532</v>
      </c>
      <c r="H61" s="29">
        <f t="shared" si="25"/>
        <v>1140</v>
      </c>
      <c r="I61" s="29">
        <f t="shared" si="25"/>
        <v>620</v>
      </c>
      <c r="J61" s="29">
        <f t="shared" si="25"/>
        <v>71.38</v>
      </c>
      <c r="K61" s="29">
        <f t="shared" si="25"/>
        <v>662.44</v>
      </c>
      <c r="L61" s="29">
        <f t="shared" si="25"/>
        <v>200.83</v>
      </c>
      <c r="M61" s="29">
        <f t="shared" si="25"/>
        <v>554</v>
      </c>
      <c r="N61" s="29">
        <f t="shared" si="25"/>
        <v>99.49</v>
      </c>
      <c r="O61" s="29">
        <f t="shared" si="25"/>
        <v>320.32</v>
      </c>
      <c r="P61" s="29">
        <f t="shared" si="25"/>
        <v>373.68</v>
      </c>
      <c r="Q61" s="29">
        <f t="shared" si="25"/>
        <v>416.67</v>
      </c>
      <c r="R61" s="29">
        <f t="shared" si="25"/>
        <v>0</v>
      </c>
      <c r="S61" s="29">
        <f t="shared" si="25"/>
        <v>0</v>
      </c>
      <c r="T61" s="29">
        <f t="shared" si="25"/>
        <v>0</v>
      </c>
      <c r="U61" s="29">
        <f t="shared" si="25"/>
        <v>692</v>
      </c>
      <c r="V61" s="29">
        <f t="shared" si="25"/>
        <v>401.28</v>
      </c>
      <c r="W61" s="29">
        <f>W44</f>
        <v>209</v>
      </c>
      <c r="X61" s="29">
        <f t="shared" si="25"/>
        <v>9.1</v>
      </c>
      <c r="Y61" s="29">
        <f t="shared" si="25"/>
        <v>0</v>
      </c>
      <c r="Z61" s="29">
        <f t="shared" si="25"/>
        <v>261</v>
      </c>
      <c r="AA61" s="29">
        <f t="shared" si="25"/>
        <v>412</v>
      </c>
      <c r="AB61" s="29">
        <f t="shared" si="25"/>
        <v>224</v>
      </c>
      <c r="AC61" s="29">
        <f t="shared" si="25"/>
        <v>300</v>
      </c>
      <c r="AD61" s="29">
        <f t="shared" si="25"/>
        <v>145</v>
      </c>
      <c r="AE61" s="29">
        <f t="shared" si="25"/>
        <v>392</v>
      </c>
      <c r="AF61" s="29">
        <f t="shared" si="25"/>
        <v>209</v>
      </c>
      <c r="AG61" s="29">
        <f t="shared" si="25"/>
        <v>227.27</v>
      </c>
      <c r="AH61" s="29">
        <f t="shared" si="25"/>
        <v>66.599999999999994</v>
      </c>
      <c r="AI61" s="29">
        <f t="shared" si="25"/>
        <v>59.25</v>
      </c>
      <c r="AJ61" s="29">
        <f t="shared" si="25"/>
        <v>38.5</v>
      </c>
      <c r="AK61" s="29">
        <f t="shared" si="25"/>
        <v>190</v>
      </c>
      <c r="AL61" s="29">
        <f t="shared" si="25"/>
        <v>194</v>
      </c>
      <c r="AM61" s="29">
        <f t="shared" si="25"/>
        <v>316.27999999999997</v>
      </c>
      <c r="AN61" s="29">
        <f t="shared" si="25"/>
        <v>250</v>
      </c>
      <c r="AO61" s="29">
        <f t="shared" si="25"/>
        <v>0</v>
      </c>
      <c r="AP61" s="29">
        <f t="shared" si="25"/>
        <v>224.14</v>
      </c>
      <c r="AQ61" s="29">
        <f t="shared" si="25"/>
        <v>60</v>
      </c>
      <c r="AR61" s="29">
        <f t="shared" si="25"/>
        <v>56.67</v>
      </c>
      <c r="AS61" s="29">
        <f t="shared" si="25"/>
        <v>88</v>
      </c>
      <c r="AT61" s="29">
        <f t="shared" si="25"/>
        <v>64.290000000000006</v>
      </c>
      <c r="AU61" s="29">
        <f t="shared" si="25"/>
        <v>57.14</v>
      </c>
      <c r="AV61" s="29">
        <f t="shared" si="25"/>
        <v>56.25</v>
      </c>
      <c r="AW61" s="29">
        <f t="shared" si="25"/>
        <v>114.28</v>
      </c>
      <c r="AX61" s="29">
        <f t="shared" si="25"/>
        <v>66</v>
      </c>
      <c r="AY61" s="29">
        <f t="shared" si="25"/>
        <v>60</v>
      </c>
      <c r="AZ61" s="29">
        <f t="shared" si="25"/>
        <v>114</v>
      </c>
      <c r="BA61" s="29">
        <f t="shared" si="25"/>
        <v>238</v>
      </c>
      <c r="BB61" s="29">
        <f t="shared" si="25"/>
        <v>355</v>
      </c>
      <c r="BC61" s="29">
        <f t="shared" si="25"/>
        <v>504.44</v>
      </c>
      <c r="BD61" s="29">
        <f t="shared" si="25"/>
        <v>197</v>
      </c>
      <c r="BE61" s="29">
        <f t="shared" si="25"/>
        <v>369</v>
      </c>
      <c r="BF61" s="29">
        <f t="shared" si="25"/>
        <v>0</v>
      </c>
      <c r="BG61" s="29">
        <f t="shared" si="25"/>
        <v>32</v>
      </c>
      <c r="BH61" s="29">
        <f t="shared" si="25"/>
        <v>36</v>
      </c>
      <c r="BI61" s="29">
        <f t="shared" si="25"/>
        <v>72</v>
      </c>
      <c r="BJ61" s="29">
        <f t="shared" si="25"/>
        <v>34</v>
      </c>
      <c r="BK61" s="29">
        <f t="shared" si="25"/>
        <v>37</v>
      </c>
      <c r="BL61" s="29">
        <f t="shared" si="25"/>
        <v>256</v>
      </c>
      <c r="BM61" s="29">
        <f t="shared" si="25"/>
        <v>138.88999999999999</v>
      </c>
      <c r="BN61" s="29">
        <f t="shared" si="25"/>
        <v>14.89</v>
      </c>
      <c r="BO61" s="29">
        <f t="shared" ref="BO61" si="26">BO44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7">E61/1000</f>
        <v>7.0000000000000007E-2</v>
      </c>
      <c r="F62" s="23">
        <f t="shared" si="27"/>
        <v>0.08</v>
      </c>
      <c r="G62" s="23">
        <f t="shared" si="27"/>
        <v>0.53200000000000003</v>
      </c>
      <c r="H62" s="23">
        <f t="shared" si="27"/>
        <v>1.1399999999999999</v>
      </c>
      <c r="I62" s="23">
        <f t="shared" si="27"/>
        <v>0.62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0.55400000000000005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0.37368000000000001</v>
      </c>
      <c r="Q62" s="23">
        <f t="shared" si="27"/>
        <v>0.41667000000000004</v>
      </c>
      <c r="R62" s="23">
        <f t="shared" si="27"/>
        <v>0</v>
      </c>
      <c r="S62" s="23">
        <f t="shared" si="27"/>
        <v>0</v>
      </c>
      <c r="T62" s="23">
        <f t="shared" si="27"/>
        <v>0</v>
      </c>
      <c r="U62" s="23">
        <f t="shared" si="27"/>
        <v>0.69199999999999995</v>
      </c>
      <c r="V62" s="23">
        <f t="shared" si="27"/>
        <v>0.40127999999999997</v>
      </c>
      <c r="W62" s="23">
        <f>W61/1000</f>
        <v>0.20899999999999999</v>
      </c>
      <c r="X62" s="23">
        <f t="shared" si="27"/>
        <v>9.1000000000000004E-3</v>
      </c>
      <c r="Y62" s="23">
        <f t="shared" si="27"/>
        <v>0</v>
      </c>
      <c r="Z62" s="23">
        <f t="shared" si="27"/>
        <v>0.26100000000000001</v>
      </c>
      <c r="AA62" s="23">
        <f t="shared" si="27"/>
        <v>0.41199999999999998</v>
      </c>
      <c r="AB62" s="23">
        <f t="shared" si="27"/>
        <v>0.224</v>
      </c>
      <c r="AC62" s="23">
        <f t="shared" si="27"/>
        <v>0.3</v>
      </c>
      <c r="AD62" s="23">
        <f t="shared" si="27"/>
        <v>0.14499999999999999</v>
      </c>
      <c r="AE62" s="23">
        <f t="shared" si="27"/>
        <v>0.39200000000000002</v>
      </c>
      <c r="AF62" s="23">
        <f t="shared" si="27"/>
        <v>0.20899999999999999</v>
      </c>
      <c r="AG62" s="23">
        <f t="shared" si="27"/>
        <v>0.22727</v>
      </c>
      <c r="AH62" s="23">
        <f t="shared" si="27"/>
        <v>6.6599999999999993E-2</v>
      </c>
      <c r="AI62" s="23">
        <f t="shared" si="27"/>
        <v>5.9249999999999997E-2</v>
      </c>
      <c r="AJ62" s="23">
        <f t="shared" si="27"/>
        <v>3.85E-2</v>
      </c>
      <c r="AK62" s="23">
        <f t="shared" si="27"/>
        <v>0.19</v>
      </c>
      <c r="AL62" s="23">
        <f t="shared" si="27"/>
        <v>0.19400000000000001</v>
      </c>
      <c r="AM62" s="23">
        <f t="shared" si="27"/>
        <v>0.31627999999999995</v>
      </c>
      <c r="AN62" s="23">
        <f t="shared" si="27"/>
        <v>0.25</v>
      </c>
      <c r="AO62" s="23">
        <f t="shared" si="27"/>
        <v>0</v>
      </c>
      <c r="AP62" s="23">
        <f t="shared" si="27"/>
        <v>0.22413999999999998</v>
      </c>
      <c r="AQ62" s="23">
        <f t="shared" si="27"/>
        <v>0.06</v>
      </c>
      <c r="AR62" s="23">
        <f t="shared" si="27"/>
        <v>5.6670000000000005E-2</v>
      </c>
      <c r="AS62" s="23">
        <f t="shared" si="27"/>
        <v>8.7999999999999995E-2</v>
      </c>
      <c r="AT62" s="23">
        <f t="shared" si="27"/>
        <v>6.429E-2</v>
      </c>
      <c r="AU62" s="23">
        <f t="shared" si="27"/>
        <v>5.7140000000000003E-2</v>
      </c>
      <c r="AV62" s="23">
        <f t="shared" si="27"/>
        <v>5.6250000000000001E-2</v>
      </c>
      <c r="AW62" s="23">
        <f t="shared" si="27"/>
        <v>0.11428000000000001</v>
      </c>
      <c r="AX62" s="23">
        <f t="shared" si="27"/>
        <v>6.6000000000000003E-2</v>
      </c>
      <c r="AY62" s="23">
        <f t="shared" si="27"/>
        <v>0.06</v>
      </c>
      <c r="AZ62" s="23">
        <f t="shared" si="27"/>
        <v>0.114</v>
      </c>
      <c r="BA62" s="23">
        <f t="shared" si="27"/>
        <v>0.23799999999999999</v>
      </c>
      <c r="BB62" s="23">
        <f t="shared" si="27"/>
        <v>0.35499999999999998</v>
      </c>
      <c r="BC62" s="23">
        <f t="shared" si="27"/>
        <v>0.50444</v>
      </c>
      <c r="BD62" s="23">
        <f t="shared" si="27"/>
        <v>0.19700000000000001</v>
      </c>
      <c r="BE62" s="23">
        <f t="shared" si="27"/>
        <v>0.36899999999999999</v>
      </c>
      <c r="BF62" s="23">
        <f t="shared" si="27"/>
        <v>0</v>
      </c>
      <c r="BG62" s="23">
        <f t="shared" si="27"/>
        <v>3.2000000000000001E-2</v>
      </c>
      <c r="BH62" s="23">
        <f t="shared" si="27"/>
        <v>3.5999999999999997E-2</v>
      </c>
      <c r="BI62" s="23">
        <f t="shared" si="27"/>
        <v>7.1999999999999995E-2</v>
      </c>
      <c r="BJ62" s="23">
        <f t="shared" si="27"/>
        <v>3.4000000000000002E-2</v>
      </c>
      <c r="BK62" s="23">
        <f t="shared" si="27"/>
        <v>3.6999999999999998E-2</v>
      </c>
      <c r="BL62" s="23">
        <f t="shared" si="27"/>
        <v>0.25600000000000001</v>
      </c>
      <c r="BM62" s="23">
        <f t="shared" si="27"/>
        <v>0.13888999999999999</v>
      </c>
      <c r="BN62" s="23">
        <f t="shared" si="27"/>
        <v>1.489E-2</v>
      </c>
      <c r="BO62" s="23">
        <f t="shared" ref="BO62" si="28">BO61/1000</f>
        <v>10</v>
      </c>
    </row>
    <row r="63" spans="1:69" ht="17.25" x14ac:dyDescent="0.3">
      <c r="A63" s="30"/>
      <c r="B63" s="31" t="s">
        <v>29</v>
      </c>
      <c r="C63" s="117"/>
      <c r="D63" s="32">
        <f>D59*D61</f>
        <v>111.13004000000001</v>
      </c>
      <c r="E63" s="32">
        <f t="shared" ref="E63:BN63" si="29">E59*E61</f>
        <v>0</v>
      </c>
      <c r="F63" s="32">
        <f t="shared" si="29"/>
        <v>47.199999999999996</v>
      </c>
      <c r="G63" s="32">
        <f t="shared" si="29"/>
        <v>0</v>
      </c>
      <c r="H63" s="32">
        <f t="shared" si="29"/>
        <v>0</v>
      </c>
      <c r="I63" s="32">
        <f t="shared" si="29"/>
        <v>87.791999999999987</v>
      </c>
      <c r="J63" s="32">
        <f t="shared" si="29"/>
        <v>566.43598999999995</v>
      </c>
      <c r="K63" s="32">
        <f t="shared" si="29"/>
        <v>234.50376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>W59*W61</f>
        <v>0</v>
      </c>
      <c r="X63" s="32">
        <f t="shared" si="29"/>
        <v>536.9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0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0</v>
      </c>
      <c r="AY63" s="32">
        <f t="shared" si="29"/>
        <v>0</v>
      </c>
      <c r="AZ63" s="32">
        <f t="shared" si="29"/>
        <v>0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0.87851000000000012</v>
      </c>
      <c r="BO63" s="32">
        <f t="shared" ref="BO63" si="30">BO59*BO61</f>
        <v>0</v>
      </c>
      <c r="BP63" s="33">
        <f>SUM(D63:BN63)</f>
        <v>1584.8402999999998</v>
      </c>
      <c r="BQ63" s="34">
        <f>BP63/$C$7</f>
        <v>26.861699999999999</v>
      </c>
    </row>
    <row r="64" spans="1:69" ht="17.25" x14ac:dyDescent="0.3">
      <c r="A64" s="30"/>
      <c r="B64" s="31" t="s">
        <v>30</v>
      </c>
      <c r="C64" s="117"/>
      <c r="D64" s="32">
        <f>D59*D61</f>
        <v>111.13004000000001</v>
      </c>
      <c r="E64" s="32">
        <f t="shared" ref="E64:BN64" si="31">E59*E61</f>
        <v>0</v>
      </c>
      <c r="F64" s="32">
        <f t="shared" si="31"/>
        <v>47.199999999999996</v>
      </c>
      <c r="G64" s="32">
        <f t="shared" si="31"/>
        <v>0</v>
      </c>
      <c r="H64" s="32">
        <f t="shared" si="31"/>
        <v>0</v>
      </c>
      <c r="I64" s="32">
        <f t="shared" si="31"/>
        <v>87.791999999999987</v>
      </c>
      <c r="J64" s="32">
        <f t="shared" si="31"/>
        <v>566.43598999999995</v>
      </c>
      <c r="K64" s="32">
        <f t="shared" si="31"/>
        <v>234.50376</v>
      </c>
      <c r="L64" s="32">
        <f t="shared" si="31"/>
        <v>0</v>
      </c>
      <c r="M64" s="32">
        <f t="shared" si="31"/>
        <v>0</v>
      </c>
      <c r="N64" s="32">
        <f t="shared" si="31"/>
        <v>0</v>
      </c>
      <c r="O64" s="32">
        <f t="shared" si="31"/>
        <v>0</v>
      </c>
      <c r="P64" s="32">
        <f t="shared" si="31"/>
        <v>0</v>
      </c>
      <c r="Q64" s="32">
        <f t="shared" si="31"/>
        <v>0</v>
      </c>
      <c r="R64" s="32">
        <f t="shared" si="31"/>
        <v>0</v>
      </c>
      <c r="S64" s="32">
        <f t="shared" si="31"/>
        <v>0</v>
      </c>
      <c r="T64" s="32">
        <f t="shared" si="31"/>
        <v>0</v>
      </c>
      <c r="U64" s="32">
        <f t="shared" si="31"/>
        <v>0</v>
      </c>
      <c r="V64" s="32">
        <f t="shared" si="31"/>
        <v>0</v>
      </c>
      <c r="W64" s="32">
        <f>W59*W61</f>
        <v>0</v>
      </c>
      <c r="X64" s="32">
        <f t="shared" si="31"/>
        <v>536.9</v>
      </c>
      <c r="Y64" s="32">
        <f t="shared" si="31"/>
        <v>0</v>
      </c>
      <c r="Z64" s="32">
        <f t="shared" si="31"/>
        <v>0</v>
      </c>
      <c r="AA64" s="32">
        <f t="shared" si="31"/>
        <v>0</v>
      </c>
      <c r="AB64" s="32">
        <f t="shared" si="31"/>
        <v>0</v>
      </c>
      <c r="AC64" s="32">
        <f t="shared" si="31"/>
        <v>0</v>
      </c>
      <c r="AD64" s="32">
        <f t="shared" si="31"/>
        <v>0</v>
      </c>
      <c r="AE64" s="32">
        <f t="shared" si="31"/>
        <v>0</v>
      </c>
      <c r="AF64" s="32">
        <f t="shared" si="31"/>
        <v>0</v>
      </c>
      <c r="AG64" s="32">
        <f t="shared" si="31"/>
        <v>0</v>
      </c>
      <c r="AH64" s="32">
        <f t="shared" si="31"/>
        <v>0</v>
      </c>
      <c r="AI64" s="32">
        <f t="shared" si="31"/>
        <v>0</v>
      </c>
      <c r="AJ64" s="32">
        <f t="shared" si="31"/>
        <v>0</v>
      </c>
      <c r="AK64" s="32">
        <f t="shared" si="31"/>
        <v>0</v>
      </c>
      <c r="AL64" s="32">
        <f t="shared" si="31"/>
        <v>0</v>
      </c>
      <c r="AM64" s="32">
        <f t="shared" si="31"/>
        <v>0</v>
      </c>
      <c r="AN64" s="32">
        <f t="shared" si="31"/>
        <v>0</v>
      </c>
      <c r="AO64" s="32">
        <f t="shared" si="31"/>
        <v>0</v>
      </c>
      <c r="AP64" s="32">
        <f t="shared" si="31"/>
        <v>0</v>
      </c>
      <c r="AQ64" s="32">
        <f t="shared" si="31"/>
        <v>0</v>
      </c>
      <c r="AR64" s="32">
        <f t="shared" si="31"/>
        <v>0</v>
      </c>
      <c r="AS64" s="32">
        <f t="shared" si="31"/>
        <v>0</v>
      </c>
      <c r="AT64" s="32">
        <f t="shared" si="31"/>
        <v>0</v>
      </c>
      <c r="AU64" s="32">
        <f t="shared" si="31"/>
        <v>0</v>
      </c>
      <c r="AV64" s="32">
        <f t="shared" si="31"/>
        <v>0</v>
      </c>
      <c r="AW64" s="32">
        <f t="shared" si="31"/>
        <v>0</v>
      </c>
      <c r="AX64" s="32">
        <f t="shared" si="31"/>
        <v>0</v>
      </c>
      <c r="AY64" s="32">
        <f t="shared" si="31"/>
        <v>0</v>
      </c>
      <c r="AZ64" s="32">
        <f t="shared" si="31"/>
        <v>0</v>
      </c>
      <c r="BA64" s="32">
        <f t="shared" si="31"/>
        <v>0</v>
      </c>
      <c r="BB64" s="32">
        <f t="shared" si="31"/>
        <v>0</v>
      </c>
      <c r="BC64" s="32">
        <f t="shared" si="31"/>
        <v>0</v>
      </c>
      <c r="BD64" s="32">
        <f t="shared" si="31"/>
        <v>0</v>
      </c>
      <c r="BE64" s="32">
        <f t="shared" si="31"/>
        <v>0</v>
      </c>
      <c r="BF64" s="32">
        <f t="shared" si="31"/>
        <v>0</v>
      </c>
      <c r="BG64" s="32">
        <f t="shared" si="31"/>
        <v>0</v>
      </c>
      <c r="BH64" s="32">
        <f t="shared" si="31"/>
        <v>0</v>
      </c>
      <c r="BI64" s="32">
        <f t="shared" si="31"/>
        <v>0</v>
      </c>
      <c r="BJ64" s="32">
        <f t="shared" si="31"/>
        <v>0</v>
      </c>
      <c r="BK64" s="32">
        <f t="shared" si="31"/>
        <v>0</v>
      </c>
      <c r="BL64" s="32">
        <f t="shared" si="31"/>
        <v>0</v>
      </c>
      <c r="BM64" s="32">
        <f t="shared" si="31"/>
        <v>0</v>
      </c>
      <c r="BN64" s="32">
        <f t="shared" si="31"/>
        <v>0.87851000000000012</v>
      </c>
      <c r="BO64" s="32">
        <f t="shared" ref="BO64" si="32">BO59*BO61</f>
        <v>0</v>
      </c>
      <c r="BP64" s="33">
        <f>SUM(D64:BN64)</f>
        <v>1584.8402999999998</v>
      </c>
      <c r="BQ64" s="34">
        <f>BP64/$C$7</f>
        <v>26.861699999999999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98"/>
      <c r="B67" s="2" t="s">
        <v>2</v>
      </c>
      <c r="C67" s="96" t="s">
        <v>3</v>
      </c>
      <c r="D67" s="111" t="str">
        <f t="shared" ref="D67:AY67" si="33">D51</f>
        <v>Хлеб пшеничный</v>
      </c>
      <c r="E67" s="111" t="str">
        <f t="shared" si="33"/>
        <v>Хлеб ржано-пшеничный</v>
      </c>
      <c r="F67" s="111" t="str">
        <f t="shared" si="33"/>
        <v>Сахар</v>
      </c>
      <c r="G67" s="111" t="str">
        <f t="shared" si="33"/>
        <v>Чай</v>
      </c>
      <c r="H67" s="111" t="str">
        <f t="shared" si="33"/>
        <v>Какао</v>
      </c>
      <c r="I67" s="111" t="str">
        <f t="shared" si="33"/>
        <v>Кофейный напиток</v>
      </c>
      <c r="J67" s="111" t="str">
        <f t="shared" si="33"/>
        <v>Молоко 2,5%</v>
      </c>
      <c r="K67" s="111" t="str">
        <f t="shared" si="33"/>
        <v>Масло сливочное</v>
      </c>
      <c r="L67" s="111" t="str">
        <f t="shared" si="33"/>
        <v>Сметана 15%</v>
      </c>
      <c r="M67" s="111" t="str">
        <f t="shared" si="33"/>
        <v>Молоко сухое</v>
      </c>
      <c r="N67" s="111" t="str">
        <f t="shared" si="33"/>
        <v>Снежок 2,5 %</v>
      </c>
      <c r="O67" s="111" t="str">
        <f t="shared" si="33"/>
        <v>Творог 5%</v>
      </c>
      <c r="P67" s="111" t="str">
        <f t="shared" si="33"/>
        <v>Молоко сгущенное</v>
      </c>
      <c r="Q67" s="111" t="str">
        <f t="shared" si="33"/>
        <v xml:space="preserve">Джем Сава </v>
      </c>
      <c r="R67" s="111" t="str">
        <f t="shared" si="33"/>
        <v>Сыр</v>
      </c>
      <c r="S67" s="111" t="str">
        <f t="shared" si="33"/>
        <v>Зеленый горошек</v>
      </c>
      <c r="T67" s="111" t="str">
        <f t="shared" si="33"/>
        <v>Кукуруза консервирован.</v>
      </c>
      <c r="U67" s="111" t="str">
        <f t="shared" si="33"/>
        <v>Консервы рыбные</v>
      </c>
      <c r="V67" s="111" t="str">
        <f t="shared" si="33"/>
        <v>Огурцы консервирован.</v>
      </c>
      <c r="W67" s="52"/>
      <c r="X67" s="111" t="str">
        <f t="shared" si="33"/>
        <v>Яйцо</v>
      </c>
      <c r="Y67" s="111" t="str">
        <f t="shared" si="33"/>
        <v>Икра кабачковая</v>
      </c>
      <c r="Z67" s="111" t="str">
        <f t="shared" si="33"/>
        <v>Изюм</v>
      </c>
      <c r="AA67" s="111" t="str">
        <f t="shared" si="33"/>
        <v>Курага</v>
      </c>
      <c r="AB67" s="111" t="str">
        <f t="shared" si="33"/>
        <v>Чернослив</v>
      </c>
      <c r="AC67" s="111" t="str">
        <f t="shared" si="33"/>
        <v>Шиповник</v>
      </c>
      <c r="AD67" s="111" t="str">
        <f t="shared" si="33"/>
        <v>Сухофрукты</v>
      </c>
      <c r="AE67" s="111" t="str">
        <f t="shared" si="33"/>
        <v>Ягода свежемороженная</v>
      </c>
      <c r="AF67" s="111" t="str">
        <f t="shared" si="33"/>
        <v>Лимон</v>
      </c>
      <c r="AG67" s="111" t="str">
        <f t="shared" si="33"/>
        <v>Кисель</v>
      </c>
      <c r="AH67" s="111" t="str">
        <f t="shared" si="33"/>
        <v xml:space="preserve">Сок </v>
      </c>
      <c r="AI67" s="111" t="str">
        <f t="shared" si="33"/>
        <v>Макаронные изделия</v>
      </c>
      <c r="AJ67" s="111" t="str">
        <f t="shared" si="33"/>
        <v>Мука</v>
      </c>
      <c r="AK67" s="111" t="str">
        <f t="shared" si="33"/>
        <v>Дрожжи</v>
      </c>
      <c r="AL67" s="111" t="str">
        <f t="shared" si="33"/>
        <v>Печенье</v>
      </c>
      <c r="AM67" s="111" t="str">
        <f t="shared" si="33"/>
        <v>Пряники</v>
      </c>
      <c r="AN67" s="111" t="str">
        <f t="shared" si="33"/>
        <v>Вафли</v>
      </c>
      <c r="AO67" s="111" t="str">
        <f t="shared" si="33"/>
        <v>Конфеты</v>
      </c>
      <c r="AP67" s="111" t="str">
        <f t="shared" si="33"/>
        <v>Повидло Сава</v>
      </c>
      <c r="AQ67" s="111" t="str">
        <f t="shared" si="33"/>
        <v>Крупа геркулес</v>
      </c>
      <c r="AR67" s="111" t="str">
        <f t="shared" si="33"/>
        <v>Крупа горох</v>
      </c>
      <c r="AS67" s="111" t="str">
        <f t="shared" si="33"/>
        <v>Крупа гречневая</v>
      </c>
      <c r="AT67" s="111" t="str">
        <f t="shared" si="33"/>
        <v>Крупа кукурузная</v>
      </c>
      <c r="AU67" s="111" t="str">
        <f t="shared" si="33"/>
        <v>Крупа манная</v>
      </c>
      <c r="AV67" s="111" t="str">
        <f t="shared" si="33"/>
        <v>Крупа перловая</v>
      </c>
      <c r="AW67" s="111" t="str">
        <f t="shared" si="33"/>
        <v>Крупа пшеничная</v>
      </c>
      <c r="AX67" s="111" t="str">
        <f t="shared" si="33"/>
        <v>Крупа пшено</v>
      </c>
      <c r="AY67" s="111" t="str">
        <f t="shared" si="33"/>
        <v>Крупа ячневая</v>
      </c>
      <c r="AZ67" s="111" t="str">
        <f>AZ51</f>
        <v>Рис</v>
      </c>
      <c r="BA67" s="111" t="str">
        <f>BA51</f>
        <v>Цыпленок бройлер</v>
      </c>
      <c r="BB67" s="111" t="str">
        <f>BB51</f>
        <v>Филе куриное</v>
      </c>
      <c r="BC67" s="111" t="str">
        <f>BC51</f>
        <v>Фарш говяжий</v>
      </c>
      <c r="BD67" s="111" t="str">
        <f>BD51</f>
        <v>Печень куриная</v>
      </c>
      <c r="BE67" s="111" t="str">
        <f t="shared" ref="BE67:BN67" si="34">BE51</f>
        <v>Филе минтая</v>
      </c>
      <c r="BF67" s="111" t="str">
        <f t="shared" si="34"/>
        <v>Филе сельди слабосол.</v>
      </c>
      <c r="BG67" s="111" t="str">
        <f t="shared" si="34"/>
        <v>Картофель</v>
      </c>
      <c r="BH67" s="111" t="str">
        <f t="shared" si="34"/>
        <v>Морковь</v>
      </c>
      <c r="BI67" s="111" t="str">
        <f t="shared" si="34"/>
        <v>Лук</v>
      </c>
      <c r="BJ67" s="111" t="str">
        <f t="shared" si="34"/>
        <v>Капуста</v>
      </c>
      <c r="BK67" s="111" t="str">
        <f t="shared" si="34"/>
        <v>Свекла</v>
      </c>
      <c r="BL67" s="111" t="str">
        <f t="shared" si="34"/>
        <v>Томатная паста</v>
      </c>
      <c r="BM67" s="111" t="str">
        <f t="shared" si="34"/>
        <v>Масло растительное</v>
      </c>
      <c r="BN67" s="111" t="str">
        <f t="shared" si="34"/>
        <v>Соль</v>
      </c>
      <c r="BO67" s="111" t="str">
        <f t="shared" ref="BO67" si="35">BO51</f>
        <v>Аскорбиновая кислота</v>
      </c>
      <c r="BP67" s="120" t="s">
        <v>4</v>
      </c>
      <c r="BQ67" s="121" t="s">
        <v>5</v>
      </c>
    </row>
    <row r="68" spans="1:69" ht="36" customHeight="1" x14ac:dyDescent="0.25">
      <c r="A68" s="99"/>
      <c r="B68" s="3" t="s">
        <v>6</v>
      </c>
      <c r="C68" s="97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52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20"/>
      <c r="BQ68" s="121"/>
    </row>
    <row r="69" spans="1:69" x14ac:dyDescent="0.25">
      <c r="A69" s="116" t="s">
        <v>11</v>
      </c>
      <c r="B69" s="4" t="str">
        <f t="shared" ref="B69:B75" si="36">B12</f>
        <v>Суп гороховый</v>
      </c>
      <c r="C69" s="103">
        <f>$E$4</f>
        <v>59</v>
      </c>
      <c r="D69" s="4">
        <f t="shared" ref="D69:BN73" si="37">D12</f>
        <v>0</v>
      </c>
      <c r="E69" s="4">
        <f t="shared" si="37"/>
        <v>0</v>
      </c>
      <c r="F69" s="4">
        <f t="shared" si="37"/>
        <v>0</v>
      </c>
      <c r="G69" s="4">
        <f t="shared" si="37"/>
        <v>0</v>
      </c>
      <c r="H69" s="4">
        <f t="shared" si="37"/>
        <v>0</v>
      </c>
      <c r="I69" s="4">
        <f t="shared" si="37"/>
        <v>0</v>
      </c>
      <c r="J69" s="4">
        <f t="shared" si="37"/>
        <v>0</v>
      </c>
      <c r="K69" s="4">
        <f t="shared" si="37"/>
        <v>3.0000000000000001E-3</v>
      </c>
      <c r="L69" s="4">
        <f t="shared" si="37"/>
        <v>0</v>
      </c>
      <c r="M69" s="4">
        <f t="shared" si="37"/>
        <v>0</v>
      </c>
      <c r="N69" s="4">
        <f t="shared" si="37"/>
        <v>0</v>
      </c>
      <c r="O69" s="4">
        <f t="shared" si="37"/>
        <v>0</v>
      </c>
      <c r="P69" s="4">
        <f t="shared" si="37"/>
        <v>0</v>
      </c>
      <c r="Q69" s="4">
        <f t="shared" si="37"/>
        <v>0</v>
      </c>
      <c r="R69" s="4">
        <f t="shared" si="37"/>
        <v>0</v>
      </c>
      <c r="S69" s="4">
        <f t="shared" si="37"/>
        <v>0</v>
      </c>
      <c r="T69" s="4">
        <f t="shared" si="37"/>
        <v>0</v>
      </c>
      <c r="U69" s="4">
        <f t="shared" si="37"/>
        <v>0</v>
      </c>
      <c r="V69" s="4">
        <f t="shared" si="37"/>
        <v>0</v>
      </c>
      <c r="W69" s="4">
        <f t="shared" si="37"/>
        <v>0</v>
      </c>
      <c r="X69" s="4">
        <f t="shared" si="37"/>
        <v>0</v>
      </c>
      <c r="Y69" s="4">
        <f t="shared" si="37"/>
        <v>0</v>
      </c>
      <c r="Z69" s="4">
        <f t="shared" si="37"/>
        <v>0</v>
      </c>
      <c r="AA69" s="4">
        <f t="shared" si="37"/>
        <v>0</v>
      </c>
      <c r="AB69" s="4">
        <f t="shared" si="37"/>
        <v>0</v>
      </c>
      <c r="AC69" s="4">
        <f t="shared" si="37"/>
        <v>0</v>
      </c>
      <c r="AD69" s="4">
        <f t="shared" si="37"/>
        <v>0</v>
      </c>
      <c r="AE69" s="4">
        <f t="shared" si="37"/>
        <v>0</v>
      </c>
      <c r="AF69" s="4">
        <f t="shared" si="37"/>
        <v>0</v>
      </c>
      <c r="AG69" s="4">
        <f t="shared" si="37"/>
        <v>0</v>
      </c>
      <c r="AH69" s="4">
        <f t="shared" si="37"/>
        <v>0</v>
      </c>
      <c r="AI69" s="4">
        <f t="shared" si="37"/>
        <v>0</v>
      </c>
      <c r="AJ69" s="4">
        <f t="shared" si="37"/>
        <v>0</v>
      </c>
      <c r="AK69" s="4">
        <f t="shared" si="37"/>
        <v>0</v>
      </c>
      <c r="AL69" s="4">
        <f t="shared" si="37"/>
        <v>0</v>
      </c>
      <c r="AM69" s="4">
        <f t="shared" si="37"/>
        <v>0</v>
      </c>
      <c r="AN69" s="4">
        <f t="shared" si="37"/>
        <v>0</v>
      </c>
      <c r="AO69" s="4">
        <f t="shared" si="37"/>
        <v>0</v>
      </c>
      <c r="AP69" s="4">
        <f t="shared" si="37"/>
        <v>0</v>
      </c>
      <c r="AQ69" s="4">
        <f t="shared" si="37"/>
        <v>0</v>
      </c>
      <c r="AR69" s="4">
        <f t="shared" si="37"/>
        <v>0.03</v>
      </c>
      <c r="AS69" s="4">
        <f t="shared" si="37"/>
        <v>0</v>
      </c>
      <c r="AT69" s="4">
        <f t="shared" si="37"/>
        <v>0</v>
      </c>
      <c r="AU69" s="4">
        <f t="shared" si="37"/>
        <v>0</v>
      </c>
      <c r="AV69" s="4">
        <f t="shared" si="37"/>
        <v>0</v>
      </c>
      <c r="AW69" s="4">
        <f t="shared" si="37"/>
        <v>0</v>
      </c>
      <c r="AX69" s="4">
        <f t="shared" si="37"/>
        <v>0</v>
      </c>
      <c r="AY69" s="4">
        <f t="shared" si="37"/>
        <v>0</v>
      </c>
      <c r="AZ69" s="4">
        <f t="shared" si="37"/>
        <v>0</v>
      </c>
      <c r="BA69" s="4">
        <f t="shared" si="37"/>
        <v>0.03</v>
      </c>
      <c r="BB69" s="4">
        <f t="shared" si="37"/>
        <v>0</v>
      </c>
      <c r="BC69" s="4">
        <f t="shared" si="37"/>
        <v>0</v>
      </c>
      <c r="BD69" s="4">
        <f t="shared" si="37"/>
        <v>0</v>
      </c>
      <c r="BE69" s="4">
        <f t="shared" si="37"/>
        <v>0</v>
      </c>
      <c r="BF69" s="4">
        <f t="shared" si="37"/>
        <v>0</v>
      </c>
      <c r="BG69" s="4">
        <f t="shared" si="37"/>
        <v>0.09</v>
      </c>
      <c r="BH69" s="4">
        <f t="shared" si="37"/>
        <v>1.4999999999999999E-2</v>
      </c>
      <c r="BI69" s="4">
        <f t="shared" si="37"/>
        <v>1.4999999999999999E-2</v>
      </c>
      <c r="BJ69" s="4">
        <f t="shared" si="37"/>
        <v>0</v>
      </c>
      <c r="BK69" s="4">
        <f t="shared" si="37"/>
        <v>0</v>
      </c>
      <c r="BL69" s="4">
        <f t="shared" si="37"/>
        <v>0</v>
      </c>
      <c r="BM69" s="4">
        <f t="shared" si="37"/>
        <v>2E-3</v>
      </c>
      <c r="BN69" s="4">
        <f t="shared" si="37"/>
        <v>2E-3</v>
      </c>
      <c r="BO69" s="4">
        <f t="shared" ref="BO69:BO72" si="38">BO12</f>
        <v>0</v>
      </c>
    </row>
    <row r="70" spans="1:69" x14ac:dyDescent="0.25">
      <c r="A70" s="116"/>
      <c r="B70" s="4" t="str">
        <f t="shared" si="36"/>
        <v>Плов с мясом/птицей</v>
      </c>
      <c r="C70" s="104"/>
      <c r="D70" s="4">
        <f t="shared" si="37"/>
        <v>0</v>
      </c>
      <c r="E70" s="4">
        <f t="shared" si="37"/>
        <v>0</v>
      </c>
      <c r="F70" s="4">
        <f t="shared" si="37"/>
        <v>0</v>
      </c>
      <c r="G70" s="4">
        <f t="shared" si="37"/>
        <v>0</v>
      </c>
      <c r="H70" s="4">
        <f t="shared" si="37"/>
        <v>0</v>
      </c>
      <c r="I70" s="4">
        <f t="shared" si="37"/>
        <v>0</v>
      </c>
      <c r="J70" s="4">
        <f t="shared" si="37"/>
        <v>0</v>
      </c>
      <c r="K70" s="4">
        <f t="shared" si="37"/>
        <v>4.0000000000000001E-3</v>
      </c>
      <c r="L70" s="4">
        <f t="shared" si="37"/>
        <v>0</v>
      </c>
      <c r="M70" s="4">
        <f t="shared" si="37"/>
        <v>0</v>
      </c>
      <c r="N70" s="4">
        <f t="shared" si="37"/>
        <v>0</v>
      </c>
      <c r="O70" s="4">
        <f t="shared" si="37"/>
        <v>0</v>
      </c>
      <c r="P70" s="4">
        <f t="shared" si="37"/>
        <v>0</v>
      </c>
      <c r="Q70" s="4">
        <f t="shared" si="37"/>
        <v>0</v>
      </c>
      <c r="R70" s="4">
        <f t="shared" si="37"/>
        <v>0</v>
      </c>
      <c r="S70" s="4">
        <f t="shared" si="37"/>
        <v>0</v>
      </c>
      <c r="T70" s="4">
        <f t="shared" si="37"/>
        <v>0</v>
      </c>
      <c r="U70" s="4">
        <f t="shared" si="37"/>
        <v>0</v>
      </c>
      <c r="V70" s="4">
        <f t="shared" si="37"/>
        <v>0</v>
      </c>
      <c r="W70" s="4">
        <f t="shared" si="37"/>
        <v>0</v>
      </c>
      <c r="X70" s="4">
        <f t="shared" si="37"/>
        <v>0</v>
      </c>
      <c r="Y70" s="4">
        <f t="shared" si="37"/>
        <v>0</v>
      </c>
      <c r="Z70" s="4">
        <f t="shared" si="37"/>
        <v>0</v>
      </c>
      <c r="AA70" s="4">
        <f t="shared" si="37"/>
        <v>0</v>
      </c>
      <c r="AB70" s="4">
        <f t="shared" si="37"/>
        <v>0</v>
      </c>
      <c r="AC70" s="4">
        <f t="shared" si="37"/>
        <v>0</v>
      </c>
      <c r="AD70" s="4">
        <f t="shared" si="37"/>
        <v>0</v>
      </c>
      <c r="AE70" s="4">
        <f t="shared" si="37"/>
        <v>0</v>
      </c>
      <c r="AF70" s="4">
        <f t="shared" si="37"/>
        <v>0</v>
      </c>
      <c r="AG70" s="4">
        <f t="shared" si="37"/>
        <v>0</v>
      </c>
      <c r="AH70" s="4">
        <f t="shared" si="37"/>
        <v>0</v>
      </c>
      <c r="AI70" s="4">
        <f t="shared" si="37"/>
        <v>0</v>
      </c>
      <c r="AJ70" s="4">
        <f t="shared" si="37"/>
        <v>0</v>
      </c>
      <c r="AK70" s="4">
        <f t="shared" si="37"/>
        <v>0</v>
      </c>
      <c r="AL70" s="4">
        <f t="shared" si="37"/>
        <v>0</v>
      </c>
      <c r="AM70" s="4">
        <f t="shared" si="37"/>
        <v>0</v>
      </c>
      <c r="AN70" s="4">
        <f t="shared" si="37"/>
        <v>0</v>
      </c>
      <c r="AO70" s="4">
        <f t="shared" si="37"/>
        <v>0</v>
      </c>
      <c r="AP70" s="4">
        <f t="shared" si="37"/>
        <v>0</v>
      </c>
      <c r="AQ70" s="4">
        <f t="shared" si="37"/>
        <v>0</v>
      </c>
      <c r="AR70" s="4">
        <f t="shared" si="37"/>
        <v>0</v>
      </c>
      <c r="AS70" s="4">
        <f t="shared" si="37"/>
        <v>0</v>
      </c>
      <c r="AT70" s="4">
        <f t="shared" si="37"/>
        <v>0</v>
      </c>
      <c r="AU70" s="4">
        <f t="shared" si="37"/>
        <v>0</v>
      </c>
      <c r="AV70" s="4">
        <f t="shared" si="37"/>
        <v>0</v>
      </c>
      <c r="AW70" s="4">
        <f t="shared" si="37"/>
        <v>0</v>
      </c>
      <c r="AX70" s="4">
        <f t="shared" si="37"/>
        <v>0</v>
      </c>
      <c r="AY70" s="4">
        <f t="shared" si="37"/>
        <v>0</v>
      </c>
      <c r="AZ70" s="4">
        <f t="shared" si="37"/>
        <v>3.5000000000000003E-2</v>
      </c>
      <c r="BA70" s="4">
        <f t="shared" si="37"/>
        <v>0.03</v>
      </c>
      <c r="BB70" s="4">
        <f t="shared" si="37"/>
        <v>0</v>
      </c>
      <c r="BC70" s="4">
        <f t="shared" si="37"/>
        <v>5.4999999999999997E-3</v>
      </c>
      <c r="BD70" s="4">
        <f t="shared" si="37"/>
        <v>0</v>
      </c>
      <c r="BE70" s="4">
        <f t="shared" si="37"/>
        <v>0</v>
      </c>
      <c r="BF70" s="4">
        <f t="shared" si="37"/>
        <v>0</v>
      </c>
      <c r="BG70" s="4">
        <f t="shared" si="37"/>
        <v>0</v>
      </c>
      <c r="BH70" s="4">
        <f t="shared" si="37"/>
        <v>1.4999999999999999E-2</v>
      </c>
      <c r="BI70" s="4">
        <f t="shared" si="37"/>
        <v>8.0000000000000002E-3</v>
      </c>
      <c r="BJ70" s="4">
        <f t="shared" si="37"/>
        <v>0</v>
      </c>
      <c r="BK70" s="4">
        <f t="shared" si="37"/>
        <v>0</v>
      </c>
      <c r="BL70" s="4">
        <f t="shared" si="37"/>
        <v>0</v>
      </c>
      <c r="BM70" s="4">
        <f t="shared" si="37"/>
        <v>2E-3</v>
      </c>
      <c r="BN70" s="4">
        <f t="shared" si="37"/>
        <v>2E-3</v>
      </c>
      <c r="BO70" s="4">
        <f t="shared" si="38"/>
        <v>0</v>
      </c>
    </row>
    <row r="71" spans="1:69" x14ac:dyDescent="0.25">
      <c r="A71" s="116"/>
      <c r="B71" s="4" t="str">
        <f t="shared" si="36"/>
        <v>Хлеб пшеничный</v>
      </c>
      <c r="C71" s="104"/>
      <c r="D71" s="4">
        <f t="shared" si="37"/>
        <v>2.7369999999999998E-2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0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</v>
      </c>
      <c r="BH71" s="4">
        <f t="shared" si="37"/>
        <v>0</v>
      </c>
      <c r="BI71" s="4">
        <f t="shared" si="37"/>
        <v>0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0</v>
      </c>
      <c r="BN71" s="4">
        <f t="shared" si="37"/>
        <v>0</v>
      </c>
      <c r="BO71" s="4">
        <f t="shared" si="38"/>
        <v>0</v>
      </c>
    </row>
    <row r="72" spans="1:69" ht="14.25" customHeight="1" x14ac:dyDescent="0.25">
      <c r="A72" s="116"/>
      <c r="B72" s="4" t="str">
        <f t="shared" si="36"/>
        <v>Хлеб ржано-пшеничный</v>
      </c>
      <c r="C72" s="104"/>
      <c r="D72" s="4">
        <f t="shared" si="37"/>
        <v>0</v>
      </c>
      <c r="E72" s="4">
        <f t="shared" si="37"/>
        <v>4.6100000000000002E-2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0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si="38"/>
        <v>0</v>
      </c>
    </row>
    <row r="73" spans="1:69" x14ac:dyDescent="0.25">
      <c r="A73" s="116"/>
      <c r="B73" s="4" t="str">
        <f t="shared" si="36"/>
        <v>Компот из сухофруктов</v>
      </c>
      <c r="C73" s="104"/>
      <c r="D73" s="4">
        <f t="shared" si="37"/>
        <v>0</v>
      </c>
      <c r="E73" s="4">
        <f t="shared" si="37"/>
        <v>0</v>
      </c>
      <c r="F73" s="4">
        <f t="shared" si="37"/>
        <v>1.2E-2</v>
      </c>
      <c r="G73" s="4">
        <f t="shared" ref="G73:BN75" si="39">G16</f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0.02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>
        <f t="shared" si="39"/>
        <v>0</v>
      </c>
      <c r="AN73" s="4">
        <f t="shared" si="39"/>
        <v>0</v>
      </c>
      <c r="AO73" s="4">
        <f t="shared" si="39"/>
        <v>0</v>
      </c>
      <c r="AP73" s="4">
        <f t="shared" si="39"/>
        <v>0</v>
      </c>
      <c r="AQ73" s="4">
        <f t="shared" si="39"/>
        <v>0</v>
      </c>
      <c r="AR73" s="4">
        <f t="shared" si="39"/>
        <v>0</v>
      </c>
      <c r="AS73" s="4">
        <f t="shared" si="39"/>
        <v>0</v>
      </c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5.0000000000000002E-5</v>
      </c>
    </row>
    <row r="74" spans="1:69" x14ac:dyDescent="0.25">
      <c r="A74" s="116"/>
      <c r="B74" s="4">
        <f t="shared" si="36"/>
        <v>0</v>
      </c>
      <c r="C74" s="104"/>
      <c r="D74" s="4">
        <f t="shared" ref="D74:BN75" si="41">D17</f>
        <v>0</v>
      </c>
      <c r="E74" s="4">
        <f t="shared" si="41"/>
        <v>0</v>
      </c>
      <c r="F74" s="4">
        <f t="shared" si="41"/>
        <v>0</v>
      </c>
      <c r="G74" s="4">
        <f t="shared" si="41"/>
        <v>0</v>
      </c>
      <c r="H74" s="4">
        <f t="shared" si="41"/>
        <v>0</v>
      </c>
      <c r="I74" s="4">
        <f t="shared" si="41"/>
        <v>0</v>
      </c>
      <c r="J74" s="4">
        <f t="shared" si="41"/>
        <v>0</v>
      </c>
      <c r="K74" s="4">
        <f t="shared" si="41"/>
        <v>0</v>
      </c>
      <c r="L74" s="4">
        <f t="shared" si="41"/>
        <v>0</v>
      </c>
      <c r="M74" s="4">
        <f t="shared" si="41"/>
        <v>0</v>
      </c>
      <c r="N74" s="4">
        <f t="shared" si="41"/>
        <v>0</v>
      </c>
      <c r="O74" s="4">
        <f t="shared" si="41"/>
        <v>0</v>
      </c>
      <c r="P74" s="4">
        <f t="shared" si="41"/>
        <v>0</v>
      </c>
      <c r="Q74" s="4">
        <f t="shared" si="41"/>
        <v>0</v>
      </c>
      <c r="R74" s="4">
        <f t="shared" si="41"/>
        <v>0</v>
      </c>
      <c r="S74" s="4">
        <f t="shared" si="41"/>
        <v>0</v>
      </c>
      <c r="T74" s="4">
        <f t="shared" si="41"/>
        <v>0</v>
      </c>
      <c r="U74" s="4">
        <f t="shared" si="41"/>
        <v>0</v>
      </c>
      <c r="V74" s="4">
        <f t="shared" si="41"/>
        <v>0</v>
      </c>
      <c r="W74" s="4">
        <f t="shared" si="39"/>
        <v>0</v>
      </c>
      <c r="X74" s="4">
        <f t="shared" si="41"/>
        <v>0</v>
      </c>
      <c r="Y74" s="4">
        <f t="shared" si="41"/>
        <v>0</v>
      </c>
      <c r="Z74" s="4">
        <f t="shared" si="41"/>
        <v>0</v>
      </c>
      <c r="AA74" s="4">
        <f t="shared" si="41"/>
        <v>0</v>
      </c>
      <c r="AB74" s="4">
        <f t="shared" si="41"/>
        <v>0</v>
      </c>
      <c r="AC74" s="4">
        <f t="shared" si="41"/>
        <v>0</v>
      </c>
      <c r="AD74" s="4">
        <f t="shared" si="41"/>
        <v>0</v>
      </c>
      <c r="AE74" s="4">
        <f t="shared" si="41"/>
        <v>0</v>
      </c>
      <c r="AF74" s="4">
        <f t="shared" si="41"/>
        <v>0</v>
      </c>
      <c r="AG74" s="4">
        <f t="shared" si="41"/>
        <v>0</v>
      </c>
      <c r="AH74" s="4">
        <f t="shared" si="41"/>
        <v>0</v>
      </c>
      <c r="AI74" s="4">
        <f t="shared" si="41"/>
        <v>0</v>
      </c>
      <c r="AJ74" s="4">
        <f t="shared" si="41"/>
        <v>0</v>
      </c>
      <c r="AK74" s="4">
        <f t="shared" si="41"/>
        <v>0</v>
      </c>
      <c r="AL74" s="4">
        <f t="shared" si="41"/>
        <v>0</v>
      </c>
      <c r="AM74" s="4">
        <f t="shared" si="41"/>
        <v>0</v>
      </c>
      <c r="AN74" s="4">
        <f t="shared" si="41"/>
        <v>0</v>
      </c>
      <c r="AO74" s="4">
        <f t="shared" si="41"/>
        <v>0</v>
      </c>
      <c r="AP74" s="4">
        <f t="shared" si="41"/>
        <v>0</v>
      </c>
      <c r="AQ74" s="4">
        <f t="shared" si="41"/>
        <v>0</v>
      </c>
      <c r="AR74" s="4">
        <f t="shared" si="41"/>
        <v>0</v>
      </c>
      <c r="AS74" s="4">
        <f t="shared" si="41"/>
        <v>0</v>
      </c>
      <c r="AT74" s="4">
        <f t="shared" si="41"/>
        <v>0</v>
      </c>
      <c r="AU74" s="4">
        <f t="shared" si="41"/>
        <v>0</v>
      </c>
      <c r="AV74" s="4">
        <f t="shared" si="41"/>
        <v>0</v>
      </c>
      <c r="AW74" s="4">
        <f t="shared" si="41"/>
        <v>0</v>
      </c>
      <c r="AX74" s="4">
        <f t="shared" si="41"/>
        <v>0</v>
      </c>
      <c r="AY74" s="4">
        <f t="shared" si="41"/>
        <v>0</v>
      </c>
      <c r="AZ74" s="4">
        <f t="shared" si="41"/>
        <v>0</v>
      </c>
      <c r="BA74" s="4">
        <f t="shared" si="41"/>
        <v>0</v>
      </c>
      <c r="BB74" s="4">
        <f t="shared" si="41"/>
        <v>0</v>
      </c>
      <c r="BC74" s="4">
        <f t="shared" si="41"/>
        <v>0</v>
      </c>
      <c r="BD74" s="4">
        <f t="shared" si="41"/>
        <v>0</v>
      </c>
      <c r="BE74" s="4">
        <f t="shared" si="41"/>
        <v>0</v>
      </c>
      <c r="BF74" s="4">
        <f t="shared" si="41"/>
        <v>0</v>
      </c>
      <c r="BG74" s="4">
        <f t="shared" si="41"/>
        <v>0</v>
      </c>
      <c r="BH74" s="4">
        <f t="shared" si="41"/>
        <v>0</v>
      </c>
      <c r="BI74" s="4">
        <f t="shared" si="41"/>
        <v>0</v>
      </c>
      <c r="BJ74" s="4">
        <f t="shared" si="41"/>
        <v>0</v>
      </c>
      <c r="BK74" s="4">
        <f t="shared" si="41"/>
        <v>0</v>
      </c>
      <c r="BL74" s="4">
        <f t="shared" si="41"/>
        <v>0</v>
      </c>
      <c r="BM74" s="4">
        <f t="shared" si="41"/>
        <v>0</v>
      </c>
      <c r="BN74" s="4">
        <f t="shared" si="41"/>
        <v>0</v>
      </c>
      <c r="BO74" s="4">
        <f t="shared" ref="BO74" si="42">BO17</f>
        <v>0</v>
      </c>
    </row>
    <row r="75" spans="1:69" x14ac:dyDescent="0.25">
      <c r="A75" s="116"/>
      <c r="B75" s="4">
        <f t="shared" si="36"/>
        <v>0</v>
      </c>
      <c r="C75" s="105"/>
      <c r="D75" s="4">
        <f t="shared" si="41"/>
        <v>0</v>
      </c>
      <c r="E75" s="4">
        <f t="shared" si="41"/>
        <v>0</v>
      </c>
      <c r="F75" s="4">
        <f t="shared" si="41"/>
        <v>0</v>
      </c>
      <c r="G75" s="4">
        <f t="shared" si="41"/>
        <v>0</v>
      </c>
      <c r="H75" s="4">
        <f t="shared" si="41"/>
        <v>0</v>
      </c>
      <c r="I75" s="4">
        <f t="shared" si="41"/>
        <v>0</v>
      </c>
      <c r="J75" s="4">
        <f t="shared" si="41"/>
        <v>0</v>
      </c>
      <c r="K75" s="4">
        <f t="shared" si="41"/>
        <v>0</v>
      </c>
      <c r="L75" s="4">
        <f t="shared" si="41"/>
        <v>0</v>
      </c>
      <c r="M75" s="4">
        <f t="shared" si="41"/>
        <v>0</v>
      </c>
      <c r="N75" s="4">
        <f t="shared" si="41"/>
        <v>0</v>
      </c>
      <c r="O75" s="4">
        <f t="shared" si="41"/>
        <v>0</v>
      </c>
      <c r="P75" s="4">
        <f t="shared" si="41"/>
        <v>0</v>
      </c>
      <c r="Q75" s="4">
        <f t="shared" si="41"/>
        <v>0</v>
      </c>
      <c r="R75" s="4">
        <f t="shared" si="41"/>
        <v>0</v>
      </c>
      <c r="S75" s="4">
        <f t="shared" si="41"/>
        <v>0</v>
      </c>
      <c r="T75" s="4">
        <f t="shared" si="41"/>
        <v>0</v>
      </c>
      <c r="U75" s="4">
        <f t="shared" si="41"/>
        <v>0</v>
      </c>
      <c r="V75" s="4">
        <f t="shared" si="41"/>
        <v>0</v>
      </c>
      <c r="W75" s="4">
        <f t="shared" si="39"/>
        <v>0</v>
      </c>
      <c r="X75" s="4">
        <f t="shared" si="41"/>
        <v>0</v>
      </c>
      <c r="Y75" s="4">
        <f t="shared" si="41"/>
        <v>0</v>
      </c>
      <c r="Z75" s="4">
        <f t="shared" si="41"/>
        <v>0</v>
      </c>
      <c r="AA75" s="4">
        <f t="shared" si="41"/>
        <v>0</v>
      </c>
      <c r="AB75" s="4">
        <f t="shared" si="41"/>
        <v>0</v>
      </c>
      <c r="AC75" s="4">
        <f t="shared" si="41"/>
        <v>0</v>
      </c>
      <c r="AD75" s="4">
        <f t="shared" si="41"/>
        <v>0</v>
      </c>
      <c r="AE75" s="4">
        <f t="shared" si="41"/>
        <v>0</v>
      </c>
      <c r="AF75" s="4">
        <f t="shared" si="41"/>
        <v>0</v>
      </c>
      <c r="AG75" s="4">
        <f t="shared" si="41"/>
        <v>0</v>
      </c>
      <c r="AH75" s="4">
        <f t="shared" si="41"/>
        <v>0</v>
      </c>
      <c r="AI75" s="4">
        <f t="shared" si="41"/>
        <v>0</v>
      </c>
      <c r="AJ75" s="4">
        <f t="shared" si="41"/>
        <v>0</v>
      </c>
      <c r="AK75" s="4">
        <f t="shared" si="41"/>
        <v>0</v>
      </c>
      <c r="AL75" s="4">
        <f t="shared" si="41"/>
        <v>0</v>
      </c>
      <c r="AM75" s="4">
        <f t="shared" si="41"/>
        <v>0</v>
      </c>
      <c r="AN75" s="4">
        <f t="shared" si="41"/>
        <v>0</v>
      </c>
      <c r="AO75" s="4">
        <f t="shared" si="41"/>
        <v>0</v>
      </c>
      <c r="AP75" s="4">
        <f t="shared" si="41"/>
        <v>0</v>
      </c>
      <c r="AQ75" s="4">
        <f t="shared" si="41"/>
        <v>0</v>
      </c>
      <c r="AR75" s="4">
        <f t="shared" si="41"/>
        <v>0</v>
      </c>
      <c r="AS75" s="4">
        <f t="shared" si="41"/>
        <v>0</v>
      </c>
      <c r="AT75" s="4">
        <f t="shared" si="41"/>
        <v>0</v>
      </c>
      <c r="AU75" s="4">
        <f t="shared" si="41"/>
        <v>0</v>
      </c>
      <c r="AV75" s="4">
        <f t="shared" si="41"/>
        <v>0</v>
      </c>
      <c r="AW75" s="4">
        <f t="shared" si="41"/>
        <v>0</v>
      </c>
      <c r="AX75" s="4">
        <f t="shared" si="41"/>
        <v>0</v>
      </c>
      <c r="AY75" s="4">
        <f t="shared" si="41"/>
        <v>0</v>
      </c>
      <c r="AZ75" s="4">
        <f t="shared" si="41"/>
        <v>0</v>
      </c>
      <c r="BA75" s="4">
        <f t="shared" si="41"/>
        <v>0</v>
      </c>
      <c r="BB75" s="4">
        <f t="shared" si="41"/>
        <v>0</v>
      </c>
      <c r="BC75" s="4">
        <f t="shared" si="41"/>
        <v>0</v>
      </c>
      <c r="BD75" s="4">
        <f t="shared" si="41"/>
        <v>0</v>
      </c>
      <c r="BE75" s="4">
        <f t="shared" si="41"/>
        <v>0</v>
      </c>
      <c r="BF75" s="4">
        <f t="shared" si="41"/>
        <v>0</v>
      </c>
      <c r="BG75" s="4">
        <f t="shared" si="41"/>
        <v>0</v>
      </c>
      <c r="BH75" s="4">
        <f t="shared" si="41"/>
        <v>0</v>
      </c>
      <c r="BI75" s="4">
        <f t="shared" si="41"/>
        <v>0</v>
      </c>
      <c r="BJ75" s="4">
        <f t="shared" si="41"/>
        <v>0</v>
      </c>
      <c r="BK75" s="4">
        <f t="shared" si="41"/>
        <v>0</v>
      </c>
      <c r="BL75" s="4">
        <f t="shared" si="41"/>
        <v>0</v>
      </c>
      <c r="BM75" s="4">
        <f t="shared" si="41"/>
        <v>0</v>
      </c>
      <c r="BN75" s="4">
        <f t="shared" si="41"/>
        <v>0</v>
      </c>
      <c r="BO75" s="4">
        <f t="shared" ref="BO75" si="43">BO18</f>
        <v>0</v>
      </c>
    </row>
    <row r="76" spans="1:69" ht="17.25" x14ac:dyDescent="0.3">
      <c r="B76" s="21" t="s">
        <v>23</v>
      </c>
      <c r="C76" s="22"/>
      <c r="D76" s="23">
        <f>SUM(D69:D75)</f>
        <v>2.7369999999999998E-2</v>
      </c>
      <c r="E76" s="23">
        <f t="shared" ref="E76:BN76" si="44">SUM(E69:E75)</f>
        <v>4.6100000000000002E-2</v>
      </c>
      <c r="F76" s="23">
        <f t="shared" si="44"/>
        <v>1.2E-2</v>
      </c>
      <c r="G76" s="23">
        <f t="shared" si="44"/>
        <v>0</v>
      </c>
      <c r="H76" s="23">
        <f t="shared" si="44"/>
        <v>0</v>
      </c>
      <c r="I76" s="23">
        <f t="shared" si="44"/>
        <v>0</v>
      </c>
      <c r="J76" s="23">
        <f t="shared" si="44"/>
        <v>0</v>
      </c>
      <c r="K76" s="23">
        <f t="shared" si="44"/>
        <v>7.0000000000000001E-3</v>
      </c>
      <c r="L76" s="23">
        <f t="shared" si="44"/>
        <v>0</v>
      </c>
      <c r="M76" s="23">
        <f t="shared" si="44"/>
        <v>0</v>
      </c>
      <c r="N76" s="23">
        <f t="shared" si="44"/>
        <v>0</v>
      </c>
      <c r="O76" s="23">
        <f t="shared" si="44"/>
        <v>0</v>
      </c>
      <c r="P76" s="23">
        <f t="shared" si="44"/>
        <v>0</v>
      </c>
      <c r="Q76" s="23">
        <f t="shared" si="44"/>
        <v>0</v>
      </c>
      <c r="R76" s="23">
        <f t="shared" si="44"/>
        <v>0</v>
      </c>
      <c r="S76" s="23">
        <f t="shared" si="44"/>
        <v>0</v>
      </c>
      <c r="T76" s="23">
        <f t="shared" si="44"/>
        <v>0</v>
      </c>
      <c r="U76" s="23">
        <f t="shared" si="44"/>
        <v>0</v>
      </c>
      <c r="V76" s="23">
        <f t="shared" si="44"/>
        <v>0</v>
      </c>
      <c r="W76" s="23">
        <f>SUM(W69:W75)</f>
        <v>0</v>
      </c>
      <c r="X76" s="23">
        <f t="shared" si="44"/>
        <v>0</v>
      </c>
      <c r="Y76" s="23">
        <f t="shared" si="44"/>
        <v>0</v>
      </c>
      <c r="Z76" s="23">
        <f t="shared" si="44"/>
        <v>0</v>
      </c>
      <c r="AA76" s="23">
        <f t="shared" si="44"/>
        <v>0</v>
      </c>
      <c r="AB76" s="23">
        <f t="shared" si="44"/>
        <v>0</v>
      </c>
      <c r="AC76" s="23">
        <f t="shared" si="44"/>
        <v>0</v>
      </c>
      <c r="AD76" s="23">
        <f t="shared" si="44"/>
        <v>0.02</v>
      </c>
      <c r="AE76" s="23">
        <f t="shared" si="44"/>
        <v>0</v>
      </c>
      <c r="AF76" s="23">
        <f t="shared" si="44"/>
        <v>0</v>
      </c>
      <c r="AG76" s="23">
        <f t="shared" si="44"/>
        <v>0</v>
      </c>
      <c r="AH76" s="23">
        <f t="shared" si="44"/>
        <v>0</v>
      </c>
      <c r="AI76" s="23">
        <f t="shared" si="44"/>
        <v>0</v>
      </c>
      <c r="AJ76" s="23">
        <f t="shared" si="44"/>
        <v>0</v>
      </c>
      <c r="AK76" s="23">
        <f t="shared" si="44"/>
        <v>0</v>
      </c>
      <c r="AL76" s="23">
        <f t="shared" si="44"/>
        <v>0</v>
      </c>
      <c r="AM76" s="23">
        <f t="shared" si="44"/>
        <v>0</v>
      </c>
      <c r="AN76" s="23">
        <f t="shared" si="44"/>
        <v>0</v>
      </c>
      <c r="AO76" s="23">
        <f t="shared" si="44"/>
        <v>0</v>
      </c>
      <c r="AP76" s="23">
        <f t="shared" si="44"/>
        <v>0</v>
      </c>
      <c r="AQ76" s="23">
        <f t="shared" si="44"/>
        <v>0</v>
      </c>
      <c r="AR76" s="23">
        <f t="shared" si="44"/>
        <v>0.03</v>
      </c>
      <c r="AS76" s="23">
        <f t="shared" si="44"/>
        <v>0</v>
      </c>
      <c r="AT76" s="23">
        <f t="shared" si="44"/>
        <v>0</v>
      </c>
      <c r="AU76" s="23">
        <f t="shared" si="44"/>
        <v>0</v>
      </c>
      <c r="AV76" s="23">
        <f t="shared" si="44"/>
        <v>0</v>
      </c>
      <c r="AW76" s="23">
        <f t="shared" si="44"/>
        <v>0</v>
      </c>
      <c r="AX76" s="23">
        <f t="shared" si="44"/>
        <v>0</v>
      </c>
      <c r="AY76" s="23">
        <f t="shared" si="44"/>
        <v>0</v>
      </c>
      <c r="AZ76" s="23">
        <f t="shared" si="44"/>
        <v>3.5000000000000003E-2</v>
      </c>
      <c r="BA76" s="23">
        <f t="shared" si="44"/>
        <v>0.06</v>
      </c>
      <c r="BB76" s="23">
        <f t="shared" si="44"/>
        <v>0</v>
      </c>
      <c r="BC76" s="23">
        <f t="shared" si="44"/>
        <v>5.4999999999999997E-3</v>
      </c>
      <c r="BD76" s="23">
        <f t="shared" si="44"/>
        <v>0</v>
      </c>
      <c r="BE76" s="23">
        <f t="shared" si="44"/>
        <v>0</v>
      </c>
      <c r="BF76" s="23">
        <f t="shared" si="44"/>
        <v>0</v>
      </c>
      <c r="BG76" s="23">
        <f t="shared" si="44"/>
        <v>0.09</v>
      </c>
      <c r="BH76" s="23">
        <f t="shared" si="44"/>
        <v>0.03</v>
      </c>
      <c r="BI76" s="23">
        <f t="shared" si="44"/>
        <v>2.3E-2</v>
      </c>
      <c r="BJ76" s="23">
        <f t="shared" si="44"/>
        <v>0</v>
      </c>
      <c r="BK76" s="23">
        <f t="shared" si="44"/>
        <v>0</v>
      </c>
      <c r="BL76" s="23">
        <f t="shared" si="44"/>
        <v>0</v>
      </c>
      <c r="BM76" s="23">
        <f t="shared" si="44"/>
        <v>4.0000000000000001E-3</v>
      </c>
      <c r="BN76" s="23">
        <f t="shared" si="44"/>
        <v>4.0000000000000001E-3</v>
      </c>
      <c r="BO76" s="23">
        <f t="shared" ref="BO76" si="45">SUM(BO69:BO75)</f>
        <v>5.0000000000000002E-5</v>
      </c>
    </row>
    <row r="77" spans="1:69" ht="17.25" x14ac:dyDescent="0.3">
      <c r="B77" s="21" t="s">
        <v>24</v>
      </c>
      <c r="C77" s="22"/>
      <c r="D77" s="24">
        <f t="shared" ref="D77:BN77" si="46">PRODUCT(D76,$E$4)</f>
        <v>1.61483</v>
      </c>
      <c r="E77" s="24">
        <f t="shared" si="46"/>
        <v>2.7199</v>
      </c>
      <c r="F77" s="24">
        <f t="shared" si="46"/>
        <v>0.70799999999999996</v>
      </c>
      <c r="G77" s="24">
        <f t="shared" si="46"/>
        <v>0</v>
      </c>
      <c r="H77" s="24">
        <f t="shared" si="46"/>
        <v>0</v>
      </c>
      <c r="I77" s="24">
        <f t="shared" si="46"/>
        <v>0</v>
      </c>
      <c r="J77" s="24">
        <f t="shared" si="46"/>
        <v>0</v>
      </c>
      <c r="K77" s="24">
        <f t="shared" si="46"/>
        <v>0.41300000000000003</v>
      </c>
      <c r="L77" s="24">
        <f t="shared" si="46"/>
        <v>0</v>
      </c>
      <c r="M77" s="24">
        <f t="shared" si="46"/>
        <v>0</v>
      </c>
      <c r="N77" s="24">
        <f t="shared" si="46"/>
        <v>0</v>
      </c>
      <c r="O77" s="24">
        <f t="shared" si="46"/>
        <v>0</v>
      </c>
      <c r="P77" s="24">
        <f t="shared" si="46"/>
        <v>0</v>
      </c>
      <c r="Q77" s="24">
        <f t="shared" si="46"/>
        <v>0</v>
      </c>
      <c r="R77" s="24">
        <f t="shared" si="46"/>
        <v>0</v>
      </c>
      <c r="S77" s="24">
        <f t="shared" si="46"/>
        <v>0</v>
      </c>
      <c r="T77" s="24">
        <f t="shared" si="46"/>
        <v>0</v>
      </c>
      <c r="U77" s="24">
        <f t="shared" si="46"/>
        <v>0</v>
      </c>
      <c r="V77" s="24">
        <f t="shared" si="46"/>
        <v>0</v>
      </c>
      <c r="W77" s="24">
        <f>PRODUCT(W76,$E$4)</f>
        <v>0</v>
      </c>
      <c r="X77" s="24">
        <f t="shared" si="46"/>
        <v>0</v>
      </c>
      <c r="Y77" s="24">
        <f t="shared" si="46"/>
        <v>0</v>
      </c>
      <c r="Z77" s="24">
        <f t="shared" si="46"/>
        <v>0</v>
      </c>
      <c r="AA77" s="24">
        <f t="shared" si="46"/>
        <v>0</v>
      </c>
      <c r="AB77" s="24">
        <f t="shared" si="46"/>
        <v>0</v>
      </c>
      <c r="AC77" s="24">
        <f t="shared" si="46"/>
        <v>0</v>
      </c>
      <c r="AD77" s="24">
        <f t="shared" si="46"/>
        <v>1.18</v>
      </c>
      <c r="AE77" s="24">
        <f t="shared" si="46"/>
        <v>0</v>
      </c>
      <c r="AF77" s="24">
        <f t="shared" si="46"/>
        <v>0</v>
      </c>
      <c r="AG77" s="24">
        <f t="shared" si="46"/>
        <v>0</v>
      </c>
      <c r="AH77" s="24">
        <f t="shared" si="46"/>
        <v>0</v>
      </c>
      <c r="AI77" s="24">
        <f t="shared" si="46"/>
        <v>0</v>
      </c>
      <c r="AJ77" s="24">
        <f t="shared" si="46"/>
        <v>0</v>
      </c>
      <c r="AK77" s="24">
        <f t="shared" si="46"/>
        <v>0</v>
      </c>
      <c r="AL77" s="24">
        <f t="shared" si="46"/>
        <v>0</v>
      </c>
      <c r="AM77" s="24">
        <f t="shared" si="46"/>
        <v>0</v>
      </c>
      <c r="AN77" s="24">
        <f t="shared" si="46"/>
        <v>0</v>
      </c>
      <c r="AO77" s="24">
        <f t="shared" si="46"/>
        <v>0</v>
      </c>
      <c r="AP77" s="24">
        <f t="shared" si="46"/>
        <v>0</v>
      </c>
      <c r="AQ77" s="24">
        <f t="shared" si="46"/>
        <v>0</v>
      </c>
      <c r="AR77" s="24">
        <f t="shared" si="46"/>
        <v>1.77</v>
      </c>
      <c r="AS77" s="24">
        <f t="shared" si="46"/>
        <v>0</v>
      </c>
      <c r="AT77" s="24">
        <f t="shared" si="46"/>
        <v>0</v>
      </c>
      <c r="AU77" s="24">
        <f t="shared" si="46"/>
        <v>0</v>
      </c>
      <c r="AV77" s="24">
        <f t="shared" si="46"/>
        <v>0</v>
      </c>
      <c r="AW77" s="24">
        <f t="shared" si="46"/>
        <v>0</v>
      </c>
      <c r="AX77" s="24">
        <f t="shared" si="46"/>
        <v>0</v>
      </c>
      <c r="AY77" s="24">
        <f t="shared" si="46"/>
        <v>0</v>
      </c>
      <c r="AZ77" s="24">
        <f t="shared" si="46"/>
        <v>2.0650000000000004</v>
      </c>
      <c r="BA77" s="24">
        <f t="shared" si="46"/>
        <v>3.54</v>
      </c>
      <c r="BB77" s="24">
        <f t="shared" si="46"/>
        <v>0</v>
      </c>
      <c r="BC77" s="24">
        <f t="shared" si="46"/>
        <v>0.32449999999999996</v>
      </c>
      <c r="BD77" s="24">
        <f t="shared" si="46"/>
        <v>0</v>
      </c>
      <c r="BE77" s="24">
        <f t="shared" si="46"/>
        <v>0</v>
      </c>
      <c r="BF77" s="24">
        <f t="shared" si="46"/>
        <v>0</v>
      </c>
      <c r="BG77" s="24">
        <f t="shared" si="46"/>
        <v>5.31</v>
      </c>
      <c r="BH77" s="24">
        <f t="shared" si="46"/>
        <v>1.77</v>
      </c>
      <c r="BI77" s="24">
        <f t="shared" si="46"/>
        <v>1.357</v>
      </c>
      <c r="BJ77" s="24">
        <f t="shared" si="46"/>
        <v>0</v>
      </c>
      <c r="BK77" s="24">
        <f t="shared" si="46"/>
        <v>0</v>
      </c>
      <c r="BL77" s="24">
        <f t="shared" si="46"/>
        <v>0</v>
      </c>
      <c r="BM77" s="24">
        <f t="shared" si="46"/>
        <v>0.23600000000000002</v>
      </c>
      <c r="BN77" s="24">
        <f t="shared" si="46"/>
        <v>0.23600000000000002</v>
      </c>
      <c r="BO77" s="24">
        <f t="shared" ref="BO77" si="47">PRODUCT(BO76,$E$4)</f>
        <v>2.9499999999999999E-3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48">E61</f>
        <v>70</v>
      </c>
      <c r="F79" s="29">
        <f t="shared" si="48"/>
        <v>80</v>
      </c>
      <c r="G79" s="29">
        <f t="shared" si="48"/>
        <v>532</v>
      </c>
      <c r="H79" s="29">
        <f t="shared" si="48"/>
        <v>1140</v>
      </c>
      <c r="I79" s="29">
        <f t="shared" si="48"/>
        <v>620</v>
      </c>
      <c r="J79" s="29">
        <f t="shared" si="48"/>
        <v>71.38</v>
      </c>
      <c r="K79" s="29">
        <f t="shared" si="48"/>
        <v>662.44</v>
      </c>
      <c r="L79" s="29">
        <f t="shared" si="48"/>
        <v>200.83</v>
      </c>
      <c r="M79" s="29">
        <f t="shared" si="48"/>
        <v>554</v>
      </c>
      <c r="N79" s="29">
        <f t="shared" si="48"/>
        <v>99.49</v>
      </c>
      <c r="O79" s="29">
        <f t="shared" si="48"/>
        <v>320.32</v>
      </c>
      <c r="P79" s="29">
        <f t="shared" si="48"/>
        <v>373.68</v>
      </c>
      <c r="Q79" s="29">
        <f t="shared" si="48"/>
        <v>416.67</v>
      </c>
      <c r="R79" s="29">
        <f t="shared" si="48"/>
        <v>0</v>
      </c>
      <c r="S79" s="29">
        <f t="shared" si="48"/>
        <v>0</v>
      </c>
      <c r="T79" s="29">
        <f t="shared" si="48"/>
        <v>0</v>
      </c>
      <c r="U79" s="29">
        <f t="shared" si="48"/>
        <v>692</v>
      </c>
      <c r="V79" s="29">
        <f t="shared" si="48"/>
        <v>401.28</v>
      </c>
      <c r="W79" s="29">
        <f>W61</f>
        <v>209</v>
      </c>
      <c r="X79" s="29">
        <f t="shared" si="48"/>
        <v>9.1</v>
      </c>
      <c r="Y79" s="29">
        <f t="shared" si="48"/>
        <v>0</v>
      </c>
      <c r="Z79" s="29">
        <f t="shared" si="48"/>
        <v>261</v>
      </c>
      <c r="AA79" s="29">
        <f t="shared" si="48"/>
        <v>412</v>
      </c>
      <c r="AB79" s="29">
        <f t="shared" si="48"/>
        <v>224</v>
      </c>
      <c r="AC79" s="29">
        <f t="shared" si="48"/>
        <v>300</v>
      </c>
      <c r="AD79" s="29">
        <f t="shared" si="48"/>
        <v>145</v>
      </c>
      <c r="AE79" s="29">
        <f t="shared" si="48"/>
        <v>392</v>
      </c>
      <c r="AF79" s="29">
        <f t="shared" si="48"/>
        <v>209</v>
      </c>
      <c r="AG79" s="29">
        <f t="shared" si="48"/>
        <v>227.27</v>
      </c>
      <c r="AH79" s="29">
        <f t="shared" si="48"/>
        <v>66.599999999999994</v>
      </c>
      <c r="AI79" s="29">
        <f t="shared" si="48"/>
        <v>59.25</v>
      </c>
      <c r="AJ79" s="29">
        <f t="shared" si="48"/>
        <v>38.5</v>
      </c>
      <c r="AK79" s="29">
        <f t="shared" si="48"/>
        <v>190</v>
      </c>
      <c r="AL79" s="29">
        <f t="shared" si="48"/>
        <v>194</v>
      </c>
      <c r="AM79" s="29">
        <f t="shared" si="48"/>
        <v>316.27999999999997</v>
      </c>
      <c r="AN79" s="29">
        <f t="shared" si="48"/>
        <v>250</v>
      </c>
      <c r="AO79" s="29">
        <f t="shared" si="48"/>
        <v>0</v>
      </c>
      <c r="AP79" s="29">
        <f t="shared" si="48"/>
        <v>224.14</v>
      </c>
      <c r="AQ79" s="29">
        <f t="shared" si="48"/>
        <v>60</v>
      </c>
      <c r="AR79" s="29">
        <f t="shared" si="48"/>
        <v>56.67</v>
      </c>
      <c r="AS79" s="29">
        <f t="shared" si="48"/>
        <v>88</v>
      </c>
      <c r="AT79" s="29">
        <f t="shared" si="48"/>
        <v>64.290000000000006</v>
      </c>
      <c r="AU79" s="29">
        <f t="shared" si="48"/>
        <v>57.14</v>
      </c>
      <c r="AV79" s="29">
        <f t="shared" si="48"/>
        <v>56.25</v>
      </c>
      <c r="AW79" s="29">
        <f t="shared" si="48"/>
        <v>114.28</v>
      </c>
      <c r="AX79" s="29">
        <f t="shared" si="48"/>
        <v>66</v>
      </c>
      <c r="AY79" s="29">
        <f t="shared" si="48"/>
        <v>60</v>
      </c>
      <c r="AZ79" s="29">
        <f t="shared" si="48"/>
        <v>114</v>
      </c>
      <c r="BA79" s="29">
        <f t="shared" si="48"/>
        <v>238</v>
      </c>
      <c r="BB79" s="29">
        <f t="shared" si="48"/>
        <v>355</v>
      </c>
      <c r="BC79" s="29">
        <f t="shared" si="48"/>
        <v>504.44</v>
      </c>
      <c r="BD79" s="29">
        <f t="shared" si="48"/>
        <v>197</v>
      </c>
      <c r="BE79" s="29">
        <f t="shared" si="48"/>
        <v>369</v>
      </c>
      <c r="BF79" s="29">
        <f t="shared" si="48"/>
        <v>0</v>
      </c>
      <c r="BG79" s="29">
        <f t="shared" si="48"/>
        <v>32</v>
      </c>
      <c r="BH79" s="29">
        <f t="shared" si="48"/>
        <v>36</v>
      </c>
      <c r="BI79" s="29">
        <f t="shared" si="48"/>
        <v>72</v>
      </c>
      <c r="BJ79" s="29">
        <f t="shared" si="48"/>
        <v>34</v>
      </c>
      <c r="BK79" s="29">
        <f t="shared" si="48"/>
        <v>37</v>
      </c>
      <c r="BL79" s="29">
        <f t="shared" si="48"/>
        <v>256</v>
      </c>
      <c r="BM79" s="29">
        <f t="shared" si="48"/>
        <v>138.88999999999999</v>
      </c>
      <c r="BN79" s="29">
        <f t="shared" si="48"/>
        <v>14.89</v>
      </c>
      <c r="BO79" s="29">
        <f t="shared" ref="BO79" si="49">BO61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0">E79/1000</f>
        <v>7.0000000000000007E-2</v>
      </c>
      <c r="F80" s="23">
        <f t="shared" si="50"/>
        <v>0.08</v>
      </c>
      <c r="G80" s="23">
        <f t="shared" si="50"/>
        <v>0.53200000000000003</v>
      </c>
      <c r="H80" s="23">
        <f t="shared" si="50"/>
        <v>1.1399999999999999</v>
      </c>
      <c r="I80" s="23">
        <f t="shared" si="50"/>
        <v>0.62</v>
      </c>
      <c r="J80" s="23">
        <f t="shared" si="50"/>
        <v>7.1379999999999999E-2</v>
      </c>
      <c r="K80" s="23">
        <f t="shared" si="50"/>
        <v>0.66244000000000003</v>
      </c>
      <c r="L80" s="23">
        <f t="shared" si="50"/>
        <v>0.20083000000000001</v>
      </c>
      <c r="M80" s="23">
        <f t="shared" si="50"/>
        <v>0.55400000000000005</v>
      </c>
      <c r="N80" s="23">
        <f t="shared" si="50"/>
        <v>9.9489999999999995E-2</v>
      </c>
      <c r="O80" s="23">
        <f t="shared" si="50"/>
        <v>0.32031999999999999</v>
      </c>
      <c r="P80" s="23">
        <f t="shared" si="50"/>
        <v>0.37368000000000001</v>
      </c>
      <c r="Q80" s="23">
        <f t="shared" si="50"/>
        <v>0.41667000000000004</v>
      </c>
      <c r="R80" s="23">
        <f t="shared" si="50"/>
        <v>0</v>
      </c>
      <c r="S80" s="23">
        <f t="shared" si="50"/>
        <v>0</v>
      </c>
      <c r="T80" s="23">
        <f t="shared" si="50"/>
        <v>0</v>
      </c>
      <c r="U80" s="23">
        <f t="shared" si="50"/>
        <v>0.69199999999999995</v>
      </c>
      <c r="V80" s="23">
        <f t="shared" si="50"/>
        <v>0.40127999999999997</v>
      </c>
      <c r="W80" s="23">
        <f>W79/1000</f>
        <v>0.20899999999999999</v>
      </c>
      <c r="X80" s="23">
        <f t="shared" si="50"/>
        <v>9.1000000000000004E-3</v>
      </c>
      <c r="Y80" s="23">
        <f t="shared" si="50"/>
        <v>0</v>
      </c>
      <c r="Z80" s="23">
        <f t="shared" si="50"/>
        <v>0.26100000000000001</v>
      </c>
      <c r="AA80" s="23">
        <f t="shared" si="50"/>
        <v>0.41199999999999998</v>
      </c>
      <c r="AB80" s="23">
        <f t="shared" si="50"/>
        <v>0.224</v>
      </c>
      <c r="AC80" s="23">
        <f t="shared" si="50"/>
        <v>0.3</v>
      </c>
      <c r="AD80" s="23">
        <f t="shared" si="50"/>
        <v>0.14499999999999999</v>
      </c>
      <c r="AE80" s="23">
        <f t="shared" si="50"/>
        <v>0.39200000000000002</v>
      </c>
      <c r="AF80" s="23">
        <f t="shared" si="50"/>
        <v>0.20899999999999999</v>
      </c>
      <c r="AG80" s="23">
        <f t="shared" si="50"/>
        <v>0.22727</v>
      </c>
      <c r="AH80" s="23">
        <f t="shared" si="50"/>
        <v>6.6599999999999993E-2</v>
      </c>
      <c r="AI80" s="23">
        <f t="shared" si="50"/>
        <v>5.9249999999999997E-2</v>
      </c>
      <c r="AJ80" s="23">
        <f t="shared" si="50"/>
        <v>3.85E-2</v>
      </c>
      <c r="AK80" s="23">
        <f t="shared" si="50"/>
        <v>0.19</v>
      </c>
      <c r="AL80" s="23">
        <f t="shared" si="50"/>
        <v>0.19400000000000001</v>
      </c>
      <c r="AM80" s="23">
        <f t="shared" si="50"/>
        <v>0.31627999999999995</v>
      </c>
      <c r="AN80" s="23">
        <f t="shared" si="50"/>
        <v>0.25</v>
      </c>
      <c r="AO80" s="23">
        <f t="shared" si="50"/>
        <v>0</v>
      </c>
      <c r="AP80" s="23">
        <f t="shared" si="50"/>
        <v>0.22413999999999998</v>
      </c>
      <c r="AQ80" s="23">
        <f t="shared" si="50"/>
        <v>0.06</v>
      </c>
      <c r="AR80" s="23">
        <f t="shared" si="50"/>
        <v>5.6670000000000005E-2</v>
      </c>
      <c r="AS80" s="23">
        <f t="shared" si="50"/>
        <v>8.7999999999999995E-2</v>
      </c>
      <c r="AT80" s="23">
        <f t="shared" si="50"/>
        <v>6.429E-2</v>
      </c>
      <c r="AU80" s="23">
        <f t="shared" si="50"/>
        <v>5.7140000000000003E-2</v>
      </c>
      <c r="AV80" s="23">
        <f t="shared" si="50"/>
        <v>5.6250000000000001E-2</v>
      </c>
      <c r="AW80" s="23">
        <f t="shared" si="50"/>
        <v>0.11428000000000001</v>
      </c>
      <c r="AX80" s="23">
        <f t="shared" si="50"/>
        <v>6.6000000000000003E-2</v>
      </c>
      <c r="AY80" s="23">
        <f t="shared" si="50"/>
        <v>0.06</v>
      </c>
      <c r="AZ80" s="23">
        <f t="shared" si="50"/>
        <v>0.114</v>
      </c>
      <c r="BA80" s="23">
        <f t="shared" si="50"/>
        <v>0.23799999999999999</v>
      </c>
      <c r="BB80" s="23">
        <f t="shared" si="50"/>
        <v>0.35499999999999998</v>
      </c>
      <c r="BC80" s="23">
        <f t="shared" si="50"/>
        <v>0.50444</v>
      </c>
      <c r="BD80" s="23">
        <f t="shared" si="50"/>
        <v>0.19700000000000001</v>
      </c>
      <c r="BE80" s="23">
        <f t="shared" si="50"/>
        <v>0.36899999999999999</v>
      </c>
      <c r="BF80" s="23">
        <f t="shared" si="50"/>
        <v>0</v>
      </c>
      <c r="BG80" s="23">
        <f t="shared" si="50"/>
        <v>3.2000000000000001E-2</v>
      </c>
      <c r="BH80" s="23">
        <f t="shared" si="50"/>
        <v>3.5999999999999997E-2</v>
      </c>
      <c r="BI80" s="23">
        <f t="shared" si="50"/>
        <v>7.1999999999999995E-2</v>
      </c>
      <c r="BJ80" s="23">
        <f t="shared" si="50"/>
        <v>3.4000000000000002E-2</v>
      </c>
      <c r="BK80" s="23">
        <f t="shared" si="50"/>
        <v>3.6999999999999998E-2</v>
      </c>
      <c r="BL80" s="23">
        <f t="shared" si="50"/>
        <v>0.25600000000000001</v>
      </c>
      <c r="BM80" s="23">
        <f t="shared" si="50"/>
        <v>0.13888999999999999</v>
      </c>
      <c r="BN80" s="23">
        <f t="shared" si="50"/>
        <v>1.489E-2</v>
      </c>
      <c r="BO80" s="23">
        <f t="shared" ref="BO80" si="51">BO79/1000</f>
        <v>10</v>
      </c>
    </row>
    <row r="81" spans="1:69" ht="17.25" x14ac:dyDescent="0.3">
      <c r="A81" s="30"/>
      <c r="B81" s="31" t="s">
        <v>29</v>
      </c>
      <c r="C81" s="117"/>
      <c r="D81" s="32">
        <f>D77*D79</f>
        <v>108.6296141</v>
      </c>
      <c r="E81" s="32">
        <f t="shared" ref="E81:BN81" si="52">E77*E79</f>
        <v>190.393</v>
      </c>
      <c r="F81" s="32">
        <f t="shared" si="52"/>
        <v>56.64</v>
      </c>
      <c r="G81" s="32">
        <f t="shared" si="52"/>
        <v>0</v>
      </c>
      <c r="H81" s="32">
        <f t="shared" si="52"/>
        <v>0</v>
      </c>
      <c r="I81" s="32">
        <f t="shared" si="52"/>
        <v>0</v>
      </c>
      <c r="J81" s="32">
        <f t="shared" si="52"/>
        <v>0</v>
      </c>
      <c r="K81" s="32">
        <f t="shared" si="52"/>
        <v>273.58772000000005</v>
      </c>
      <c r="L81" s="32">
        <f t="shared" si="52"/>
        <v>0</v>
      </c>
      <c r="M81" s="32">
        <f t="shared" si="52"/>
        <v>0</v>
      </c>
      <c r="N81" s="32">
        <f t="shared" si="52"/>
        <v>0</v>
      </c>
      <c r="O81" s="32">
        <f t="shared" si="52"/>
        <v>0</v>
      </c>
      <c r="P81" s="32">
        <f t="shared" si="52"/>
        <v>0</v>
      </c>
      <c r="Q81" s="32">
        <f t="shared" si="52"/>
        <v>0</v>
      </c>
      <c r="R81" s="32">
        <f t="shared" si="52"/>
        <v>0</v>
      </c>
      <c r="S81" s="32">
        <f t="shared" si="52"/>
        <v>0</v>
      </c>
      <c r="T81" s="32">
        <f t="shared" si="52"/>
        <v>0</v>
      </c>
      <c r="U81" s="32">
        <f t="shared" si="52"/>
        <v>0</v>
      </c>
      <c r="V81" s="32">
        <f t="shared" si="52"/>
        <v>0</v>
      </c>
      <c r="W81" s="32">
        <f>W77*W79</f>
        <v>0</v>
      </c>
      <c r="X81" s="32">
        <f t="shared" si="52"/>
        <v>0</v>
      </c>
      <c r="Y81" s="32">
        <f t="shared" si="52"/>
        <v>0</v>
      </c>
      <c r="Z81" s="32">
        <f t="shared" si="52"/>
        <v>0</v>
      </c>
      <c r="AA81" s="32">
        <f t="shared" si="52"/>
        <v>0</v>
      </c>
      <c r="AB81" s="32">
        <f t="shared" si="52"/>
        <v>0</v>
      </c>
      <c r="AC81" s="32">
        <f t="shared" si="52"/>
        <v>0</v>
      </c>
      <c r="AD81" s="32">
        <f t="shared" si="52"/>
        <v>171.1</v>
      </c>
      <c r="AE81" s="32">
        <f t="shared" si="52"/>
        <v>0</v>
      </c>
      <c r="AF81" s="32">
        <f t="shared" si="52"/>
        <v>0</v>
      </c>
      <c r="AG81" s="32">
        <f t="shared" si="52"/>
        <v>0</v>
      </c>
      <c r="AH81" s="32">
        <f t="shared" si="52"/>
        <v>0</v>
      </c>
      <c r="AI81" s="32">
        <f t="shared" si="52"/>
        <v>0</v>
      </c>
      <c r="AJ81" s="32">
        <f t="shared" si="52"/>
        <v>0</v>
      </c>
      <c r="AK81" s="32">
        <f t="shared" si="52"/>
        <v>0</v>
      </c>
      <c r="AL81" s="32">
        <f t="shared" si="52"/>
        <v>0</v>
      </c>
      <c r="AM81" s="32">
        <f t="shared" si="52"/>
        <v>0</v>
      </c>
      <c r="AN81" s="32">
        <f t="shared" si="52"/>
        <v>0</v>
      </c>
      <c r="AO81" s="32">
        <f t="shared" si="52"/>
        <v>0</v>
      </c>
      <c r="AP81" s="32">
        <f t="shared" si="52"/>
        <v>0</v>
      </c>
      <c r="AQ81" s="32">
        <f t="shared" si="52"/>
        <v>0</v>
      </c>
      <c r="AR81" s="32">
        <f t="shared" si="52"/>
        <v>100.30590000000001</v>
      </c>
      <c r="AS81" s="32">
        <f t="shared" si="52"/>
        <v>0</v>
      </c>
      <c r="AT81" s="32">
        <f t="shared" si="52"/>
        <v>0</v>
      </c>
      <c r="AU81" s="32">
        <f t="shared" si="52"/>
        <v>0</v>
      </c>
      <c r="AV81" s="32">
        <f t="shared" si="52"/>
        <v>0</v>
      </c>
      <c r="AW81" s="32">
        <f t="shared" si="52"/>
        <v>0</v>
      </c>
      <c r="AX81" s="32">
        <f t="shared" si="52"/>
        <v>0</v>
      </c>
      <c r="AY81" s="32">
        <f t="shared" si="52"/>
        <v>0</v>
      </c>
      <c r="AZ81" s="32">
        <f t="shared" si="52"/>
        <v>235.41000000000005</v>
      </c>
      <c r="BA81" s="32">
        <f t="shared" si="52"/>
        <v>842.52</v>
      </c>
      <c r="BB81" s="32">
        <f t="shared" si="52"/>
        <v>0</v>
      </c>
      <c r="BC81" s="32">
        <f t="shared" si="52"/>
        <v>163.69077999999999</v>
      </c>
      <c r="BD81" s="32">
        <f t="shared" si="52"/>
        <v>0</v>
      </c>
      <c r="BE81" s="32">
        <f t="shared" si="52"/>
        <v>0</v>
      </c>
      <c r="BF81" s="32">
        <f t="shared" si="52"/>
        <v>0</v>
      </c>
      <c r="BG81" s="32">
        <f t="shared" si="52"/>
        <v>169.92</v>
      </c>
      <c r="BH81" s="32">
        <f t="shared" si="52"/>
        <v>63.72</v>
      </c>
      <c r="BI81" s="32">
        <f t="shared" si="52"/>
        <v>97.703999999999994</v>
      </c>
      <c r="BJ81" s="32">
        <f t="shared" si="52"/>
        <v>0</v>
      </c>
      <c r="BK81" s="32">
        <f t="shared" si="52"/>
        <v>0</v>
      </c>
      <c r="BL81" s="32">
        <f t="shared" si="52"/>
        <v>0</v>
      </c>
      <c r="BM81" s="32">
        <f t="shared" si="52"/>
        <v>32.778039999999997</v>
      </c>
      <c r="BN81" s="32">
        <f t="shared" si="52"/>
        <v>3.5140400000000005</v>
      </c>
      <c r="BO81" s="32">
        <f t="shared" ref="BO81" si="53">BO77*BO79</f>
        <v>29.5</v>
      </c>
      <c r="BP81" s="33">
        <f>SUM(D81:BN81)</f>
        <v>2509.9130941000003</v>
      </c>
      <c r="BQ81" s="34">
        <f>BP81/$C$7</f>
        <v>42.540899900000007</v>
      </c>
    </row>
    <row r="82" spans="1:69" ht="17.25" x14ac:dyDescent="0.3">
      <c r="A82" s="30"/>
      <c r="B82" s="31" t="s">
        <v>30</v>
      </c>
      <c r="C82" s="117"/>
      <c r="D82" s="32">
        <f>D77*D79</f>
        <v>108.6296141</v>
      </c>
      <c r="E82" s="32">
        <f t="shared" ref="E82:BN82" si="54">E77*E79</f>
        <v>190.393</v>
      </c>
      <c r="F82" s="32">
        <f t="shared" si="54"/>
        <v>56.64</v>
      </c>
      <c r="G82" s="32">
        <f t="shared" si="54"/>
        <v>0</v>
      </c>
      <c r="H82" s="32">
        <f t="shared" si="54"/>
        <v>0</v>
      </c>
      <c r="I82" s="32">
        <f t="shared" si="54"/>
        <v>0</v>
      </c>
      <c r="J82" s="32">
        <f t="shared" si="54"/>
        <v>0</v>
      </c>
      <c r="K82" s="32">
        <f t="shared" si="54"/>
        <v>273.58772000000005</v>
      </c>
      <c r="L82" s="32">
        <f t="shared" si="54"/>
        <v>0</v>
      </c>
      <c r="M82" s="32">
        <f t="shared" si="54"/>
        <v>0</v>
      </c>
      <c r="N82" s="32">
        <f t="shared" si="54"/>
        <v>0</v>
      </c>
      <c r="O82" s="32">
        <f t="shared" si="54"/>
        <v>0</v>
      </c>
      <c r="P82" s="32">
        <f t="shared" si="54"/>
        <v>0</v>
      </c>
      <c r="Q82" s="32">
        <f t="shared" si="54"/>
        <v>0</v>
      </c>
      <c r="R82" s="32">
        <f t="shared" si="54"/>
        <v>0</v>
      </c>
      <c r="S82" s="32">
        <f t="shared" si="54"/>
        <v>0</v>
      </c>
      <c r="T82" s="32">
        <f t="shared" si="54"/>
        <v>0</v>
      </c>
      <c r="U82" s="32">
        <f t="shared" si="54"/>
        <v>0</v>
      </c>
      <c r="V82" s="32">
        <f t="shared" si="54"/>
        <v>0</v>
      </c>
      <c r="W82" s="32">
        <f>W77*W79</f>
        <v>0</v>
      </c>
      <c r="X82" s="32">
        <f t="shared" si="54"/>
        <v>0</v>
      </c>
      <c r="Y82" s="32">
        <f t="shared" si="54"/>
        <v>0</v>
      </c>
      <c r="Z82" s="32">
        <f t="shared" si="54"/>
        <v>0</v>
      </c>
      <c r="AA82" s="32">
        <f t="shared" si="54"/>
        <v>0</v>
      </c>
      <c r="AB82" s="32">
        <f t="shared" si="54"/>
        <v>0</v>
      </c>
      <c r="AC82" s="32">
        <f t="shared" si="54"/>
        <v>0</v>
      </c>
      <c r="AD82" s="32">
        <f t="shared" si="54"/>
        <v>171.1</v>
      </c>
      <c r="AE82" s="32">
        <f t="shared" si="54"/>
        <v>0</v>
      </c>
      <c r="AF82" s="32">
        <f t="shared" si="54"/>
        <v>0</v>
      </c>
      <c r="AG82" s="32">
        <f t="shared" si="54"/>
        <v>0</v>
      </c>
      <c r="AH82" s="32">
        <f t="shared" si="54"/>
        <v>0</v>
      </c>
      <c r="AI82" s="32">
        <f t="shared" si="54"/>
        <v>0</v>
      </c>
      <c r="AJ82" s="32">
        <f t="shared" si="54"/>
        <v>0</v>
      </c>
      <c r="AK82" s="32">
        <f t="shared" si="54"/>
        <v>0</v>
      </c>
      <c r="AL82" s="32">
        <f t="shared" si="54"/>
        <v>0</v>
      </c>
      <c r="AM82" s="32">
        <f t="shared" si="54"/>
        <v>0</v>
      </c>
      <c r="AN82" s="32">
        <f t="shared" si="54"/>
        <v>0</v>
      </c>
      <c r="AO82" s="32">
        <f t="shared" si="54"/>
        <v>0</v>
      </c>
      <c r="AP82" s="32">
        <f t="shared" si="54"/>
        <v>0</v>
      </c>
      <c r="AQ82" s="32">
        <f t="shared" si="54"/>
        <v>0</v>
      </c>
      <c r="AR82" s="32">
        <f t="shared" si="54"/>
        <v>100.30590000000001</v>
      </c>
      <c r="AS82" s="32">
        <f t="shared" si="54"/>
        <v>0</v>
      </c>
      <c r="AT82" s="32">
        <f t="shared" si="54"/>
        <v>0</v>
      </c>
      <c r="AU82" s="32">
        <f t="shared" si="54"/>
        <v>0</v>
      </c>
      <c r="AV82" s="32">
        <f t="shared" si="54"/>
        <v>0</v>
      </c>
      <c r="AW82" s="32">
        <f t="shared" si="54"/>
        <v>0</v>
      </c>
      <c r="AX82" s="32">
        <f t="shared" si="54"/>
        <v>0</v>
      </c>
      <c r="AY82" s="32">
        <f t="shared" si="54"/>
        <v>0</v>
      </c>
      <c r="AZ82" s="32">
        <f t="shared" si="54"/>
        <v>235.41000000000005</v>
      </c>
      <c r="BA82" s="32">
        <f t="shared" si="54"/>
        <v>842.52</v>
      </c>
      <c r="BB82" s="32">
        <f t="shared" si="54"/>
        <v>0</v>
      </c>
      <c r="BC82" s="32">
        <f t="shared" si="54"/>
        <v>163.69077999999999</v>
      </c>
      <c r="BD82" s="32">
        <f t="shared" si="54"/>
        <v>0</v>
      </c>
      <c r="BE82" s="32">
        <f t="shared" si="54"/>
        <v>0</v>
      </c>
      <c r="BF82" s="32">
        <f t="shared" si="54"/>
        <v>0</v>
      </c>
      <c r="BG82" s="32">
        <f t="shared" si="54"/>
        <v>169.92</v>
      </c>
      <c r="BH82" s="32">
        <f t="shared" si="54"/>
        <v>63.72</v>
      </c>
      <c r="BI82" s="32">
        <f t="shared" si="54"/>
        <v>97.703999999999994</v>
      </c>
      <c r="BJ82" s="32">
        <f t="shared" si="54"/>
        <v>0</v>
      </c>
      <c r="BK82" s="32">
        <f t="shared" si="54"/>
        <v>0</v>
      </c>
      <c r="BL82" s="32">
        <f t="shared" si="54"/>
        <v>0</v>
      </c>
      <c r="BM82" s="32">
        <f t="shared" si="54"/>
        <v>32.778039999999997</v>
      </c>
      <c r="BN82" s="32">
        <f t="shared" si="54"/>
        <v>3.5140400000000005</v>
      </c>
      <c r="BO82" s="32">
        <f t="shared" ref="BO82" si="55">BO77*BO79</f>
        <v>29.5</v>
      </c>
      <c r="BP82" s="33">
        <f>SUM(D82:BN82)</f>
        <v>2509.9130941000003</v>
      </c>
      <c r="BQ82" s="34">
        <f>BP82/$C$7</f>
        <v>42.540899900000007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98"/>
      <c r="B85" s="2" t="s">
        <v>2</v>
      </c>
      <c r="C85" s="96" t="s">
        <v>3</v>
      </c>
      <c r="D85" s="111" t="str">
        <f t="shared" ref="D85:BB85" si="56">D51</f>
        <v>Хлеб пшеничный</v>
      </c>
      <c r="E85" s="111" t="str">
        <f t="shared" si="56"/>
        <v>Хлеб ржано-пшеничный</v>
      </c>
      <c r="F85" s="111" t="str">
        <f t="shared" si="56"/>
        <v>Сахар</v>
      </c>
      <c r="G85" s="111" t="str">
        <f t="shared" si="56"/>
        <v>Чай</v>
      </c>
      <c r="H85" s="111" t="str">
        <f t="shared" si="56"/>
        <v>Какао</v>
      </c>
      <c r="I85" s="111" t="str">
        <f t="shared" si="56"/>
        <v>Кофейный напиток</v>
      </c>
      <c r="J85" s="111" t="str">
        <f t="shared" si="56"/>
        <v>Молоко 2,5%</v>
      </c>
      <c r="K85" s="111" t="str">
        <f t="shared" si="56"/>
        <v>Масло сливочное</v>
      </c>
      <c r="L85" s="111" t="str">
        <f t="shared" si="56"/>
        <v>Сметана 15%</v>
      </c>
      <c r="M85" s="111" t="str">
        <f t="shared" si="56"/>
        <v>Молоко сухое</v>
      </c>
      <c r="N85" s="111" t="str">
        <f t="shared" si="56"/>
        <v>Снежок 2,5 %</v>
      </c>
      <c r="O85" s="111" t="str">
        <f t="shared" si="56"/>
        <v>Творог 5%</v>
      </c>
      <c r="P85" s="111" t="str">
        <f t="shared" si="56"/>
        <v>Молоко сгущенное</v>
      </c>
      <c r="Q85" s="111" t="str">
        <f t="shared" si="56"/>
        <v xml:space="preserve">Джем Сава </v>
      </c>
      <c r="R85" s="111" t="str">
        <f t="shared" si="56"/>
        <v>Сыр</v>
      </c>
      <c r="S85" s="111" t="str">
        <f t="shared" si="56"/>
        <v>Зеленый горошек</v>
      </c>
      <c r="T85" s="111" t="str">
        <f t="shared" si="56"/>
        <v>Кукуруза консервирован.</v>
      </c>
      <c r="U85" s="111" t="str">
        <f t="shared" si="56"/>
        <v>Консервы рыбные</v>
      </c>
      <c r="V85" s="111" t="str">
        <f t="shared" si="56"/>
        <v>Огурцы консервирован.</v>
      </c>
      <c r="W85" s="52"/>
      <c r="X85" s="111" t="str">
        <f t="shared" si="56"/>
        <v>Яйцо</v>
      </c>
      <c r="Y85" s="111" t="str">
        <f t="shared" si="56"/>
        <v>Икра кабачковая</v>
      </c>
      <c r="Z85" s="111" t="str">
        <f t="shared" si="56"/>
        <v>Изюм</v>
      </c>
      <c r="AA85" s="111" t="str">
        <f t="shared" si="56"/>
        <v>Курага</v>
      </c>
      <c r="AB85" s="111" t="str">
        <f t="shared" si="56"/>
        <v>Чернослив</v>
      </c>
      <c r="AC85" s="111" t="str">
        <f t="shared" si="56"/>
        <v>Шиповник</v>
      </c>
      <c r="AD85" s="111" t="str">
        <f t="shared" si="56"/>
        <v>Сухофрукты</v>
      </c>
      <c r="AE85" s="111" t="str">
        <f t="shared" si="56"/>
        <v>Ягода свежемороженная</v>
      </c>
      <c r="AF85" s="111" t="str">
        <f t="shared" si="56"/>
        <v>Лимон</v>
      </c>
      <c r="AG85" s="111" t="str">
        <f t="shared" si="56"/>
        <v>Кисель</v>
      </c>
      <c r="AH85" s="111" t="str">
        <f t="shared" si="56"/>
        <v xml:space="preserve">Сок </v>
      </c>
      <c r="AI85" s="111" t="str">
        <f t="shared" si="56"/>
        <v>Макаронные изделия</v>
      </c>
      <c r="AJ85" s="111" t="str">
        <f t="shared" si="56"/>
        <v>Мука</v>
      </c>
      <c r="AK85" s="111" t="str">
        <f t="shared" si="56"/>
        <v>Дрожжи</v>
      </c>
      <c r="AL85" s="111" t="str">
        <f t="shared" si="56"/>
        <v>Печенье</v>
      </c>
      <c r="AM85" s="111" t="str">
        <f t="shared" si="56"/>
        <v>Пряники</v>
      </c>
      <c r="AN85" s="111" t="str">
        <f t="shared" si="56"/>
        <v>Вафли</v>
      </c>
      <c r="AO85" s="111" t="str">
        <f t="shared" si="56"/>
        <v>Конфеты</v>
      </c>
      <c r="AP85" s="111" t="str">
        <f t="shared" si="56"/>
        <v>Повидло Сава</v>
      </c>
      <c r="AQ85" s="111" t="str">
        <f t="shared" si="56"/>
        <v>Крупа геркулес</v>
      </c>
      <c r="AR85" s="111" t="str">
        <f t="shared" si="56"/>
        <v>Крупа горох</v>
      </c>
      <c r="AS85" s="111" t="str">
        <f t="shared" si="56"/>
        <v>Крупа гречневая</v>
      </c>
      <c r="AT85" s="111" t="str">
        <f t="shared" si="56"/>
        <v>Крупа кукурузная</v>
      </c>
      <c r="AU85" s="111" t="str">
        <f t="shared" si="56"/>
        <v>Крупа манная</v>
      </c>
      <c r="AV85" s="111" t="str">
        <f t="shared" si="56"/>
        <v>Крупа перловая</v>
      </c>
      <c r="AW85" s="111" t="str">
        <f t="shared" si="56"/>
        <v>Крупа пшеничная</v>
      </c>
      <c r="AX85" s="111" t="str">
        <f t="shared" si="56"/>
        <v>Крупа пшено</v>
      </c>
      <c r="AY85" s="111" t="str">
        <f t="shared" si="56"/>
        <v>Крупа ячневая</v>
      </c>
      <c r="AZ85" s="111" t="str">
        <f t="shared" si="56"/>
        <v>Рис</v>
      </c>
      <c r="BA85" s="111" t="str">
        <f t="shared" si="56"/>
        <v>Цыпленок бройлер</v>
      </c>
      <c r="BB85" s="111" t="str">
        <f t="shared" si="56"/>
        <v>Филе куриное</v>
      </c>
      <c r="BC85" s="111" t="str">
        <f>BC51</f>
        <v>Фарш говяжий</v>
      </c>
      <c r="BD85" s="111" t="str">
        <f>BD51</f>
        <v>Печень куриная</v>
      </c>
      <c r="BE85" s="111" t="str">
        <f t="shared" ref="BE85:BN85" si="57">BE51</f>
        <v>Филе минтая</v>
      </c>
      <c r="BF85" s="111" t="str">
        <f t="shared" si="57"/>
        <v>Филе сельди слабосол.</v>
      </c>
      <c r="BG85" s="111" t="str">
        <f t="shared" si="57"/>
        <v>Картофель</v>
      </c>
      <c r="BH85" s="111" t="str">
        <f t="shared" si="57"/>
        <v>Морковь</v>
      </c>
      <c r="BI85" s="111" t="str">
        <f t="shared" si="57"/>
        <v>Лук</v>
      </c>
      <c r="BJ85" s="111" t="str">
        <f t="shared" si="57"/>
        <v>Капуста</v>
      </c>
      <c r="BK85" s="111" t="str">
        <f t="shared" si="57"/>
        <v>Свекла</v>
      </c>
      <c r="BL85" s="111" t="str">
        <f t="shared" si="57"/>
        <v>Томатная паста</v>
      </c>
      <c r="BM85" s="111" t="str">
        <f t="shared" si="57"/>
        <v>Масло растительное</v>
      </c>
      <c r="BN85" s="111" t="str">
        <f t="shared" si="57"/>
        <v>Соль</v>
      </c>
      <c r="BO85" s="111" t="str">
        <f t="shared" ref="BO85" si="58">BO51</f>
        <v>Аскорбиновая кислота</v>
      </c>
      <c r="BP85" s="120" t="s">
        <v>4</v>
      </c>
      <c r="BQ85" s="121" t="s">
        <v>5</v>
      </c>
    </row>
    <row r="86" spans="1:69" ht="36" customHeight="1" x14ac:dyDescent="0.25">
      <c r="A86" s="99"/>
      <c r="B86" s="3" t="s">
        <v>6</v>
      </c>
      <c r="C86" s="97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52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20"/>
      <c r="BQ86" s="121"/>
    </row>
    <row r="87" spans="1:69" x14ac:dyDescent="0.25">
      <c r="A87" s="116" t="s">
        <v>17</v>
      </c>
      <c r="B87" s="4" t="str">
        <f>B20</f>
        <v>Компот из свежемороженных ягод</v>
      </c>
      <c r="C87" s="103">
        <f>$E$4</f>
        <v>59</v>
      </c>
      <c r="D87" s="4">
        <f>D20</f>
        <v>0</v>
      </c>
      <c r="E87" s="4">
        <f t="shared" ref="E87:BN91" si="59">E20</f>
        <v>0</v>
      </c>
      <c r="F87" s="4">
        <f t="shared" si="59"/>
        <v>1.2E-2</v>
      </c>
      <c r="G87" s="4">
        <f t="shared" si="59"/>
        <v>0</v>
      </c>
      <c r="H87" s="4">
        <f t="shared" si="59"/>
        <v>0</v>
      </c>
      <c r="I87" s="4">
        <f t="shared" si="59"/>
        <v>0</v>
      </c>
      <c r="J87" s="4">
        <f t="shared" si="59"/>
        <v>0</v>
      </c>
      <c r="K87" s="4">
        <f t="shared" si="59"/>
        <v>0</v>
      </c>
      <c r="L87" s="4">
        <f t="shared" si="59"/>
        <v>0</v>
      </c>
      <c r="M87" s="4">
        <f t="shared" si="59"/>
        <v>0</v>
      </c>
      <c r="N87" s="4">
        <f t="shared" si="59"/>
        <v>0</v>
      </c>
      <c r="O87" s="4">
        <f t="shared" si="59"/>
        <v>0</v>
      </c>
      <c r="P87" s="4">
        <f t="shared" si="59"/>
        <v>0</v>
      </c>
      <c r="Q87" s="4">
        <f t="shared" si="59"/>
        <v>0</v>
      </c>
      <c r="R87" s="4">
        <f t="shared" si="59"/>
        <v>0</v>
      </c>
      <c r="S87" s="4">
        <f t="shared" si="59"/>
        <v>0</v>
      </c>
      <c r="T87" s="4">
        <f t="shared" si="59"/>
        <v>0</v>
      </c>
      <c r="U87" s="4">
        <f t="shared" si="59"/>
        <v>0</v>
      </c>
      <c r="V87" s="4">
        <f t="shared" si="59"/>
        <v>0</v>
      </c>
      <c r="W87" s="4">
        <f>W20</f>
        <v>0</v>
      </c>
      <c r="X87" s="4">
        <f t="shared" si="59"/>
        <v>0</v>
      </c>
      <c r="Y87" s="4">
        <f t="shared" si="59"/>
        <v>0</v>
      </c>
      <c r="Z87" s="4">
        <f t="shared" si="59"/>
        <v>0</v>
      </c>
      <c r="AA87" s="4">
        <f t="shared" si="59"/>
        <v>0</v>
      </c>
      <c r="AB87" s="4">
        <f t="shared" si="59"/>
        <v>0</v>
      </c>
      <c r="AC87" s="4">
        <f t="shared" si="59"/>
        <v>0</v>
      </c>
      <c r="AD87" s="4">
        <f t="shared" si="59"/>
        <v>0</v>
      </c>
      <c r="AE87" s="4">
        <f t="shared" si="59"/>
        <v>1.7999999999999999E-2</v>
      </c>
      <c r="AF87" s="4">
        <f t="shared" si="59"/>
        <v>0</v>
      </c>
      <c r="AG87" s="4">
        <f t="shared" si="59"/>
        <v>0</v>
      </c>
      <c r="AH87" s="4">
        <f t="shared" si="59"/>
        <v>0</v>
      </c>
      <c r="AI87" s="4">
        <f t="shared" si="59"/>
        <v>0</v>
      </c>
      <c r="AJ87" s="4">
        <f t="shared" si="59"/>
        <v>0</v>
      </c>
      <c r="AK87" s="4">
        <f t="shared" si="59"/>
        <v>0</v>
      </c>
      <c r="AL87" s="4">
        <f t="shared" si="59"/>
        <v>0</v>
      </c>
      <c r="AM87" s="4">
        <f t="shared" si="59"/>
        <v>0</v>
      </c>
      <c r="AN87" s="4">
        <f t="shared" si="59"/>
        <v>0</v>
      </c>
      <c r="AO87" s="4">
        <f t="shared" si="59"/>
        <v>0</v>
      </c>
      <c r="AP87" s="4">
        <f t="shared" si="59"/>
        <v>0</v>
      </c>
      <c r="AQ87" s="4">
        <f t="shared" si="59"/>
        <v>0</v>
      </c>
      <c r="AR87" s="4">
        <f t="shared" si="59"/>
        <v>0</v>
      </c>
      <c r="AS87" s="4">
        <f t="shared" si="59"/>
        <v>0</v>
      </c>
      <c r="AT87" s="4">
        <f t="shared" si="59"/>
        <v>0</v>
      </c>
      <c r="AU87" s="4">
        <f t="shared" si="59"/>
        <v>0</v>
      </c>
      <c r="AV87" s="4">
        <f t="shared" si="59"/>
        <v>0</v>
      </c>
      <c r="AW87" s="4">
        <f t="shared" si="59"/>
        <v>0</v>
      </c>
      <c r="AX87" s="4">
        <f t="shared" si="59"/>
        <v>0</v>
      </c>
      <c r="AY87" s="4">
        <f t="shared" si="59"/>
        <v>0</v>
      </c>
      <c r="AZ87" s="4">
        <f t="shared" si="59"/>
        <v>0</v>
      </c>
      <c r="BA87" s="4">
        <f t="shared" si="59"/>
        <v>0</v>
      </c>
      <c r="BB87" s="4">
        <f t="shared" si="59"/>
        <v>0</v>
      </c>
      <c r="BC87" s="4">
        <f t="shared" si="59"/>
        <v>0</v>
      </c>
      <c r="BD87" s="4">
        <f t="shared" si="59"/>
        <v>0</v>
      </c>
      <c r="BE87" s="4">
        <f t="shared" si="59"/>
        <v>0</v>
      </c>
      <c r="BF87" s="4">
        <f t="shared" si="59"/>
        <v>0</v>
      </c>
      <c r="BG87" s="4">
        <f t="shared" si="59"/>
        <v>0</v>
      </c>
      <c r="BH87" s="4">
        <f t="shared" si="59"/>
        <v>0</v>
      </c>
      <c r="BI87" s="4">
        <f t="shared" si="59"/>
        <v>0</v>
      </c>
      <c r="BJ87" s="4">
        <f t="shared" si="59"/>
        <v>0</v>
      </c>
      <c r="BK87" s="4">
        <f t="shared" si="59"/>
        <v>0</v>
      </c>
      <c r="BL87" s="4">
        <f t="shared" si="59"/>
        <v>0</v>
      </c>
      <c r="BM87" s="4">
        <f t="shared" si="59"/>
        <v>0</v>
      </c>
      <c r="BN87" s="4">
        <f t="shared" si="59"/>
        <v>0</v>
      </c>
      <c r="BO87" s="4">
        <f t="shared" ref="BO87:BO90" si="60">BO20</f>
        <v>0</v>
      </c>
    </row>
    <row r="88" spans="1:69" x14ac:dyDescent="0.25">
      <c r="A88" s="116"/>
      <c r="B88" s="4" t="str">
        <f>B21</f>
        <v>Бутерброд со сгущенным молоком</v>
      </c>
      <c r="C88" s="104"/>
      <c r="D88" s="4">
        <f>D21</f>
        <v>2.7E-2</v>
      </c>
      <c r="E88" s="4">
        <f t="shared" si="59"/>
        <v>0</v>
      </c>
      <c r="F88" s="4">
        <f t="shared" si="59"/>
        <v>0</v>
      </c>
      <c r="G88" s="4">
        <f t="shared" si="59"/>
        <v>0</v>
      </c>
      <c r="H88" s="4">
        <f t="shared" si="59"/>
        <v>0</v>
      </c>
      <c r="I88" s="4">
        <f t="shared" si="59"/>
        <v>0</v>
      </c>
      <c r="J88" s="4">
        <f t="shared" si="59"/>
        <v>0</v>
      </c>
      <c r="K88" s="4">
        <f t="shared" si="59"/>
        <v>0</v>
      </c>
      <c r="L88" s="4">
        <f t="shared" si="59"/>
        <v>0</v>
      </c>
      <c r="M88" s="4">
        <f t="shared" si="59"/>
        <v>0</v>
      </c>
      <c r="N88" s="4">
        <f t="shared" si="59"/>
        <v>0</v>
      </c>
      <c r="O88" s="4">
        <f t="shared" si="59"/>
        <v>0</v>
      </c>
      <c r="P88" s="4">
        <f t="shared" si="59"/>
        <v>1.1690000000000001E-2</v>
      </c>
      <c r="Q88" s="4">
        <f t="shared" si="59"/>
        <v>0</v>
      </c>
      <c r="R88" s="4">
        <f t="shared" si="59"/>
        <v>0</v>
      </c>
      <c r="S88" s="4">
        <f t="shared" si="59"/>
        <v>0</v>
      </c>
      <c r="T88" s="4">
        <f t="shared" si="59"/>
        <v>0</v>
      </c>
      <c r="U88" s="4">
        <f t="shared" si="59"/>
        <v>0</v>
      </c>
      <c r="V88" s="4">
        <f t="shared" si="59"/>
        <v>0</v>
      </c>
      <c r="W88" s="4">
        <f>W21</f>
        <v>0</v>
      </c>
      <c r="X88" s="4">
        <f t="shared" si="59"/>
        <v>0</v>
      </c>
      <c r="Y88" s="4">
        <f t="shared" si="59"/>
        <v>0</v>
      </c>
      <c r="Z88" s="4">
        <f t="shared" si="59"/>
        <v>0</v>
      </c>
      <c r="AA88" s="4">
        <f t="shared" si="59"/>
        <v>0</v>
      </c>
      <c r="AB88" s="4">
        <f t="shared" si="59"/>
        <v>0</v>
      </c>
      <c r="AC88" s="4">
        <f t="shared" si="59"/>
        <v>0</v>
      </c>
      <c r="AD88" s="4">
        <f t="shared" si="59"/>
        <v>0</v>
      </c>
      <c r="AE88" s="4">
        <f t="shared" si="59"/>
        <v>0</v>
      </c>
      <c r="AF88" s="4">
        <f t="shared" si="59"/>
        <v>0</v>
      </c>
      <c r="AG88" s="4">
        <f t="shared" si="59"/>
        <v>0</v>
      </c>
      <c r="AH88" s="4">
        <f t="shared" si="59"/>
        <v>0</v>
      </c>
      <c r="AI88" s="4">
        <f t="shared" si="59"/>
        <v>0</v>
      </c>
      <c r="AJ88" s="4">
        <f t="shared" si="59"/>
        <v>0</v>
      </c>
      <c r="AK88" s="4">
        <f t="shared" si="59"/>
        <v>0</v>
      </c>
      <c r="AL88" s="4">
        <f t="shared" si="59"/>
        <v>0</v>
      </c>
      <c r="AM88" s="4">
        <f t="shared" si="59"/>
        <v>0</v>
      </c>
      <c r="AN88" s="4">
        <f t="shared" si="59"/>
        <v>0</v>
      </c>
      <c r="AO88" s="4">
        <f t="shared" si="59"/>
        <v>0</v>
      </c>
      <c r="AP88" s="4">
        <f t="shared" si="59"/>
        <v>0</v>
      </c>
      <c r="AQ88" s="4">
        <f t="shared" si="59"/>
        <v>0</v>
      </c>
      <c r="AR88" s="4">
        <f t="shared" si="59"/>
        <v>0</v>
      </c>
      <c r="AS88" s="4">
        <f t="shared" si="59"/>
        <v>0</v>
      </c>
      <c r="AT88" s="4">
        <f t="shared" si="59"/>
        <v>0</v>
      </c>
      <c r="AU88" s="4">
        <f t="shared" si="59"/>
        <v>0</v>
      </c>
      <c r="AV88" s="4">
        <f t="shared" si="59"/>
        <v>0</v>
      </c>
      <c r="AW88" s="4">
        <f t="shared" si="59"/>
        <v>0</v>
      </c>
      <c r="AX88" s="4">
        <f t="shared" si="59"/>
        <v>0</v>
      </c>
      <c r="AY88" s="4">
        <f t="shared" si="59"/>
        <v>0</v>
      </c>
      <c r="AZ88" s="4">
        <f t="shared" si="59"/>
        <v>0</v>
      </c>
      <c r="BA88" s="4">
        <f t="shared" si="59"/>
        <v>0</v>
      </c>
      <c r="BB88" s="4">
        <f t="shared" si="59"/>
        <v>0</v>
      </c>
      <c r="BC88" s="4">
        <f t="shared" si="59"/>
        <v>0</v>
      </c>
      <c r="BD88" s="4">
        <f t="shared" si="59"/>
        <v>0</v>
      </c>
      <c r="BE88" s="4">
        <f t="shared" si="59"/>
        <v>0</v>
      </c>
      <c r="BF88" s="4">
        <f t="shared" si="59"/>
        <v>0</v>
      </c>
      <c r="BG88" s="4">
        <f t="shared" si="59"/>
        <v>0</v>
      </c>
      <c r="BH88" s="4">
        <f t="shared" si="59"/>
        <v>0</v>
      </c>
      <c r="BI88" s="4">
        <f t="shared" si="59"/>
        <v>0</v>
      </c>
      <c r="BJ88" s="4">
        <f t="shared" si="59"/>
        <v>0</v>
      </c>
      <c r="BK88" s="4">
        <f t="shared" si="59"/>
        <v>0</v>
      </c>
      <c r="BL88" s="4">
        <f t="shared" si="59"/>
        <v>0</v>
      </c>
      <c r="BM88" s="4">
        <f t="shared" si="59"/>
        <v>0</v>
      </c>
      <c r="BN88" s="4">
        <f t="shared" si="59"/>
        <v>0</v>
      </c>
      <c r="BO88" s="4">
        <f t="shared" si="60"/>
        <v>0</v>
      </c>
    </row>
    <row r="89" spans="1:69" x14ac:dyDescent="0.25">
      <c r="A89" s="116"/>
      <c r="B89" s="4"/>
      <c r="C89" s="104"/>
      <c r="D89" s="4">
        <f>D22</f>
        <v>0</v>
      </c>
      <c r="E89" s="4">
        <f t="shared" si="59"/>
        <v>0</v>
      </c>
      <c r="F89" s="4">
        <f t="shared" si="59"/>
        <v>0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0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si="60"/>
        <v>0</v>
      </c>
    </row>
    <row r="90" spans="1:69" x14ac:dyDescent="0.25">
      <c r="A90" s="116"/>
      <c r="B90" s="4"/>
      <c r="C90" s="104"/>
      <c r="D90" s="4">
        <f>D23</f>
        <v>0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0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25">
      <c r="A91" s="116"/>
      <c r="B91" s="4"/>
      <c r="C91" s="105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ref="P91:BN91" si="61">P24</f>
        <v>0</v>
      </c>
      <c r="Q91" s="4">
        <f t="shared" si="61"/>
        <v>0</v>
      </c>
      <c r="R91" s="4">
        <f t="shared" si="61"/>
        <v>0</v>
      </c>
      <c r="S91" s="4">
        <f t="shared" si="61"/>
        <v>0</v>
      </c>
      <c r="T91" s="4">
        <f t="shared" si="61"/>
        <v>0</v>
      </c>
      <c r="U91" s="4">
        <f t="shared" si="61"/>
        <v>0</v>
      </c>
      <c r="V91" s="4">
        <f t="shared" si="61"/>
        <v>0</v>
      </c>
      <c r="W91" s="4">
        <f>W24</f>
        <v>0</v>
      </c>
      <c r="X91" s="4">
        <f t="shared" si="61"/>
        <v>0</v>
      </c>
      <c r="Y91" s="4">
        <f t="shared" si="61"/>
        <v>0</v>
      </c>
      <c r="Z91" s="4">
        <f t="shared" si="61"/>
        <v>0</v>
      </c>
      <c r="AA91" s="4">
        <f t="shared" si="61"/>
        <v>0</v>
      </c>
      <c r="AB91" s="4">
        <f t="shared" si="61"/>
        <v>0</v>
      </c>
      <c r="AC91" s="4">
        <f t="shared" si="61"/>
        <v>0</v>
      </c>
      <c r="AD91" s="4">
        <f t="shared" si="61"/>
        <v>0</v>
      </c>
      <c r="AE91" s="4">
        <f t="shared" si="61"/>
        <v>0</v>
      </c>
      <c r="AF91" s="4">
        <f t="shared" si="61"/>
        <v>0</v>
      </c>
      <c r="AG91" s="4">
        <f t="shared" si="61"/>
        <v>0</v>
      </c>
      <c r="AH91" s="4">
        <f t="shared" si="61"/>
        <v>0</v>
      </c>
      <c r="AI91" s="4">
        <f t="shared" si="61"/>
        <v>0</v>
      </c>
      <c r="AJ91" s="4">
        <f t="shared" si="61"/>
        <v>0</v>
      </c>
      <c r="AK91" s="4">
        <f t="shared" si="61"/>
        <v>0</v>
      </c>
      <c r="AL91" s="4">
        <f t="shared" si="61"/>
        <v>0</v>
      </c>
      <c r="AM91" s="4">
        <f t="shared" si="61"/>
        <v>0</v>
      </c>
      <c r="AN91" s="4">
        <f t="shared" si="61"/>
        <v>0</v>
      </c>
      <c r="AO91" s="4">
        <f t="shared" si="61"/>
        <v>0</v>
      </c>
      <c r="AP91" s="4">
        <f t="shared" si="61"/>
        <v>0</v>
      </c>
      <c r="AQ91" s="4">
        <f t="shared" si="61"/>
        <v>0</v>
      </c>
      <c r="AR91" s="4">
        <f t="shared" si="61"/>
        <v>0</v>
      </c>
      <c r="AS91" s="4">
        <f t="shared" si="61"/>
        <v>0</v>
      </c>
      <c r="AT91" s="4">
        <f t="shared" si="61"/>
        <v>0</v>
      </c>
      <c r="AU91" s="4">
        <f t="shared" si="61"/>
        <v>0</v>
      </c>
      <c r="AV91" s="4">
        <f t="shared" si="61"/>
        <v>0</v>
      </c>
      <c r="AW91" s="4">
        <f t="shared" si="61"/>
        <v>0</v>
      </c>
      <c r="AX91" s="4">
        <f t="shared" si="61"/>
        <v>0</v>
      </c>
      <c r="AY91" s="4">
        <f t="shared" si="61"/>
        <v>0</v>
      </c>
      <c r="AZ91" s="4">
        <f t="shared" si="61"/>
        <v>0</v>
      </c>
      <c r="BA91" s="4">
        <f t="shared" si="61"/>
        <v>0</v>
      </c>
      <c r="BB91" s="4">
        <f t="shared" si="61"/>
        <v>0</v>
      </c>
      <c r="BC91" s="4">
        <f t="shared" si="61"/>
        <v>0</v>
      </c>
      <c r="BD91" s="4">
        <f t="shared" si="61"/>
        <v>0</v>
      </c>
      <c r="BE91" s="4">
        <f t="shared" si="61"/>
        <v>0</v>
      </c>
      <c r="BF91" s="4">
        <f t="shared" si="61"/>
        <v>0</v>
      </c>
      <c r="BG91" s="4">
        <f t="shared" si="61"/>
        <v>0</v>
      </c>
      <c r="BH91" s="4">
        <f t="shared" si="61"/>
        <v>0</v>
      </c>
      <c r="BI91" s="4">
        <f t="shared" si="61"/>
        <v>0</v>
      </c>
      <c r="BJ91" s="4">
        <f t="shared" si="61"/>
        <v>0</v>
      </c>
      <c r="BK91" s="4">
        <f t="shared" si="61"/>
        <v>0</v>
      </c>
      <c r="BL91" s="4">
        <f t="shared" si="61"/>
        <v>0</v>
      </c>
      <c r="BM91" s="4">
        <f t="shared" si="61"/>
        <v>0</v>
      </c>
      <c r="BN91" s="4">
        <f t="shared" si="61"/>
        <v>0</v>
      </c>
      <c r="BO91" s="4">
        <f t="shared" ref="BO91" si="62">BO24</f>
        <v>0</v>
      </c>
    </row>
    <row r="92" spans="1:69" ht="17.25" x14ac:dyDescent="0.3">
      <c r="B92" s="21" t="s">
        <v>23</v>
      </c>
      <c r="C92" s="22"/>
      <c r="D92" s="23">
        <f>SUM(D87:D91)</f>
        <v>2.7E-2</v>
      </c>
      <c r="E92" s="23">
        <f t="shared" ref="E92:BN92" si="63">SUM(E87:E91)</f>
        <v>0</v>
      </c>
      <c r="F92" s="23">
        <f t="shared" si="63"/>
        <v>1.2E-2</v>
      </c>
      <c r="G92" s="23">
        <f t="shared" si="63"/>
        <v>0</v>
      </c>
      <c r="H92" s="23">
        <f t="shared" si="63"/>
        <v>0</v>
      </c>
      <c r="I92" s="23">
        <f t="shared" si="63"/>
        <v>0</v>
      </c>
      <c r="J92" s="23">
        <f t="shared" si="63"/>
        <v>0</v>
      </c>
      <c r="K92" s="23">
        <f t="shared" si="63"/>
        <v>0</v>
      </c>
      <c r="L92" s="23">
        <f t="shared" si="63"/>
        <v>0</v>
      </c>
      <c r="M92" s="23">
        <f t="shared" si="63"/>
        <v>0</v>
      </c>
      <c r="N92" s="23">
        <f t="shared" si="63"/>
        <v>0</v>
      </c>
      <c r="O92" s="23">
        <f t="shared" si="63"/>
        <v>0</v>
      </c>
      <c r="P92" s="23">
        <f t="shared" si="63"/>
        <v>1.1690000000000001E-2</v>
      </c>
      <c r="Q92" s="23">
        <f t="shared" si="63"/>
        <v>0</v>
      </c>
      <c r="R92" s="23">
        <f t="shared" si="63"/>
        <v>0</v>
      </c>
      <c r="S92" s="23">
        <f t="shared" si="63"/>
        <v>0</v>
      </c>
      <c r="T92" s="23">
        <f t="shared" si="63"/>
        <v>0</v>
      </c>
      <c r="U92" s="23">
        <f t="shared" si="63"/>
        <v>0</v>
      </c>
      <c r="V92" s="23">
        <f t="shared" si="63"/>
        <v>0</v>
      </c>
      <c r="W92" s="23">
        <f>SUM(W87:W91)</f>
        <v>0</v>
      </c>
      <c r="X92" s="23">
        <f t="shared" si="63"/>
        <v>0</v>
      </c>
      <c r="Y92" s="23">
        <f t="shared" si="63"/>
        <v>0</v>
      </c>
      <c r="Z92" s="23">
        <f t="shared" si="63"/>
        <v>0</v>
      </c>
      <c r="AA92" s="23">
        <f t="shared" si="63"/>
        <v>0</v>
      </c>
      <c r="AB92" s="23">
        <f t="shared" si="63"/>
        <v>0</v>
      </c>
      <c r="AC92" s="23">
        <f t="shared" si="63"/>
        <v>0</v>
      </c>
      <c r="AD92" s="23">
        <f t="shared" si="63"/>
        <v>0</v>
      </c>
      <c r="AE92" s="23">
        <f t="shared" si="63"/>
        <v>1.7999999999999999E-2</v>
      </c>
      <c r="AF92" s="23">
        <f t="shared" si="63"/>
        <v>0</v>
      </c>
      <c r="AG92" s="23">
        <f t="shared" si="63"/>
        <v>0</v>
      </c>
      <c r="AH92" s="23">
        <f t="shared" si="63"/>
        <v>0</v>
      </c>
      <c r="AI92" s="23">
        <f t="shared" si="63"/>
        <v>0</v>
      </c>
      <c r="AJ92" s="23">
        <f t="shared" si="63"/>
        <v>0</v>
      </c>
      <c r="AK92" s="23">
        <f t="shared" si="63"/>
        <v>0</v>
      </c>
      <c r="AL92" s="23">
        <f t="shared" si="63"/>
        <v>0</v>
      </c>
      <c r="AM92" s="23">
        <f t="shared" si="63"/>
        <v>0</v>
      </c>
      <c r="AN92" s="23">
        <f t="shared" si="63"/>
        <v>0</v>
      </c>
      <c r="AO92" s="23">
        <f t="shared" si="63"/>
        <v>0</v>
      </c>
      <c r="AP92" s="23">
        <f t="shared" si="63"/>
        <v>0</v>
      </c>
      <c r="AQ92" s="23">
        <f t="shared" si="63"/>
        <v>0</v>
      </c>
      <c r="AR92" s="23">
        <f t="shared" si="63"/>
        <v>0</v>
      </c>
      <c r="AS92" s="23">
        <f t="shared" si="63"/>
        <v>0</v>
      </c>
      <c r="AT92" s="23">
        <f t="shared" si="63"/>
        <v>0</v>
      </c>
      <c r="AU92" s="23">
        <f t="shared" si="63"/>
        <v>0</v>
      </c>
      <c r="AV92" s="23">
        <f t="shared" si="63"/>
        <v>0</v>
      </c>
      <c r="AW92" s="23">
        <f t="shared" si="63"/>
        <v>0</v>
      </c>
      <c r="AX92" s="23">
        <f t="shared" si="63"/>
        <v>0</v>
      </c>
      <c r="AY92" s="23">
        <f t="shared" si="63"/>
        <v>0</v>
      </c>
      <c r="AZ92" s="23">
        <f t="shared" si="63"/>
        <v>0</v>
      </c>
      <c r="BA92" s="23">
        <f t="shared" si="63"/>
        <v>0</v>
      </c>
      <c r="BB92" s="23">
        <f t="shared" si="63"/>
        <v>0</v>
      </c>
      <c r="BC92" s="23">
        <f t="shared" si="63"/>
        <v>0</v>
      </c>
      <c r="BD92" s="23">
        <f t="shared" si="63"/>
        <v>0</v>
      </c>
      <c r="BE92" s="23">
        <f t="shared" si="63"/>
        <v>0</v>
      </c>
      <c r="BF92" s="23">
        <f t="shared" si="63"/>
        <v>0</v>
      </c>
      <c r="BG92" s="23">
        <f t="shared" si="63"/>
        <v>0</v>
      </c>
      <c r="BH92" s="23">
        <f t="shared" si="63"/>
        <v>0</v>
      </c>
      <c r="BI92" s="23">
        <f t="shared" si="63"/>
        <v>0</v>
      </c>
      <c r="BJ92" s="23">
        <f t="shared" si="63"/>
        <v>0</v>
      </c>
      <c r="BK92" s="23">
        <f t="shared" si="63"/>
        <v>0</v>
      </c>
      <c r="BL92" s="23">
        <f t="shared" si="63"/>
        <v>0</v>
      </c>
      <c r="BM92" s="23">
        <f t="shared" si="63"/>
        <v>0</v>
      </c>
      <c r="BN92" s="23">
        <f t="shared" si="63"/>
        <v>0</v>
      </c>
      <c r="BO92" s="23">
        <f t="shared" ref="BO92" si="64">SUM(BO87:BO91)</f>
        <v>0</v>
      </c>
    </row>
    <row r="93" spans="1:69" ht="17.25" x14ac:dyDescent="0.3">
      <c r="B93" s="21" t="s">
        <v>24</v>
      </c>
      <c r="C93" s="22"/>
      <c r="D93" s="24">
        <f t="shared" ref="D93:BN93" si="65">PRODUCT(D92,$E$4)</f>
        <v>1.593</v>
      </c>
      <c r="E93" s="24">
        <f t="shared" si="65"/>
        <v>0</v>
      </c>
      <c r="F93" s="24">
        <f t="shared" si="65"/>
        <v>0.70799999999999996</v>
      </c>
      <c r="G93" s="24">
        <f t="shared" si="65"/>
        <v>0</v>
      </c>
      <c r="H93" s="24">
        <f t="shared" si="65"/>
        <v>0</v>
      </c>
      <c r="I93" s="24">
        <f t="shared" si="65"/>
        <v>0</v>
      </c>
      <c r="J93" s="24">
        <f t="shared" si="65"/>
        <v>0</v>
      </c>
      <c r="K93" s="24">
        <f t="shared" si="65"/>
        <v>0</v>
      </c>
      <c r="L93" s="24">
        <f t="shared" si="65"/>
        <v>0</v>
      </c>
      <c r="M93" s="24">
        <f t="shared" si="65"/>
        <v>0</v>
      </c>
      <c r="N93" s="24">
        <f t="shared" si="65"/>
        <v>0</v>
      </c>
      <c r="O93" s="24">
        <f t="shared" si="65"/>
        <v>0</v>
      </c>
      <c r="P93" s="24">
        <f t="shared" si="65"/>
        <v>0.68971000000000005</v>
      </c>
      <c r="Q93" s="24">
        <f t="shared" si="65"/>
        <v>0</v>
      </c>
      <c r="R93" s="24">
        <f t="shared" si="65"/>
        <v>0</v>
      </c>
      <c r="S93" s="24">
        <f t="shared" si="65"/>
        <v>0</v>
      </c>
      <c r="T93" s="24">
        <f t="shared" si="65"/>
        <v>0</v>
      </c>
      <c r="U93" s="24">
        <f t="shared" si="65"/>
        <v>0</v>
      </c>
      <c r="V93" s="24">
        <f t="shared" si="65"/>
        <v>0</v>
      </c>
      <c r="W93" s="24">
        <f>PRODUCT(W92,$E$4)</f>
        <v>0</v>
      </c>
      <c r="X93" s="24">
        <f t="shared" si="65"/>
        <v>0</v>
      </c>
      <c r="Y93" s="24">
        <f t="shared" si="65"/>
        <v>0</v>
      </c>
      <c r="Z93" s="24">
        <f t="shared" si="65"/>
        <v>0</v>
      </c>
      <c r="AA93" s="24">
        <f t="shared" si="65"/>
        <v>0</v>
      </c>
      <c r="AB93" s="24">
        <f t="shared" si="65"/>
        <v>0</v>
      </c>
      <c r="AC93" s="24">
        <f t="shared" si="65"/>
        <v>0</v>
      </c>
      <c r="AD93" s="24">
        <f t="shared" si="65"/>
        <v>0</v>
      </c>
      <c r="AE93" s="24">
        <f t="shared" si="65"/>
        <v>1.0619999999999998</v>
      </c>
      <c r="AF93" s="24">
        <f t="shared" si="65"/>
        <v>0</v>
      </c>
      <c r="AG93" s="24">
        <f t="shared" si="65"/>
        <v>0</v>
      </c>
      <c r="AH93" s="24">
        <f t="shared" si="65"/>
        <v>0</v>
      </c>
      <c r="AI93" s="24">
        <f t="shared" si="65"/>
        <v>0</v>
      </c>
      <c r="AJ93" s="24">
        <f t="shared" si="65"/>
        <v>0</v>
      </c>
      <c r="AK93" s="24">
        <f t="shared" si="65"/>
        <v>0</v>
      </c>
      <c r="AL93" s="24">
        <f t="shared" si="65"/>
        <v>0</v>
      </c>
      <c r="AM93" s="24">
        <f t="shared" si="65"/>
        <v>0</v>
      </c>
      <c r="AN93" s="24">
        <f t="shared" si="65"/>
        <v>0</v>
      </c>
      <c r="AO93" s="24">
        <f t="shared" si="65"/>
        <v>0</v>
      </c>
      <c r="AP93" s="24">
        <f t="shared" si="65"/>
        <v>0</v>
      </c>
      <c r="AQ93" s="24">
        <f t="shared" si="65"/>
        <v>0</v>
      </c>
      <c r="AR93" s="24">
        <f t="shared" si="65"/>
        <v>0</v>
      </c>
      <c r="AS93" s="24">
        <f t="shared" si="65"/>
        <v>0</v>
      </c>
      <c r="AT93" s="24">
        <f t="shared" si="65"/>
        <v>0</v>
      </c>
      <c r="AU93" s="24">
        <f t="shared" si="65"/>
        <v>0</v>
      </c>
      <c r="AV93" s="24">
        <f t="shared" si="65"/>
        <v>0</v>
      </c>
      <c r="AW93" s="24">
        <f t="shared" si="65"/>
        <v>0</v>
      </c>
      <c r="AX93" s="24">
        <f t="shared" si="65"/>
        <v>0</v>
      </c>
      <c r="AY93" s="24">
        <f t="shared" si="65"/>
        <v>0</v>
      </c>
      <c r="AZ93" s="24">
        <f t="shared" si="65"/>
        <v>0</v>
      </c>
      <c r="BA93" s="24">
        <f t="shared" si="65"/>
        <v>0</v>
      </c>
      <c r="BB93" s="24">
        <f t="shared" si="65"/>
        <v>0</v>
      </c>
      <c r="BC93" s="24">
        <f t="shared" si="65"/>
        <v>0</v>
      </c>
      <c r="BD93" s="24">
        <f t="shared" si="65"/>
        <v>0</v>
      </c>
      <c r="BE93" s="24">
        <f t="shared" si="65"/>
        <v>0</v>
      </c>
      <c r="BF93" s="24">
        <f t="shared" si="65"/>
        <v>0</v>
      </c>
      <c r="BG93" s="24">
        <f t="shared" si="65"/>
        <v>0</v>
      </c>
      <c r="BH93" s="24">
        <f t="shared" si="65"/>
        <v>0</v>
      </c>
      <c r="BI93" s="24">
        <f t="shared" si="65"/>
        <v>0</v>
      </c>
      <c r="BJ93" s="24">
        <f t="shared" si="65"/>
        <v>0</v>
      </c>
      <c r="BK93" s="24">
        <f t="shared" si="65"/>
        <v>0</v>
      </c>
      <c r="BL93" s="24">
        <f t="shared" si="65"/>
        <v>0</v>
      </c>
      <c r="BM93" s="24">
        <f t="shared" si="65"/>
        <v>0</v>
      </c>
      <c r="BN93" s="24">
        <f t="shared" si="65"/>
        <v>0</v>
      </c>
      <c r="BO93" s="24">
        <f t="shared" ref="BO93" si="66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7">E79</f>
        <v>70</v>
      </c>
      <c r="F95" s="29">
        <f t="shared" si="67"/>
        <v>80</v>
      </c>
      <c r="G95" s="29">
        <f t="shared" si="67"/>
        <v>532</v>
      </c>
      <c r="H95" s="29">
        <f t="shared" si="67"/>
        <v>1140</v>
      </c>
      <c r="I95" s="29">
        <f t="shared" si="67"/>
        <v>620</v>
      </c>
      <c r="J95" s="29">
        <f t="shared" si="67"/>
        <v>71.38</v>
      </c>
      <c r="K95" s="29">
        <f t="shared" si="67"/>
        <v>662.44</v>
      </c>
      <c r="L95" s="29">
        <f t="shared" si="67"/>
        <v>200.83</v>
      </c>
      <c r="M95" s="29">
        <f t="shared" si="67"/>
        <v>554</v>
      </c>
      <c r="N95" s="29">
        <f t="shared" si="67"/>
        <v>99.49</v>
      </c>
      <c r="O95" s="29">
        <f t="shared" si="67"/>
        <v>320.32</v>
      </c>
      <c r="P95" s="29">
        <f t="shared" si="67"/>
        <v>373.68</v>
      </c>
      <c r="Q95" s="29">
        <f t="shared" si="67"/>
        <v>416.67</v>
      </c>
      <c r="R95" s="29">
        <f t="shared" si="67"/>
        <v>0</v>
      </c>
      <c r="S95" s="29">
        <f t="shared" si="67"/>
        <v>0</v>
      </c>
      <c r="T95" s="29">
        <f t="shared" si="67"/>
        <v>0</v>
      </c>
      <c r="U95" s="29">
        <f t="shared" si="67"/>
        <v>692</v>
      </c>
      <c r="V95" s="29">
        <f t="shared" si="67"/>
        <v>401.28</v>
      </c>
      <c r="W95" s="29">
        <f>W79</f>
        <v>209</v>
      </c>
      <c r="X95" s="29">
        <f t="shared" si="67"/>
        <v>9.1</v>
      </c>
      <c r="Y95" s="29">
        <f t="shared" si="67"/>
        <v>0</v>
      </c>
      <c r="Z95" s="29">
        <f t="shared" si="67"/>
        <v>261</v>
      </c>
      <c r="AA95" s="29">
        <f t="shared" si="67"/>
        <v>412</v>
      </c>
      <c r="AB95" s="29">
        <f t="shared" si="67"/>
        <v>224</v>
      </c>
      <c r="AC95" s="29">
        <f t="shared" si="67"/>
        <v>300</v>
      </c>
      <c r="AD95" s="29">
        <f t="shared" si="67"/>
        <v>145</v>
      </c>
      <c r="AE95" s="29">
        <f t="shared" si="67"/>
        <v>392</v>
      </c>
      <c r="AF95" s="29">
        <f t="shared" si="67"/>
        <v>209</v>
      </c>
      <c r="AG95" s="29">
        <f t="shared" si="67"/>
        <v>227.27</v>
      </c>
      <c r="AH95" s="29">
        <f t="shared" si="67"/>
        <v>66.599999999999994</v>
      </c>
      <c r="AI95" s="29">
        <f t="shared" si="67"/>
        <v>59.25</v>
      </c>
      <c r="AJ95" s="29">
        <f t="shared" si="67"/>
        <v>38.5</v>
      </c>
      <c r="AK95" s="29">
        <f t="shared" si="67"/>
        <v>190</v>
      </c>
      <c r="AL95" s="29">
        <f t="shared" si="67"/>
        <v>194</v>
      </c>
      <c r="AM95" s="29">
        <f t="shared" si="67"/>
        <v>316.27999999999997</v>
      </c>
      <c r="AN95" s="29">
        <f t="shared" si="67"/>
        <v>250</v>
      </c>
      <c r="AO95" s="29">
        <f t="shared" si="67"/>
        <v>0</v>
      </c>
      <c r="AP95" s="29">
        <f t="shared" si="67"/>
        <v>224.14</v>
      </c>
      <c r="AQ95" s="29">
        <f t="shared" si="67"/>
        <v>60</v>
      </c>
      <c r="AR95" s="29">
        <f t="shared" si="67"/>
        <v>56.67</v>
      </c>
      <c r="AS95" s="29">
        <f t="shared" si="67"/>
        <v>88</v>
      </c>
      <c r="AT95" s="29">
        <f t="shared" si="67"/>
        <v>64.290000000000006</v>
      </c>
      <c r="AU95" s="29">
        <f t="shared" si="67"/>
        <v>57.14</v>
      </c>
      <c r="AV95" s="29">
        <f t="shared" si="67"/>
        <v>56.25</v>
      </c>
      <c r="AW95" s="29">
        <f t="shared" si="67"/>
        <v>114.28</v>
      </c>
      <c r="AX95" s="29">
        <f t="shared" si="67"/>
        <v>66</v>
      </c>
      <c r="AY95" s="29">
        <f t="shared" si="67"/>
        <v>60</v>
      </c>
      <c r="AZ95" s="29">
        <f t="shared" si="67"/>
        <v>114</v>
      </c>
      <c r="BA95" s="29">
        <f t="shared" si="67"/>
        <v>238</v>
      </c>
      <c r="BB95" s="29">
        <f t="shared" si="67"/>
        <v>355</v>
      </c>
      <c r="BC95" s="29">
        <f t="shared" si="67"/>
        <v>504.44</v>
      </c>
      <c r="BD95" s="29">
        <f t="shared" si="67"/>
        <v>197</v>
      </c>
      <c r="BE95" s="29">
        <f t="shared" si="67"/>
        <v>369</v>
      </c>
      <c r="BF95" s="29">
        <f t="shared" si="67"/>
        <v>0</v>
      </c>
      <c r="BG95" s="29">
        <f t="shared" si="67"/>
        <v>32</v>
      </c>
      <c r="BH95" s="29">
        <f t="shared" si="67"/>
        <v>36</v>
      </c>
      <c r="BI95" s="29">
        <f t="shared" si="67"/>
        <v>72</v>
      </c>
      <c r="BJ95" s="29">
        <f t="shared" si="67"/>
        <v>34</v>
      </c>
      <c r="BK95" s="29">
        <f t="shared" si="67"/>
        <v>37</v>
      </c>
      <c r="BL95" s="29">
        <f t="shared" si="67"/>
        <v>256</v>
      </c>
      <c r="BM95" s="29">
        <f t="shared" si="67"/>
        <v>138.88999999999999</v>
      </c>
      <c r="BN95" s="29">
        <f t="shared" si="67"/>
        <v>14.89</v>
      </c>
      <c r="BO95" s="29">
        <f t="shared" ref="BO95" si="68">BO79</f>
        <v>10000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9">E95/1000</f>
        <v>7.0000000000000007E-2</v>
      </c>
      <c r="F96" s="23">
        <f t="shared" si="69"/>
        <v>0.08</v>
      </c>
      <c r="G96" s="23">
        <f t="shared" si="69"/>
        <v>0.53200000000000003</v>
      </c>
      <c r="H96" s="23">
        <f t="shared" si="69"/>
        <v>1.1399999999999999</v>
      </c>
      <c r="I96" s="23">
        <f t="shared" si="69"/>
        <v>0.62</v>
      </c>
      <c r="J96" s="23">
        <f t="shared" si="69"/>
        <v>7.1379999999999999E-2</v>
      </c>
      <c r="K96" s="23">
        <f t="shared" si="69"/>
        <v>0.66244000000000003</v>
      </c>
      <c r="L96" s="23">
        <f t="shared" si="69"/>
        <v>0.20083000000000001</v>
      </c>
      <c r="M96" s="23">
        <f t="shared" si="69"/>
        <v>0.55400000000000005</v>
      </c>
      <c r="N96" s="23">
        <f t="shared" si="69"/>
        <v>9.9489999999999995E-2</v>
      </c>
      <c r="O96" s="23">
        <f t="shared" si="69"/>
        <v>0.32031999999999999</v>
      </c>
      <c r="P96" s="23">
        <f t="shared" si="69"/>
        <v>0.37368000000000001</v>
      </c>
      <c r="Q96" s="23">
        <f t="shared" si="69"/>
        <v>0.41667000000000004</v>
      </c>
      <c r="R96" s="23">
        <f t="shared" si="69"/>
        <v>0</v>
      </c>
      <c r="S96" s="23">
        <f t="shared" si="69"/>
        <v>0</v>
      </c>
      <c r="T96" s="23">
        <f t="shared" si="69"/>
        <v>0</v>
      </c>
      <c r="U96" s="23">
        <f t="shared" si="69"/>
        <v>0.69199999999999995</v>
      </c>
      <c r="V96" s="23">
        <f t="shared" si="69"/>
        <v>0.40127999999999997</v>
      </c>
      <c r="W96" s="23">
        <f>W95/1000</f>
        <v>0.20899999999999999</v>
      </c>
      <c r="X96" s="23">
        <f t="shared" si="69"/>
        <v>9.1000000000000004E-3</v>
      </c>
      <c r="Y96" s="23">
        <f t="shared" si="69"/>
        <v>0</v>
      </c>
      <c r="Z96" s="23">
        <f t="shared" si="69"/>
        <v>0.26100000000000001</v>
      </c>
      <c r="AA96" s="23">
        <f t="shared" si="69"/>
        <v>0.41199999999999998</v>
      </c>
      <c r="AB96" s="23">
        <f t="shared" si="69"/>
        <v>0.224</v>
      </c>
      <c r="AC96" s="23">
        <f t="shared" si="69"/>
        <v>0.3</v>
      </c>
      <c r="AD96" s="23">
        <f t="shared" si="69"/>
        <v>0.14499999999999999</v>
      </c>
      <c r="AE96" s="23">
        <f t="shared" si="69"/>
        <v>0.39200000000000002</v>
      </c>
      <c r="AF96" s="23">
        <f t="shared" si="69"/>
        <v>0.20899999999999999</v>
      </c>
      <c r="AG96" s="23">
        <f t="shared" si="69"/>
        <v>0.22727</v>
      </c>
      <c r="AH96" s="23">
        <f t="shared" si="69"/>
        <v>6.6599999999999993E-2</v>
      </c>
      <c r="AI96" s="23">
        <f t="shared" si="69"/>
        <v>5.9249999999999997E-2</v>
      </c>
      <c r="AJ96" s="23">
        <f t="shared" si="69"/>
        <v>3.85E-2</v>
      </c>
      <c r="AK96" s="23">
        <f t="shared" si="69"/>
        <v>0.19</v>
      </c>
      <c r="AL96" s="23">
        <f t="shared" si="69"/>
        <v>0.19400000000000001</v>
      </c>
      <c r="AM96" s="23">
        <f t="shared" si="69"/>
        <v>0.31627999999999995</v>
      </c>
      <c r="AN96" s="23">
        <f t="shared" si="69"/>
        <v>0.25</v>
      </c>
      <c r="AO96" s="23">
        <f t="shared" si="69"/>
        <v>0</v>
      </c>
      <c r="AP96" s="23">
        <f t="shared" si="69"/>
        <v>0.22413999999999998</v>
      </c>
      <c r="AQ96" s="23">
        <f t="shared" si="69"/>
        <v>0.06</v>
      </c>
      <c r="AR96" s="23">
        <f t="shared" si="69"/>
        <v>5.6670000000000005E-2</v>
      </c>
      <c r="AS96" s="23">
        <f t="shared" si="69"/>
        <v>8.7999999999999995E-2</v>
      </c>
      <c r="AT96" s="23">
        <f t="shared" si="69"/>
        <v>6.429E-2</v>
      </c>
      <c r="AU96" s="23">
        <f t="shared" si="69"/>
        <v>5.7140000000000003E-2</v>
      </c>
      <c r="AV96" s="23">
        <f t="shared" si="69"/>
        <v>5.6250000000000001E-2</v>
      </c>
      <c r="AW96" s="23">
        <f t="shared" si="69"/>
        <v>0.11428000000000001</v>
      </c>
      <c r="AX96" s="23">
        <f t="shared" si="69"/>
        <v>6.6000000000000003E-2</v>
      </c>
      <c r="AY96" s="23">
        <f t="shared" si="69"/>
        <v>0.06</v>
      </c>
      <c r="AZ96" s="23">
        <f t="shared" si="69"/>
        <v>0.114</v>
      </c>
      <c r="BA96" s="23">
        <f t="shared" si="69"/>
        <v>0.23799999999999999</v>
      </c>
      <c r="BB96" s="23">
        <f t="shared" si="69"/>
        <v>0.35499999999999998</v>
      </c>
      <c r="BC96" s="23">
        <f t="shared" si="69"/>
        <v>0.50444</v>
      </c>
      <c r="BD96" s="23">
        <f t="shared" si="69"/>
        <v>0.19700000000000001</v>
      </c>
      <c r="BE96" s="23">
        <f t="shared" si="69"/>
        <v>0.36899999999999999</v>
      </c>
      <c r="BF96" s="23">
        <f t="shared" si="69"/>
        <v>0</v>
      </c>
      <c r="BG96" s="23">
        <f t="shared" si="69"/>
        <v>3.2000000000000001E-2</v>
      </c>
      <c r="BH96" s="23">
        <f t="shared" si="69"/>
        <v>3.5999999999999997E-2</v>
      </c>
      <c r="BI96" s="23">
        <f t="shared" si="69"/>
        <v>7.1999999999999995E-2</v>
      </c>
      <c r="BJ96" s="23">
        <f t="shared" si="69"/>
        <v>3.4000000000000002E-2</v>
      </c>
      <c r="BK96" s="23">
        <f t="shared" si="69"/>
        <v>3.6999999999999998E-2</v>
      </c>
      <c r="BL96" s="23">
        <f t="shared" si="69"/>
        <v>0.25600000000000001</v>
      </c>
      <c r="BM96" s="23">
        <f t="shared" si="69"/>
        <v>0.13888999999999999</v>
      </c>
      <c r="BN96" s="23">
        <f t="shared" si="69"/>
        <v>1.489E-2</v>
      </c>
      <c r="BO96" s="23">
        <f t="shared" ref="BO96" si="70">BO95/1000</f>
        <v>10</v>
      </c>
    </row>
    <row r="97" spans="1:69" ht="17.25" x14ac:dyDescent="0.3">
      <c r="A97" s="30"/>
      <c r="B97" s="31" t="s">
        <v>29</v>
      </c>
      <c r="C97" s="117"/>
      <c r="D97" s="32">
        <f>D93*D95</f>
        <v>107.16110999999999</v>
      </c>
      <c r="E97" s="32">
        <f t="shared" ref="E97:BN97" si="71">E93*E95</f>
        <v>0</v>
      </c>
      <c r="F97" s="32">
        <f t="shared" si="71"/>
        <v>56.64</v>
      </c>
      <c r="G97" s="32">
        <f t="shared" si="71"/>
        <v>0</v>
      </c>
      <c r="H97" s="32">
        <f t="shared" si="71"/>
        <v>0</v>
      </c>
      <c r="I97" s="32">
        <f t="shared" si="71"/>
        <v>0</v>
      </c>
      <c r="J97" s="32">
        <f t="shared" si="71"/>
        <v>0</v>
      </c>
      <c r="K97" s="32">
        <f t="shared" si="71"/>
        <v>0</v>
      </c>
      <c r="L97" s="32">
        <f t="shared" si="71"/>
        <v>0</v>
      </c>
      <c r="M97" s="32">
        <f t="shared" si="71"/>
        <v>0</v>
      </c>
      <c r="N97" s="32">
        <f t="shared" si="71"/>
        <v>0</v>
      </c>
      <c r="O97" s="32">
        <f t="shared" si="71"/>
        <v>0</v>
      </c>
      <c r="P97" s="32">
        <f t="shared" si="71"/>
        <v>257.73083280000003</v>
      </c>
      <c r="Q97" s="32">
        <f t="shared" si="71"/>
        <v>0</v>
      </c>
      <c r="R97" s="32">
        <f t="shared" si="71"/>
        <v>0</v>
      </c>
      <c r="S97" s="32">
        <f t="shared" si="71"/>
        <v>0</v>
      </c>
      <c r="T97" s="32">
        <f t="shared" si="71"/>
        <v>0</v>
      </c>
      <c r="U97" s="32">
        <f t="shared" si="71"/>
        <v>0</v>
      </c>
      <c r="V97" s="32">
        <f t="shared" si="71"/>
        <v>0</v>
      </c>
      <c r="W97" s="32">
        <f>W93*W95</f>
        <v>0</v>
      </c>
      <c r="X97" s="32">
        <f t="shared" si="71"/>
        <v>0</v>
      </c>
      <c r="Y97" s="32">
        <f t="shared" si="71"/>
        <v>0</v>
      </c>
      <c r="Z97" s="32">
        <f t="shared" si="71"/>
        <v>0</v>
      </c>
      <c r="AA97" s="32">
        <f t="shared" si="71"/>
        <v>0</v>
      </c>
      <c r="AB97" s="32">
        <f t="shared" si="71"/>
        <v>0</v>
      </c>
      <c r="AC97" s="32">
        <f t="shared" si="71"/>
        <v>0</v>
      </c>
      <c r="AD97" s="32">
        <f t="shared" si="71"/>
        <v>0</v>
      </c>
      <c r="AE97" s="32">
        <f t="shared" si="71"/>
        <v>416.30399999999992</v>
      </c>
      <c r="AF97" s="32">
        <f t="shared" si="71"/>
        <v>0</v>
      </c>
      <c r="AG97" s="32">
        <f t="shared" si="71"/>
        <v>0</v>
      </c>
      <c r="AH97" s="32">
        <f t="shared" si="71"/>
        <v>0</v>
      </c>
      <c r="AI97" s="32">
        <f t="shared" si="71"/>
        <v>0</v>
      </c>
      <c r="AJ97" s="32">
        <f t="shared" si="71"/>
        <v>0</v>
      </c>
      <c r="AK97" s="32">
        <f t="shared" si="71"/>
        <v>0</v>
      </c>
      <c r="AL97" s="32">
        <f t="shared" si="71"/>
        <v>0</v>
      </c>
      <c r="AM97" s="32">
        <f t="shared" si="71"/>
        <v>0</v>
      </c>
      <c r="AN97" s="32">
        <f t="shared" si="71"/>
        <v>0</v>
      </c>
      <c r="AO97" s="32">
        <f t="shared" si="71"/>
        <v>0</v>
      </c>
      <c r="AP97" s="32">
        <f t="shared" si="71"/>
        <v>0</v>
      </c>
      <c r="AQ97" s="32">
        <f t="shared" si="71"/>
        <v>0</v>
      </c>
      <c r="AR97" s="32">
        <f t="shared" si="71"/>
        <v>0</v>
      </c>
      <c r="AS97" s="32">
        <f t="shared" si="71"/>
        <v>0</v>
      </c>
      <c r="AT97" s="32">
        <f t="shared" si="71"/>
        <v>0</v>
      </c>
      <c r="AU97" s="32">
        <f t="shared" si="71"/>
        <v>0</v>
      </c>
      <c r="AV97" s="32">
        <f t="shared" si="71"/>
        <v>0</v>
      </c>
      <c r="AW97" s="32">
        <f t="shared" si="71"/>
        <v>0</v>
      </c>
      <c r="AX97" s="32">
        <f t="shared" si="71"/>
        <v>0</v>
      </c>
      <c r="AY97" s="32">
        <f t="shared" si="71"/>
        <v>0</v>
      </c>
      <c r="AZ97" s="32">
        <f t="shared" si="71"/>
        <v>0</v>
      </c>
      <c r="BA97" s="32">
        <f t="shared" si="71"/>
        <v>0</v>
      </c>
      <c r="BB97" s="32">
        <f t="shared" si="71"/>
        <v>0</v>
      </c>
      <c r="BC97" s="32">
        <f t="shared" si="71"/>
        <v>0</v>
      </c>
      <c r="BD97" s="32">
        <f t="shared" si="71"/>
        <v>0</v>
      </c>
      <c r="BE97" s="32">
        <f t="shared" si="71"/>
        <v>0</v>
      </c>
      <c r="BF97" s="32">
        <f t="shared" si="71"/>
        <v>0</v>
      </c>
      <c r="BG97" s="32">
        <f t="shared" si="71"/>
        <v>0</v>
      </c>
      <c r="BH97" s="32">
        <f t="shared" si="71"/>
        <v>0</v>
      </c>
      <c r="BI97" s="32">
        <f t="shared" si="71"/>
        <v>0</v>
      </c>
      <c r="BJ97" s="32">
        <f t="shared" si="71"/>
        <v>0</v>
      </c>
      <c r="BK97" s="32">
        <f t="shared" si="71"/>
        <v>0</v>
      </c>
      <c r="BL97" s="32">
        <f t="shared" si="71"/>
        <v>0</v>
      </c>
      <c r="BM97" s="32">
        <f t="shared" si="71"/>
        <v>0</v>
      </c>
      <c r="BN97" s="32">
        <f t="shared" si="71"/>
        <v>0</v>
      </c>
      <c r="BO97" s="32">
        <f t="shared" ref="BO97" si="72">BO93*BO95</f>
        <v>0</v>
      </c>
      <c r="BP97" s="33">
        <f>SUM(D97:BN97)</f>
        <v>837.83594279999988</v>
      </c>
      <c r="BQ97" s="34">
        <f>BP97/$C$20</f>
        <v>14.200609199999999</v>
      </c>
    </row>
    <row r="98" spans="1:69" ht="17.25" x14ac:dyDescent="0.3">
      <c r="A98" s="30"/>
      <c r="B98" s="31" t="s">
        <v>30</v>
      </c>
      <c r="C98" s="117"/>
      <c r="D98" s="32">
        <f>D93*D95</f>
        <v>107.16110999999999</v>
      </c>
      <c r="E98" s="32">
        <f t="shared" ref="E98:BN98" si="73">E93*E95</f>
        <v>0</v>
      </c>
      <c r="F98" s="32">
        <f t="shared" si="73"/>
        <v>56.64</v>
      </c>
      <c r="G98" s="32">
        <f t="shared" si="73"/>
        <v>0</v>
      </c>
      <c r="H98" s="32">
        <f t="shared" si="73"/>
        <v>0</v>
      </c>
      <c r="I98" s="32">
        <f t="shared" si="73"/>
        <v>0</v>
      </c>
      <c r="J98" s="32">
        <f t="shared" si="73"/>
        <v>0</v>
      </c>
      <c r="K98" s="32">
        <f t="shared" si="73"/>
        <v>0</v>
      </c>
      <c r="L98" s="32">
        <f t="shared" si="73"/>
        <v>0</v>
      </c>
      <c r="M98" s="32">
        <f t="shared" si="73"/>
        <v>0</v>
      </c>
      <c r="N98" s="32">
        <f t="shared" si="73"/>
        <v>0</v>
      </c>
      <c r="O98" s="32">
        <f t="shared" si="73"/>
        <v>0</v>
      </c>
      <c r="P98" s="32">
        <f t="shared" si="73"/>
        <v>257.73083280000003</v>
      </c>
      <c r="Q98" s="32">
        <f t="shared" si="73"/>
        <v>0</v>
      </c>
      <c r="R98" s="32">
        <f t="shared" si="73"/>
        <v>0</v>
      </c>
      <c r="S98" s="32">
        <f t="shared" si="73"/>
        <v>0</v>
      </c>
      <c r="T98" s="32">
        <f t="shared" si="73"/>
        <v>0</v>
      </c>
      <c r="U98" s="32">
        <f t="shared" si="73"/>
        <v>0</v>
      </c>
      <c r="V98" s="32">
        <f t="shared" si="73"/>
        <v>0</v>
      </c>
      <c r="W98" s="32">
        <f>W93*W95</f>
        <v>0</v>
      </c>
      <c r="X98" s="32">
        <f t="shared" si="73"/>
        <v>0</v>
      </c>
      <c r="Y98" s="32">
        <f t="shared" si="73"/>
        <v>0</v>
      </c>
      <c r="Z98" s="32">
        <f t="shared" si="73"/>
        <v>0</v>
      </c>
      <c r="AA98" s="32">
        <f t="shared" si="73"/>
        <v>0</v>
      </c>
      <c r="AB98" s="32">
        <f t="shared" si="73"/>
        <v>0</v>
      </c>
      <c r="AC98" s="32">
        <f t="shared" si="73"/>
        <v>0</v>
      </c>
      <c r="AD98" s="32">
        <f t="shared" si="73"/>
        <v>0</v>
      </c>
      <c r="AE98" s="32">
        <f t="shared" si="73"/>
        <v>416.30399999999992</v>
      </c>
      <c r="AF98" s="32">
        <f t="shared" si="73"/>
        <v>0</v>
      </c>
      <c r="AG98" s="32">
        <f t="shared" si="73"/>
        <v>0</v>
      </c>
      <c r="AH98" s="32">
        <f t="shared" si="73"/>
        <v>0</v>
      </c>
      <c r="AI98" s="32">
        <f t="shared" si="73"/>
        <v>0</v>
      </c>
      <c r="AJ98" s="32">
        <f t="shared" si="73"/>
        <v>0</v>
      </c>
      <c r="AK98" s="32">
        <f t="shared" si="73"/>
        <v>0</v>
      </c>
      <c r="AL98" s="32">
        <f t="shared" si="73"/>
        <v>0</v>
      </c>
      <c r="AM98" s="32">
        <f t="shared" si="73"/>
        <v>0</v>
      </c>
      <c r="AN98" s="32">
        <f t="shared" si="73"/>
        <v>0</v>
      </c>
      <c r="AO98" s="32">
        <f t="shared" si="73"/>
        <v>0</v>
      </c>
      <c r="AP98" s="32">
        <f t="shared" si="73"/>
        <v>0</v>
      </c>
      <c r="AQ98" s="32">
        <f t="shared" si="73"/>
        <v>0</v>
      </c>
      <c r="AR98" s="32">
        <f t="shared" si="73"/>
        <v>0</v>
      </c>
      <c r="AS98" s="32">
        <f t="shared" si="73"/>
        <v>0</v>
      </c>
      <c r="AT98" s="32">
        <f t="shared" si="73"/>
        <v>0</v>
      </c>
      <c r="AU98" s="32">
        <f t="shared" si="73"/>
        <v>0</v>
      </c>
      <c r="AV98" s="32">
        <f t="shared" si="73"/>
        <v>0</v>
      </c>
      <c r="AW98" s="32">
        <f t="shared" si="73"/>
        <v>0</v>
      </c>
      <c r="AX98" s="32">
        <f t="shared" si="73"/>
        <v>0</v>
      </c>
      <c r="AY98" s="32">
        <f t="shared" si="73"/>
        <v>0</v>
      </c>
      <c r="AZ98" s="32">
        <f t="shared" si="73"/>
        <v>0</v>
      </c>
      <c r="BA98" s="32">
        <f t="shared" si="73"/>
        <v>0</v>
      </c>
      <c r="BB98" s="32">
        <f t="shared" si="73"/>
        <v>0</v>
      </c>
      <c r="BC98" s="32">
        <f t="shared" si="73"/>
        <v>0</v>
      </c>
      <c r="BD98" s="32">
        <f t="shared" si="73"/>
        <v>0</v>
      </c>
      <c r="BE98" s="32">
        <f t="shared" si="73"/>
        <v>0</v>
      </c>
      <c r="BF98" s="32">
        <f t="shared" si="73"/>
        <v>0</v>
      </c>
      <c r="BG98" s="32">
        <f t="shared" si="73"/>
        <v>0</v>
      </c>
      <c r="BH98" s="32">
        <f t="shared" si="73"/>
        <v>0</v>
      </c>
      <c r="BI98" s="32">
        <f t="shared" si="73"/>
        <v>0</v>
      </c>
      <c r="BJ98" s="32">
        <f t="shared" si="73"/>
        <v>0</v>
      </c>
      <c r="BK98" s="32">
        <f t="shared" si="73"/>
        <v>0</v>
      </c>
      <c r="BL98" s="32">
        <f t="shared" si="73"/>
        <v>0</v>
      </c>
      <c r="BM98" s="32">
        <f t="shared" si="73"/>
        <v>0</v>
      </c>
      <c r="BN98" s="32">
        <f t="shared" si="73"/>
        <v>0</v>
      </c>
      <c r="BO98" s="32">
        <f t="shared" ref="BO98" si="74">BO93*BO95</f>
        <v>0</v>
      </c>
      <c r="BP98" s="33">
        <f>SUM(D98:BN98)</f>
        <v>837.83594279999988</v>
      </c>
      <c r="BQ98" s="34">
        <f>BP98/$C$20</f>
        <v>14.200609199999999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98"/>
      <c r="B101" s="2" t="s">
        <v>2</v>
      </c>
      <c r="C101" s="96" t="s">
        <v>3</v>
      </c>
      <c r="D101" s="111" t="str">
        <f t="shared" ref="D101:BN101" si="75">D51</f>
        <v>Хлеб пшеничный</v>
      </c>
      <c r="E101" s="111" t="str">
        <f t="shared" si="75"/>
        <v>Хлеб ржано-пшеничный</v>
      </c>
      <c r="F101" s="111" t="str">
        <f t="shared" si="75"/>
        <v>Сахар</v>
      </c>
      <c r="G101" s="111" t="str">
        <f t="shared" si="75"/>
        <v>Чай</v>
      </c>
      <c r="H101" s="111" t="str">
        <f t="shared" si="75"/>
        <v>Какао</v>
      </c>
      <c r="I101" s="111" t="str">
        <f t="shared" si="75"/>
        <v>Кофейный напиток</v>
      </c>
      <c r="J101" s="111" t="str">
        <f t="shared" si="75"/>
        <v>Молоко 2,5%</v>
      </c>
      <c r="K101" s="111" t="str">
        <f t="shared" si="75"/>
        <v>Масло сливочное</v>
      </c>
      <c r="L101" s="111" t="str">
        <f t="shared" si="75"/>
        <v>Сметана 15%</v>
      </c>
      <c r="M101" s="111" t="str">
        <f t="shared" si="75"/>
        <v>Молоко сухое</v>
      </c>
      <c r="N101" s="111" t="str">
        <f t="shared" si="75"/>
        <v>Снежок 2,5 %</v>
      </c>
      <c r="O101" s="111" t="str">
        <f t="shared" si="75"/>
        <v>Творог 5%</v>
      </c>
      <c r="P101" s="111" t="str">
        <f t="shared" si="75"/>
        <v>Молоко сгущенное</v>
      </c>
      <c r="Q101" s="111" t="str">
        <f t="shared" si="75"/>
        <v xml:space="preserve">Джем Сава </v>
      </c>
      <c r="R101" s="111" t="str">
        <f t="shared" si="75"/>
        <v>Сыр</v>
      </c>
      <c r="S101" s="111" t="str">
        <f t="shared" si="75"/>
        <v>Зеленый горошек</v>
      </c>
      <c r="T101" s="111" t="str">
        <f t="shared" si="75"/>
        <v>Кукуруза консервирован.</v>
      </c>
      <c r="U101" s="111" t="str">
        <f t="shared" si="75"/>
        <v>Консервы рыбные</v>
      </c>
      <c r="V101" s="111" t="str">
        <f t="shared" si="75"/>
        <v>Огурцы консервирован.</v>
      </c>
      <c r="W101" s="52"/>
      <c r="X101" s="111" t="str">
        <f t="shared" si="75"/>
        <v>Яйцо</v>
      </c>
      <c r="Y101" s="111" t="str">
        <f t="shared" si="75"/>
        <v>Икра кабачковая</v>
      </c>
      <c r="Z101" s="111" t="str">
        <f t="shared" si="75"/>
        <v>Изюм</v>
      </c>
      <c r="AA101" s="111" t="str">
        <f t="shared" si="75"/>
        <v>Курага</v>
      </c>
      <c r="AB101" s="111" t="str">
        <f t="shared" si="75"/>
        <v>Чернослив</v>
      </c>
      <c r="AC101" s="111" t="str">
        <f t="shared" si="75"/>
        <v>Шиповник</v>
      </c>
      <c r="AD101" s="111" t="str">
        <f t="shared" si="75"/>
        <v>Сухофрукты</v>
      </c>
      <c r="AE101" s="111" t="str">
        <f t="shared" si="75"/>
        <v>Ягода свежемороженная</v>
      </c>
      <c r="AF101" s="111" t="str">
        <f t="shared" si="75"/>
        <v>Лимон</v>
      </c>
      <c r="AG101" s="111" t="str">
        <f t="shared" si="75"/>
        <v>Кисель</v>
      </c>
      <c r="AH101" s="111" t="str">
        <f t="shared" si="75"/>
        <v xml:space="preserve">Сок </v>
      </c>
      <c r="AI101" s="111" t="str">
        <f t="shared" si="75"/>
        <v>Макаронные изделия</v>
      </c>
      <c r="AJ101" s="111" t="str">
        <f t="shared" si="75"/>
        <v>Мука</v>
      </c>
      <c r="AK101" s="111" t="str">
        <f t="shared" si="75"/>
        <v>Дрожжи</v>
      </c>
      <c r="AL101" s="111" t="str">
        <f t="shared" si="75"/>
        <v>Печенье</v>
      </c>
      <c r="AM101" s="111" t="str">
        <f t="shared" si="75"/>
        <v>Пряники</v>
      </c>
      <c r="AN101" s="111" t="str">
        <f t="shared" si="75"/>
        <v>Вафли</v>
      </c>
      <c r="AO101" s="111" t="str">
        <f t="shared" si="75"/>
        <v>Конфеты</v>
      </c>
      <c r="AP101" s="111" t="str">
        <f t="shared" si="75"/>
        <v>Повидло Сава</v>
      </c>
      <c r="AQ101" s="111" t="str">
        <f t="shared" si="75"/>
        <v>Крупа геркулес</v>
      </c>
      <c r="AR101" s="111" t="str">
        <f t="shared" si="75"/>
        <v>Крупа горох</v>
      </c>
      <c r="AS101" s="111" t="str">
        <f t="shared" si="75"/>
        <v>Крупа гречневая</v>
      </c>
      <c r="AT101" s="111" t="str">
        <f t="shared" si="75"/>
        <v>Крупа кукурузная</v>
      </c>
      <c r="AU101" s="111" t="str">
        <f t="shared" si="75"/>
        <v>Крупа манная</v>
      </c>
      <c r="AV101" s="111" t="str">
        <f t="shared" si="75"/>
        <v>Крупа перловая</v>
      </c>
      <c r="AW101" s="111" t="str">
        <f t="shared" si="75"/>
        <v>Крупа пшеничная</v>
      </c>
      <c r="AX101" s="111" t="str">
        <f t="shared" si="75"/>
        <v>Крупа пшено</v>
      </c>
      <c r="AY101" s="111" t="str">
        <f t="shared" si="75"/>
        <v>Крупа ячневая</v>
      </c>
      <c r="AZ101" s="111" t="str">
        <f t="shared" si="75"/>
        <v>Рис</v>
      </c>
      <c r="BA101" s="111" t="str">
        <f t="shared" si="75"/>
        <v>Цыпленок бройлер</v>
      </c>
      <c r="BB101" s="111" t="str">
        <f t="shared" si="75"/>
        <v>Филе куриное</v>
      </c>
      <c r="BC101" s="111" t="str">
        <f t="shared" si="75"/>
        <v>Фарш говяжий</v>
      </c>
      <c r="BD101" s="111" t="str">
        <f t="shared" si="75"/>
        <v>Печень куриная</v>
      </c>
      <c r="BE101" s="111" t="str">
        <f t="shared" si="75"/>
        <v>Филе минтая</v>
      </c>
      <c r="BF101" s="111" t="str">
        <f t="shared" si="75"/>
        <v>Филе сельди слабосол.</v>
      </c>
      <c r="BG101" s="111" t="str">
        <f t="shared" si="75"/>
        <v>Картофель</v>
      </c>
      <c r="BH101" s="111" t="str">
        <f t="shared" si="75"/>
        <v>Морковь</v>
      </c>
      <c r="BI101" s="111" t="str">
        <f t="shared" si="75"/>
        <v>Лук</v>
      </c>
      <c r="BJ101" s="111" t="str">
        <f t="shared" si="75"/>
        <v>Капуста</v>
      </c>
      <c r="BK101" s="111" t="str">
        <f t="shared" si="75"/>
        <v>Свекла</v>
      </c>
      <c r="BL101" s="111" t="str">
        <f t="shared" si="75"/>
        <v>Томатная паста</v>
      </c>
      <c r="BM101" s="111" t="str">
        <f t="shared" si="75"/>
        <v>Масло растительное</v>
      </c>
      <c r="BN101" s="111" t="str">
        <f t="shared" si="75"/>
        <v>Соль</v>
      </c>
      <c r="BO101" s="111" t="str">
        <f t="shared" ref="BO101" si="76">BO51</f>
        <v>Аскорбиновая кислота</v>
      </c>
      <c r="BP101" s="120" t="s">
        <v>4</v>
      </c>
      <c r="BQ101" s="121" t="s">
        <v>5</v>
      </c>
    </row>
    <row r="102" spans="1:69" ht="36.75" customHeight="1" x14ac:dyDescent="0.25">
      <c r="A102" s="99"/>
      <c r="B102" s="3" t="s">
        <v>6</v>
      </c>
      <c r="C102" s="97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52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20"/>
      <c r="BQ102" s="121"/>
    </row>
    <row r="103" spans="1:69" x14ac:dyDescent="0.25">
      <c r="A103" s="116" t="s">
        <v>20</v>
      </c>
      <c r="B103" s="20" t="str">
        <f>B25</f>
        <v>Картофельное пюре</v>
      </c>
      <c r="C103" s="103">
        <f>$E$4</f>
        <v>59</v>
      </c>
      <c r="D103" s="4">
        <f t="shared" ref="D103:BN107" si="77">D25</f>
        <v>0</v>
      </c>
      <c r="E103" s="4">
        <f t="shared" si="77"/>
        <v>0</v>
      </c>
      <c r="F103" s="4">
        <f t="shared" si="77"/>
        <v>0</v>
      </c>
      <c r="G103" s="4">
        <f t="shared" si="77"/>
        <v>0</v>
      </c>
      <c r="H103" s="4">
        <f t="shared" si="77"/>
        <v>0</v>
      </c>
      <c r="I103" s="4">
        <f t="shared" si="77"/>
        <v>0</v>
      </c>
      <c r="J103" s="4">
        <f t="shared" si="77"/>
        <v>0.02</v>
      </c>
      <c r="K103" s="4">
        <f t="shared" si="77"/>
        <v>3.0000000000000001E-3</v>
      </c>
      <c r="L103" s="4">
        <f t="shared" si="77"/>
        <v>0</v>
      </c>
      <c r="M103" s="4">
        <f t="shared" si="77"/>
        <v>0</v>
      </c>
      <c r="N103" s="4">
        <f t="shared" si="77"/>
        <v>0</v>
      </c>
      <c r="O103" s="4">
        <f t="shared" si="77"/>
        <v>0</v>
      </c>
      <c r="P103" s="4">
        <f t="shared" si="77"/>
        <v>0</v>
      </c>
      <c r="Q103" s="4">
        <f t="shared" si="77"/>
        <v>0</v>
      </c>
      <c r="R103" s="4">
        <f t="shared" si="77"/>
        <v>0</v>
      </c>
      <c r="S103" s="4">
        <f t="shared" si="77"/>
        <v>0</v>
      </c>
      <c r="T103" s="4">
        <f t="shared" si="77"/>
        <v>0</v>
      </c>
      <c r="U103" s="4">
        <f t="shared" si="77"/>
        <v>0</v>
      </c>
      <c r="V103" s="4">
        <f t="shared" si="77"/>
        <v>0</v>
      </c>
      <c r="W103" s="4">
        <f>W25</f>
        <v>0</v>
      </c>
      <c r="X103" s="4">
        <f t="shared" si="77"/>
        <v>0</v>
      </c>
      <c r="Y103" s="4">
        <f t="shared" si="77"/>
        <v>0</v>
      </c>
      <c r="Z103" s="4">
        <f t="shared" si="77"/>
        <v>0</v>
      </c>
      <c r="AA103" s="4">
        <f t="shared" si="77"/>
        <v>0</v>
      </c>
      <c r="AB103" s="4">
        <f t="shared" si="77"/>
        <v>0</v>
      </c>
      <c r="AC103" s="4">
        <f t="shared" si="77"/>
        <v>0</v>
      </c>
      <c r="AD103" s="4">
        <f t="shared" si="77"/>
        <v>0</v>
      </c>
      <c r="AE103" s="4">
        <f t="shared" si="77"/>
        <v>0</v>
      </c>
      <c r="AF103" s="4">
        <f t="shared" si="77"/>
        <v>0</v>
      </c>
      <c r="AG103" s="4">
        <f t="shared" si="77"/>
        <v>0</v>
      </c>
      <c r="AH103" s="4">
        <f t="shared" si="77"/>
        <v>0</v>
      </c>
      <c r="AI103" s="4">
        <f t="shared" si="77"/>
        <v>0</v>
      </c>
      <c r="AJ103" s="4">
        <f t="shared" si="77"/>
        <v>0</v>
      </c>
      <c r="AK103" s="4">
        <f t="shared" si="77"/>
        <v>0</v>
      </c>
      <c r="AL103" s="4">
        <f t="shared" si="77"/>
        <v>0</v>
      </c>
      <c r="AM103" s="4">
        <f t="shared" si="77"/>
        <v>0</v>
      </c>
      <c r="AN103" s="4">
        <f t="shared" si="77"/>
        <v>0</v>
      </c>
      <c r="AO103" s="4">
        <f t="shared" si="77"/>
        <v>0</v>
      </c>
      <c r="AP103" s="4">
        <f t="shared" si="77"/>
        <v>0</v>
      </c>
      <c r="AQ103" s="4">
        <f t="shared" si="77"/>
        <v>0</v>
      </c>
      <c r="AR103" s="4">
        <f t="shared" si="77"/>
        <v>0</v>
      </c>
      <c r="AS103" s="4">
        <f t="shared" si="77"/>
        <v>0</v>
      </c>
      <c r="AT103" s="4">
        <f t="shared" si="77"/>
        <v>0</v>
      </c>
      <c r="AU103" s="4">
        <f t="shared" si="77"/>
        <v>0</v>
      </c>
      <c r="AV103" s="4">
        <f t="shared" si="77"/>
        <v>0</v>
      </c>
      <c r="AW103" s="4">
        <f t="shared" si="77"/>
        <v>0</v>
      </c>
      <c r="AX103" s="4">
        <f t="shared" si="77"/>
        <v>0</v>
      </c>
      <c r="AY103" s="4">
        <f t="shared" si="77"/>
        <v>0</v>
      </c>
      <c r="AZ103" s="4">
        <f t="shared" si="77"/>
        <v>0</v>
      </c>
      <c r="BA103" s="4">
        <f t="shared" si="77"/>
        <v>0</v>
      </c>
      <c r="BB103" s="4">
        <f t="shared" si="77"/>
        <v>0</v>
      </c>
      <c r="BC103" s="4">
        <f t="shared" si="77"/>
        <v>0</v>
      </c>
      <c r="BD103" s="4">
        <f t="shared" si="77"/>
        <v>0</v>
      </c>
      <c r="BE103" s="4">
        <f t="shared" si="77"/>
        <v>0</v>
      </c>
      <c r="BF103" s="4">
        <f t="shared" si="77"/>
        <v>0</v>
      </c>
      <c r="BG103" s="4">
        <f t="shared" si="77"/>
        <v>0.19</v>
      </c>
      <c r="BH103" s="4">
        <f t="shared" si="77"/>
        <v>0</v>
      </c>
      <c r="BI103" s="4">
        <f t="shared" si="77"/>
        <v>0</v>
      </c>
      <c r="BJ103" s="4">
        <f t="shared" si="77"/>
        <v>0</v>
      </c>
      <c r="BK103" s="4">
        <f t="shared" si="77"/>
        <v>0</v>
      </c>
      <c r="BL103" s="4">
        <f t="shared" si="77"/>
        <v>0</v>
      </c>
      <c r="BM103" s="4">
        <f t="shared" si="77"/>
        <v>0</v>
      </c>
      <c r="BN103" s="4">
        <f t="shared" si="77"/>
        <v>1E-3</v>
      </c>
      <c r="BO103" s="4">
        <f t="shared" ref="BO103:BO106" si="78">BO25</f>
        <v>0</v>
      </c>
    </row>
    <row r="104" spans="1:69" x14ac:dyDescent="0.25">
      <c r="A104" s="116"/>
      <c r="B104" s="20" t="str">
        <f>B26</f>
        <v>Свежий огурчик</v>
      </c>
      <c r="C104" s="104"/>
      <c r="D104" s="4">
        <f t="shared" si="77"/>
        <v>0</v>
      </c>
      <c r="E104" s="4">
        <f t="shared" si="77"/>
        <v>0</v>
      </c>
      <c r="F104" s="4">
        <f t="shared" si="77"/>
        <v>0</v>
      </c>
      <c r="G104" s="4">
        <f t="shared" si="77"/>
        <v>0</v>
      </c>
      <c r="H104" s="4">
        <f t="shared" si="77"/>
        <v>0</v>
      </c>
      <c r="I104" s="4">
        <f t="shared" si="77"/>
        <v>0</v>
      </c>
      <c r="J104" s="4">
        <f t="shared" si="77"/>
        <v>0</v>
      </c>
      <c r="K104" s="4">
        <f t="shared" si="77"/>
        <v>0</v>
      </c>
      <c r="L104" s="4">
        <f t="shared" si="77"/>
        <v>0</v>
      </c>
      <c r="M104" s="4">
        <f t="shared" si="77"/>
        <v>0</v>
      </c>
      <c r="N104" s="4">
        <f t="shared" si="77"/>
        <v>0</v>
      </c>
      <c r="O104" s="4">
        <f t="shared" si="77"/>
        <v>0</v>
      </c>
      <c r="P104" s="4">
        <f t="shared" si="77"/>
        <v>0</v>
      </c>
      <c r="Q104" s="4">
        <f t="shared" si="77"/>
        <v>0</v>
      </c>
      <c r="R104" s="4">
        <f t="shared" si="77"/>
        <v>0</v>
      </c>
      <c r="S104" s="4">
        <f t="shared" si="77"/>
        <v>0</v>
      </c>
      <c r="T104" s="4">
        <f t="shared" si="77"/>
        <v>0</v>
      </c>
      <c r="U104" s="4">
        <f t="shared" si="77"/>
        <v>0</v>
      </c>
      <c r="V104" s="4">
        <f t="shared" si="77"/>
        <v>0</v>
      </c>
      <c r="W104" s="4">
        <f>W26</f>
        <v>3.5000000000000003E-2</v>
      </c>
      <c r="X104" s="4">
        <f t="shared" si="77"/>
        <v>0</v>
      </c>
      <c r="Y104" s="4">
        <f t="shared" si="77"/>
        <v>0</v>
      </c>
      <c r="Z104" s="4">
        <f t="shared" si="77"/>
        <v>0</v>
      </c>
      <c r="AA104" s="4">
        <f t="shared" si="77"/>
        <v>0</v>
      </c>
      <c r="AB104" s="4">
        <f t="shared" si="77"/>
        <v>0</v>
      </c>
      <c r="AC104" s="4">
        <f t="shared" si="77"/>
        <v>0</v>
      </c>
      <c r="AD104" s="4">
        <f t="shared" si="77"/>
        <v>0</v>
      </c>
      <c r="AE104" s="4">
        <f t="shared" si="77"/>
        <v>0</v>
      </c>
      <c r="AF104" s="4">
        <f t="shared" si="77"/>
        <v>0</v>
      </c>
      <c r="AG104" s="4">
        <f t="shared" si="77"/>
        <v>0</v>
      </c>
      <c r="AH104" s="4">
        <f t="shared" si="77"/>
        <v>0</v>
      </c>
      <c r="AI104" s="4">
        <f t="shared" si="77"/>
        <v>0</v>
      </c>
      <c r="AJ104" s="4">
        <f t="shared" si="77"/>
        <v>0</v>
      </c>
      <c r="AK104" s="4">
        <f t="shared" si="77"/>
        <v>0</v>
      </c>
      <c r="AL104" s="4">
        <f t="shared" si="77"/>
        <v>0</v>
      </c>
      <c r="AM104" s="4">
        <f t="shared" si="77"/>
        <v>0</v>
      </c>
      <c r="AN104" s="4">
        <f t="shared" si="77"/>
        <v>0</v>
      </c>
      <c r="AO104" s="4">
        <f t="shared" si="77"/>
        <v>0</v>
      </c>
      <c r="AP104" s="4">
        <f t="shared" si="77"/>
        <v>0</v>
      </c>
      <c r="AQ104" s="4">
        <f t="shared" si="77"/>
        <v>0</v>
      </c>
      <c r="AR104" s="4">
        <f t="shared" si="77"/>
        <v>0</v>
      </c>
      <c r="AS104" s="4">
        <f t="shared" si="77"/>
        <v>0</v>
      </c>
      <c r="AT104" s="4">
        <f t="shared" si="77"/>
        <v>0</v>
      </c>
      <c r="AU104" s="4">
        <f t="shared" si="77"/>
        <v>0</v>
      </c>
      <c r="AV104" s="4">
        <f t="shared" si="77"/>
        <v>0</v>
      </c>
      <c r="AW104" s="4">
        <f t="shared" si="77"/>
        <v>0</v>
      </c>
      <c r="AX104" s="4">
        <f t="shared" si="77"/>
        <v>0</v>
      </c>
      <c r="AY104" s="4">
        <f t="shared" si="77"/>
        <v>0</v>
      </c>
      <c r="AZ104" s="4">
        <f t="shared" si="77"/>
        <v>0</v>
      </c>
      <c r="BA104" s="4">
        <f t="shared" si="77"/>
        <v>0</v>
      </c>
      <c r="BB104" s="4">
        <f t="shared" si="77"/>
        <v>0</v>
      </c>
      <c r="BC104" s="4">
        <f t="shared" si="77"/>
        <v>0</v>
      </c>
      <c r="BD104" s="4">
        <f t="shared" si="77"/>
        <v>0</v>
      </c>
      <c r="BE104" s="4">
        <f t="shared" si="77"/>
        <v>0</v>
      </c>
      <c r="BF104" s="4">
        <f t="shared" si="77"/>
        <v>0</v>
      </c>
      <c r="BG104" s="4">
        <f t="shared" si="77"/>
        <v>0</v>
      </c>
      <c r="BH104" s="4">
        <f t="shared" si="77"/>
        <v>0</v>
      </c>
      <c r="BI104" s="4">
        <f t="shared" si="77"/>
        <v>0</v>
      </c>
      <c r="BJ104" s="4">
        <f t="shared" si="77"/>
        <v>0</v>
      </c>
      <c r="BK104" s="4">
        <f t="shared" si="77"/>
        <v>0</v>
      </c>
      <c r="BL104" s="4">
        <f t="shared" si="77"/>
        <v>0</v>
      </c>
      <c r="BM104" s="4">
        <f t="shared" si="77"/>
        <v>0</v>
      </c>
      <c r="BN104" s="4">
        <f t="shared" si="77"/>
        <v>0</v>
      </c>
      <c r="BO104" s="4">
        <f t="shared" si="78"/>
        <v>0</v>
      </c>
    </row>
    <row r="105" spans="1:69" x14ac:dyDescent="0.25">
      <c r="A105" s="116"/>
      <c r="B105" s="20" t="str">
        <f>B27</f>
        <v>Хлеб пшеничный</v>
      </c>
      <c r="C105" s="104"/>
      <c r="D105" s="4">
        <f t="shared" si="77"/>
        <v>0.02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</v>
      </c>
      <c r="K105" s="4">
        <f t="shared" si="77"/>
        <v>0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0</v>
      </c>
      <c r="BO105" s="4">
        <f t="shared" si="78"/>
        <v>0</v>
      </c>
    </row>
    <row r="106" spans="1:69" x14ac:dyDescent="0.25">
      <c r="A106" s="116"/>
      <c r="B106" s="20" t="str">
        <f>B28</f>
        <v>Чай с сахаром</v>
      </c>
      <c r="C106" s="104"/>
      <c r="D106" s="4">
        <f t="shared" si="77"/>
        <v>0</v>
      </c>
      <c r="E106" s="4">
        <f t="shared" si="77"/>
        <v>0</v>
      </c>
      <c r="F106" s="4">
        <f t="shared" si="77"/>
        <v>0.01</v>
      </c>
      <c r="G106" s="4">
        <f t="shared" si="77"/>
        <v>4.0000000000000002E-4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25">
      <c r="A107" s="116"/>
      <c r="B107" s="4"/>
      <c r="C107" s="105"/>
      <c r="D107" s="4">
        <f t="shared" si="77"/>
        <v>0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ref="K107:BN107" si="79">K29</f>
        <v>0</v>
      </c>
      <c r="L107" s="4">
        <f t="shared" si="79"/>
        <v>0</v>
      </c>
      <c r="M107" s="4">
        <f t="shared" si="79"/>
        <v>0</v>
      </c>
      <c r="N107" s="4">
        <f t="shared" si="79"/>
        <v>0</v>
      </c>
      <c r="O107" s="4">
        <f t="shared" si="79"/>
        <v>0</v>
      </c>
      <c r="P107" s="4">
        <f t="shared" si="79"/>
        <v>0</v>
      </c>
      <c r="Q107" s="4">
        <f t="shared" si="79"/>
        <v>0</v>
      </c>
      <c r="R107" s="4">
        <f t="shared" si="79"/>
        <v>0</v>
      </c>
      <c r="S107" s="4">
        <f t="shared" si="79"/>
        <v>0</v>
      </c>
      <c r="T107" s="4">
        <f t="shared" si="79"/>
        <v>0</v>
      </c>
      <c r="U107" s="4">
        <f t="shared" si="79"/>
        <v>0</v>
      </c>
      <c r="V107" s="4">
        <f t="shared" si="79"/>
        <v>0</v>
      </c>
      <c r="W107" s="4">
        <f>W29</f>
        <v>0</v>
      </c>
      <c r="X107" s="4">
        <f t="shared" si="79"/>
        <v>0</v>
      </c>
      <c r="Y107" s="4">
        <f t="shared" si="79"/>
        <v>0</v>
      </c>
      <c r="Z107" s="4">
        <f t="shared" si="79"/>
        <v>0</v>
      </c>
      <c r="AA107" s="4">
        <f t="shared" si="79"/>
        <v>0</v>
      </c>
      <c r="AB107" s="4">
        <f t="shared" si="79"/>
        <v>0</v>
      </c>
      <c r="AC107" s="4">
        <f t="shared" si="79"/>
        <v>0</v>
      </c>
      <c r="AD107" s="4">
        <f t="shared" si="79"/>
        <v>0</v>
      </c>
      <c r="AE107" s="4">
        <f t="shared" si="79"/>
        <v>0</v>
      </c>
      <c r="AF107" s="4">
        <f t="shared" si="79"/>
        <v>0</v>
      </c>
      <c r="AG107" s="4">
        <f t="shared" si="79"/>
        <v>0</v>
      </c>
      <c r="AH107" s="4">
        <f t="shared" si="79"/>
        <v>0</v>
      </c>
      <c r="AI107" s="4">
        <f t="shared" si="79"/>
        <v>0</v>
      </c>
      <c r="AJ107" s="4">
        <f t="shared" si="79"/>
        <v>0</v>
      </c>
      <c r="AK107" s="4">
        <f t="shared" si="79"/>
        <v>0</v>
      </c>
      <c r="AL107" s="4">
        <f t="shared" si="79"/>
        <v>0</v>
      </c>
      <c r="AM107" s="4">
        <f t="shared" si="79"/>
        <v>0</v>
      </c>
      <c r="AN107" s="4">
        <f t="shared" si="79"/>
        <v>0</v>
      </c>
      <c r="AO107" s="4">
        <f t="shared" si="79"/>
        <v>0</v>
      </c>
      <c r="AP107" s="4">
        <f t="shared" si="79"/>
        <v>0</v>
      </c>
      <c r="AQ107" s="4">
        <f t="shared" si="79"/>
        <v>0</v>
      </c>
      <c r="AR107" s="4">
        <f t="shared" si="79"/>
        <v>0</v>
      </c>
      <c r="AS107" s="4">
        <f t="shared" si="79"/>
        <v>0</v>
      </c>
      <c r="AT107" s="4">
        <f t="shared" si="79"/>
        <v>0</v>
      </c>
      <c r="AU107" s="4">
        <f t="shared" si="79"/>
        <v>0</v>
      </c>
      <c r="AV107" s="4">
        <f t="shared" si="79"/>
        <v>0</v>
      </c>
      <c r="AW107" s="4">
        <f t="shared" si="79"/>
        <v>0</v>
      </c>
      <c r="AX107" s="4">
        <f t="shared" si="79"/>
        <v>0</v>
      </c>
      <c r="AY107" s="4">
        <f t="shared" si="79"/>
        <v>0</v>
      </c>
      <c r="AZ107" s="4">
        <f t="shared" si="79"/>
        <v>0</v>
      </c>
      <c r="BA107" s="4">
        <f t="shared" si="79"/>
        <v>0</v>
      </c>
      <c r="BB107" s="4">
        <f t="shared" si="79"/>
        <v>0</v>
      </c>
      <c r="BC107" s="4">
        <f t="shared" si="79"/>
        <v>0</v>
      </c>
      <c r="BD107" s="4">
        <f t="shared" si="79"/>
        <v>0</v>
      </c>
      <c r="BE107" s="4">
        <f t="shared" si="79"/>
        <v>0</v>
      </c>
      <c r="BF107" s="4">
        <f t="shared" si="79"/>
        <v>0</v>
      </c>
      <c r="BG107" s="4">
        <f t="shared" si="79"/>
        <v>0</v>
      </c>
      <c r="BH107" s="4">
        <f t="shared" si="79"/>
        <v>0</v>
      </c>
      <c r="BI107" s="4">
        <f t="shared" si="79"/>
        <v>0</v>
      </c>
      <c r="BJ107" s="4">
        <f t="shared" si="79"/>
        <v>0</v>
      </c>
      <c r="BK107" s="4">
        <f t="shared" si="79"/>
        <v>0</v>
      </c>
      <c r="BL107" s="4">
        <f t="shared" si="79"/>
        <v>0</v>
      </c>
      <c r="BM107" s="4">
        <f t="shared" si="79"/>
        <v>0</v>
      </c>
      <c r="BN107" s="4">
        <f t="shared" si="79"/>
        <v>0</v>
      </c>
      <c r="BO107" s="4">
        <f t="shared" ref="BO107" si="80">BO29</f>
        <v>0</v>
      </c>
    </row>
    <row r="108" spans="1:69" ht="17.25" x14ac:dyDescent="0.3">
      <c r="B108" s="21" t="s">
        <v>23</v>
      </c>
      <c r="C108" s="22"/>
      <c r="D108" s="23">
        <f t="shared" ref="D108:BN108" si="81">SUM(D103:D107)</f>
        <v>0.02</v>
      </c>
      <c r="E108" s="23">
        <f t="shared" si="81"/>
        <v>0</v>
      </c>
      <c r="F108" s="23">
        <f t="shared" si="81"/>
        <v>0.01</v>
      </c>
      <c r="G108" s="23">
        <f t="shared" si="81"/>
        <v>4.0000000000000002E-4</v>
      </c>
      <c r="H108" s="23">
        <f t="shared" si="81"/>
        <v>0</v>
      </c>
      <c r="I108" s="23">
        <f t="shared" si="81"/>
        <v>0</v>
      </c>
      <c r="J108" s="23">
        <f t="shared" si="81"/>
        <v>0.02</v>
      </c>
      <c r="K108" s="23">
        <f t="shared" si="81"/>
        <v>3.0000000000000001E-3</v>
      </c>
      <c r="L108" s="23">
        <f t="shared" si="81"/>
        <v>0</v>
      </c>
      <c r="M108" s="23">
        <f t="shared" si="81"/>
        <v>0</v>
      </c>
      <c r="N108" s="23">
        <f t="shared" si="81"/>
        <v>0</v>
      </c>
      <c r="O108" s="23">
        <f t="shared" si="81"/>
        <v>0</v>
      </c>
      <c r="P108" s="23">
        <f t="shared" si="81"/>
        <v>0</v>
      </c>
      <c r="Q108" s="23">
        <f t="shared" si="81"/>
        <v>0</v>
      </c>
      <c r="R108" s="23">
        <f t="shared" si="81"/>
        <v>0</v>
      </c>
      <c r="S108" s="23">
        <f t="shared" si="81"/>
        <v>0</v>
      </c>
      <c r="T108" s="23">
        <f t="shared" si="81"/>
        <v>0</v>
      </c>
      <c r="U108" s="23">
        <f t="shared" si="81"/>
        <v>0</v>
      </c>
      <c r="V108" s="23">
        <f t="shared" si="81"/>
        <v>0</v>
      </c>
      <c r="W108" s="23">
        <f>SUM(W103:W107)</f>
        <v>3.5000000000000003E-2</v>
      </c>
      <c r="X108" s="23">
        <f t="shared" si="81"/>
        <v>0</v>
      </c>
      <c r="Y108" s="23">
        <f t="shared" si="81"/>
        <v>0</v>
      </c>
      <c r="Z108" s="23">
        <f t="shared" si="81"/>
        <v>0</v>
      </c>
      <c r="AA108" s="23">
        <f t="shared" si="81"/>
        <v>0</v>
      </c>
      <c r="AB108" s="23">
        <f t="shared" si="81"/>
        <v>0</v>
      </c>
      <c r="AC108" s="23">
        <f t="shared" si="81"/>
        <v>0</v>
      </c>
      <c r="AD108" s="23">
        <f t="shared" si="81"/>
        <v>0</v>
      </c>
      <c r="AE108" s="23">
        <f t="shared" si="81"/>
        <v>0</v>
      </c>
      <c r="AF108" s="23">
        <f t="shared" si="81"/>
        <v>0</v>
      </c>
      <c r="AG108" s="23">
        <f t="shared" si="81"/>
        <v>0</v>
      </c>
      <c r="AH108" s="23">
        <f t="shared" si="81"/>
        <v>0</v>
      </c>
      <c r="AI108" s="23">
        <f t="shared" si="81"/>
        <v>0</v>
      </c>
      <c r="AJ108" s="23">
        <f t="shared" si="81"/>
        <v>0</v>
      </c>
      <c r="AK108" s="23">
        <f t="shared" si="81"/>
        <v>0</v>
      </c>
      <c r="AL108" s="23">
        <f t="shared" si="81"/>
        <v>0</v>
      </c>
      <c r="AM108" s="23">
        <f t="shared" si="81"/>
        <v>0</v>
      </c>
      <c r="AN108" s="23">
        <f t="shared" si="81"/>
        <v>0</v>
      </c>
      <c r="AO108" s="23">
        <f t="shared" si="81"/>
        <v>0</v>
      </c>
      <c r="AP108" s="23">
        <f t="shared" si="81"/>
        <v>0</v>
      </c>
      <c r="AQ108" s="23">
        <f t="shared" si="81"/>
        <v>0</v>
      </c>
      <c r="AR108" s="23">
        <f t="shared" si="81"/>
        <v>0</v>
      </c>
      <c r="AS108" s="23">
        <f t="shared" si="81"/>
        <v>0</v>
      </c>
      <c r="AT108" s="23">
        <f t="shared" si="81"/>
        <v>0</v>
      </c>
      <c r="AU108" s="23">
        <f t="shared" si="81"/>
        <v>0</v>
      </c>
      <c r="AV108" s="23">
        <f t="shared" si="81"/>
        <v>0</v>
      </c>
      <c r="AW108" s="23">
        <f t="shared" si="81"/>
        <v>0</v>
      </c>
      <c r="AX108" s="23">
        <f t="shared" si="81"/>
        <v>0</v>
      </c>
      <c r="AY108" s="23">
        <f t="shared" si="81"/>
        <v>0</v>
      </c>
      <c r="AZ108" s="23">
        <f t="shared" si="81"/>
        <v>0</v>
      </c>
      <c r="BA108" s="23">
        <f t="shared" si="81"/>
        <v>0</v>
      </c>
      <c r="BB108" s="23">
        <f t="shared" si="81"/>
        <v>0</v>
      </c>
      <c r="BC108" s="23">
        <f t="shared" si="81"/>
        <v>0</v>
      </c>
      <c r="BD108" s="23">
        <f t="shared" si="81"/>
        <v>0</v>
      </c>
      <c r="BE108" s="23">
        <f t="shared" si="81"/>
        <v>0</v>
      </c>
      <c r="BF108" s="23">
        <f t="shared" si="81"/>
        <v>0</v>
      </c>
      <c r="BG108" s="23">
        <f t="shared" si="81"/>
        <v>0.19</v>
      </c>
      <c r="BH108" s="23">
        <f t="shared" si="81"/>
        <v>0</v>
      </c>
      <c r="BI108" s="23">
        <f t="shared" si="81"/>
        <v>0</v>
      </c>
      <c r="BJ108" s="23">
        <f t="shared" si="81"/>
        <v>0</v>
      </c>
      <c r="BK108" s="23">
        <f t="shared" si="81"/>
        <v>0</v>
      </c>
      <c r="BL108" s="23">
        <f t="shared" si="81"/>
        <v>0</v>
      </c>
      <c r="BM108" s="23">
        <f t="shared" si="81"/>
        <v>0</v>
      </c>
      <c r="BN108" s="23">
        <f t="shared" si="81"/>
        <v>1E-3</v>
      </c>
      <c r="BO108" s="23">
        <f t="shared" ref="BO108" si="82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3">PRODUCT(D108,$E$4)</f>
        <v>1.18</v>
      </c>
      <c r="E109" s="24">
        <f t="shared" si="83"/>
        <v>0</v>
      </c>
      <c r="F109" s="24">
        <f t="shared" si="83"/>
        <v>0.59</v>
      </c>
      <c r="G109" s="24">
        <f t="shared" si="83"/>
        <v>2.3599999999999999E-2</v>
      </c>
      <c r="H109" s="24">
        <f t="shared" si="83"/>
        <v>0</v>
      </c>
      <c r="I109" s="24">
        <f t="shared" si="83"/>
        <v>0</v>
      </c>
      <c r="J109" s="24">
        <f t="shared" si="83"/>
        <v>1.18</v>
      </c>
      <c r="K109" s="24">
        <f t="shared" si="83"/>
        <v>0.17699999999999999</v>
      </c>
      <c r="L109" s="24">
        <f t="shared" si="83"/>
        <v>0</v>
      </c>
      <c r="M109" s="24">
        <f t="shared" si="83"/>
        <v>0</v>
      </c>
      <c r="N109" s="24">
        <f t="shared" si="83"/>
        <v>0</v>
      </c>
      <c r="O109" s="24">
        <f t="shared" si="83"/>
        <v>0</v>
      </c>
      <c r="P109" s="24">
        <f t="shared" si="83"/>
        <v>0</v>
      </c>
      <c r="Q109" s="24">
        <f t="shared" si="83"/>
        <v>0</v>
      </c>
      <c r="R109" s="24">
        <f t="shared" si="83"/>
        <v>0</v>
      </c>
      <c r="S109" s="24">
        <f t="shared" si="83"/>
        <v>0</v>
      </c>
      <c r="T109" s="24">
        <f t="shared" si="83"/>
        <v>0</v>
      </c>
      <c r="U109" s="24">
        <f t="shared" si="83"/>
        <v>0</v>
      </c>
      <c r="V109" s="24">
        <f t="shared" si="83"/>
        <v>0</v>
      </c>
      <c r="W109" s="24">
        <f>PRODUCT(W108,$E$4)</f>
        <v>2.0650000000000004</v>
      </c>
      <c r="X109" s="24">
        <f t="shared" si="83"/>
        <v>0</v>
      </c>
      <c r="Y109" s="24">
        <f t="shared" si="83"/>
        <v>0</v>
      </c>
      <c r="Z109" s="24">
        <f t="shared" si="83"/>
        <v>0</v>
      </c>
      <c r="AA109" s="24">
        <f t="shared" si="83"/>
        <v>0</v>
      </c>
      <c r="AB109" s="24">
        <f t="shared" si="83"/>
        <v>0</v>
      </c>
      <c r="AC109" s="24">
        <f t="shared" si="83"/>
        <v>0</v>
      </c>
      <c r="AD109" s="24">
        <f t="shared" si="83"/>
        <v>0</v>
      </c>
      <c r="AE109" s="24">
        <f t="shared" si="83"/>
        <v>0</v>
      </c>
      <c r="AF109" s="24">
        <f t="shared" si="83"/>
        <v>0</v>
      </c>
      <c r="AG109" s="24">
        <f t="shared" si="83"/>
        <v>0</v>
      </c>
      <c r="AH109" s="24">
        <f t="shared" si="83"/>
        <v>0</v>
      </c>
      <c r="AI109" s="24">
        <f t="shared" si="83"/>
        <v>0</v>
      </c>
      <c r="AJ109" s="24">
        <f t="shared" si="83"/>
        <v>0</v>
      </c>
      <c r="AK109" s="24">
        <f t="shared" si="83"/>
        <v>0</v>
      </c>
      <c r="AL109" s="24">
        <f t="shared" si="83"/>
        <v>0</v>
      </c>
      <c r="AM109" s="24">
        <f t="shared" si="83"/>
        <v>0</v>
      </c>
      <c r="AN109" s="24">
        <f t="shared" si="83"/>
        <v>0</v>
      </c>
      <c r="AO109" s="24">
        <f t="shared" si="83"/>
        <v>0</v>
      </c>
      <c r="AP109" s="24">
        <f t="shared" si="83"/>
        <v>0</v>
      </c>
      <c r="AQ109" s="24">
        <f t="shared" si="83"/>
        <v>0</v>
      </c>
      <c r="AR109" s="24">
        <f t="shared" si="83"/>
        <v>0</v>
      </c>
      <c r="AS109" s="24">
        <f t="shared" si="83"/>
        <v>0</v>
      </c>
      <c r="AT109" s="24">
        <f t="shared" si="83"/>
        <v>0</v>
      </c>
      <c r="AU109" s="24">
        <f t="shared" si="83"/>
        <v>0</v>
      </c>
      <c r="AV109" s="24">
        <f t="shared" si="83"/>
        <v>0</v>
      </c>
      <c r="AW109" s="24">
        <f t="shared" si="83"/>
        <v>0</v>
      </c>
      <c r="AX109" s="24">
        <f t="shared" si="83"/>
        <v>0</v>
      </c>
      <c r="AY109" s="24">
        <f t="shared" si="83"/>
        <v>0</v>
      </c>
      <c r="AZ109" s="24">
        <f t="shared" si="83"/>
        <v>0</v>
      </c>
      <c r="BA109" s="24">
        <f t="shared" si="83"/>
        <v>0</v>
      </c>
      <c r="BB109" s="24">
        <f t="shared" si="83"/>
        <v>0</v>
      </c>
      <c r="BC109" s="24">
        <f t="shared" si="83"/>
        <v>0</v>
      </c>
      <c r="BD109" s="24">
        <f t="shared" si="83"/>
        <v>0</v>
      </c>
      <c r="BE109" s="24">
        <f t="shared" si="83"/>
        <v>0</v>
      </c>
      <c r="BF109" s="24">
        <f t="shared" si="83"/>
        <v>0</v>
      </c>
      <c r="BG109" s="24">
        <f t="shared" si="83"/>
        <v>11.21</v>
      </c>
      <c r="BH109" s="24">
        <f t="shared" si="83"/>
        <v>0</v>
      </c>
      <c r="BI109" s="24">
        <f t="shared" si="83"/>
        <v>0</v>
      </c>
      <c r="BJ109" s="24">
        <f t="shared" si="83"/>
        <v>0</v>
      </c>
      <c r="BK109" s="24">
        <f t="shared" si="83"/>
        <v>0</v>
      </c>
      <c r="BL109" s="24">
        <f t="shared" si="83"/>
        <v>0</v>
      </c>
      <c r="BM109" s="24">
        <f t="shared" si="83"/>
        <v>0</v>
      </c>
      <c r="BN109" s="24">
        <f t="shared" si="83"/>
        <v>5.9000000000000004E-2</v>
      </c>
      <c r="BO109" s="24">
        <f t="shared" ref="BO109" si="84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5">E95</f>
        <v>70</v>
      </c>
      <c r="F111" s="29">
        <f t="shared" si="85"/>
        <v>80</v>
      </c>
      <c r="G111" s="29">
        <f t="shared" si="85"/>
        <v>532</v>
      </c>
      <c r="H111" s="29">
        <f t="shared" si="85"/>
        <v>1140</v>
      </c>
      <c r="I111" s="29">
        <f t="shared" si="85"/>
        <v>620</v>
      </c>
      <c r="J111" s="29">
        <f t="shared" si="85"/>
        <v>71.38</v>
      </c>
      <c r="K111" s="29">
        <f t="shared" si="85"/>
        <v>662.44</v>
      </c>
      <c r="L111" s="29">
        <f t="shared" si="85"/>
        <v>200.83</v>
      </c>
      <c r="M111" s="29">
        <f t="shared" si="85"/>
        <v>554</v>
      </c>
      <c r="N111" s="29">
        <f t="shared" si="85"/>
        <v>99.49</v>
      </c>
      <c r="O111" s="29">
        <f t="shared" si="85"/>
        <v>320.32</v>
      </c>
      <c r="P111" s="29">
        <f t="shared" si="85"/>
        <v>373.68</v>
      </c>
      <c r="Q111" s="29">
        <f t="shared" si="85"/>
        <v>416.67</v>
      </c>
      <c r="R111" s="29">
        <f t="shared" si="85"/>
        <v>0</v>
      </c>
      <c r="S111" s="29">
        <f t="shared" si="85"/>
        <v>0</v>
      </c>
      <c r="T111" s="29">
        <f t="shared" si="85"/>
        <v>0</v>
      </c>
      <c r="U111" s="29">
        <f t="shared" si="85"/>
        <v>692</v>
      </c>
      <c r="V111" s="29">
        <f t="shared" si="85"/>
        <v>401.28</v>
      </c>
      <c r="W111" s="29">
        <f>W95</f>
        <v>209</v>
      </c>
      <c r="X111" s="29">
        <f t="shared" si="85"/>
        <v>9.1</v>
      </c>
      <c r="Y111" s="29">
        <f t="shared" si="85"/>
        <v>0</v>
      </c>
      <c r="Z111" s="29">
        <f t="shared" si="85"/>
        <v>261</v>
      </c>
      <c r="AA111" s="29">
        <f t="shared" si="85"/>
        <v>412</v>
      </c>
      <c r="AB111" s="29">
        <f t="shared" si="85"/>
        <v>224</v>
      </c>
      <c r="AC111" s="29">
        <f t="shared" si="85"/>
        <v>300</v>
      </c>
      <c r="AD111" s="29">
        <f t="shared" si="85"/>
        <v>145</v>
      </c>
      <c r="AE111" s="29">
        <f t="shared" si="85"/>
        <v>392</v>
      </c>
      <c r="AF111" s="29">
        <f t="shared" si="85"/>
        <v>209</v>
      </c>
      <c r="AG111" s="29">
        <f t="shared" si="85"/>
        <v>227.27</v>
      </c>
      <c r="AH111" s="29">
        <f t="shared" si="85"/>
        <v>66.599999999999994</v>
      </c>
      <c r="AI111" s="29">
        <f t="shared" si="85"/>
        <v>59.25</v>
      </c>
      <c r="AJ111" s="29">
        <f t="shared" si="85"/>
        <v>38.5</v>
      </c>
      <c r="AK111" s="29">
        <f t="shared" si="85"/>
        <v>190</v>
      </c>
      <c r="AL111" s="29">
        <f t="shared" si="85"/>
        <v>194</v>
      </c>
      <c r="AM111" s="29">
        <f t="shared" si="85"/>
        <v>316.27999999999997</v>
      </c>
      <c r="AN111" s="29">
        <f t="shared" si="85"/>
        <v>250</v>
      </c>
      <c r="AO111" s="29">
        <f t="shared" si="85"/>
        <v>0</v>
      </c>
      <c r="AP111" s="29">
        <f t="shared" si="85"/>
        <v>224.14</v>
      </c>
      <c r="AQ111" s="29">
        <f t="shared" si="85"/>
        <v>60</v>
      </c>
      <c r="AR111" s="29">
        <f t="shared" si="85"/>
        <v>56.67</v>
      </c>
      <c r="AS111" s="29">
        <f t="shared" si="85"/>
        <v>88</v>
      </c>
      <c r="AT111" s="29">
        <f t="shared" si="85"/>
        <v>64.290000000000006</v>
      </c>
      <c r="AU111" s="29">
        <f t="shared" si="85"/>
        <v>57.14</v>
      </c>
      <c r="AV111" s="29">
        <f t="shared" si="85"/>
        <v>56.25</v>
      </c>
      <c r="AW111" s="29">
        <f t="shared" si="85"/>
        <v>114.28</v>
      </c>
      <c r="AX111" s="29">
        <f t="shared" si="85"/>
        <v>66</v>
      </c>
      <c r="AY111" s="29">
        <f t="shared" si="85"/>
        <v>60</v>
      </c>
      <c r="AZ111" s="29">
        <f t="shared" si="85"/>
        <v>114</v>
      </c>
      <c r="BA111" s="29">
        <f t="shared" si="85"/>
        <v>238</v>
      </c>
      <c r="BB111" s="29">
        <f t="shared" si="85"/>
        <v>355</v>
      </c>
      <c r="BC111" s="29">
        <f t="shared" si="85"/>
        <v>504.44</v>
      </c>
      <c r="BD111" s="29">
        <f t="shared" si="85"/>
        <v>197</v>
      </c>
      <c r="BE111" s="29">
        <f t="shared" si="85"/>
        <v>369</v>
      </c>
      <c r="BF111" s="29">
        <f t="shared" si="85"/>
        <v>0</v>
      </c>
      <c r="BG111" s="29">
        <f t="shared" si="85"/>
        <v>32</v>
      </c>
      <c r="BH111" s="29">
        <f t="shared" si="85"/>
        <v>36</v>
      </c>
      <c r="BI111" s="29">
        <f t="shared" si="85"/>
        <v>72</v>
      </c>
      <c r="BJ111" s="29">
        <f t="shared" si="85"/>
        <v>34</v>
      </c>
      <c r="BK111" s="29">
        <f t="shared" si="85"/>
        <v>37</v>
      </c>
      <c r="BL111" s="29">
        <f t="shared" si="85"/>
        <v>256</v>
      </c>
      <c r="BM111" s="29">
        <f t="shared" si="85"/>
        <v>138.88999999999999</v>
      </c>
      <c r="BN111" s="29">
        <f t="shared" si="85"/>
        <v>14.89</v>
      </c>
      <c r="BO111" s="29">
        <f t="shared" ref="BO111" si="86">BO95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7">E111/1000</f>
        <v>7.0000000000000007E-2</v>
      </c>
      <c r="F112" s="23">
        <f t="shared" si="87"/>
        <v>0.08</v>
      </c>
      <c r="G112" s="23">
        <f t="shared" si="87"/>
        <v>0.53200000000000003</v>
      </c>
      <c r="H112" s="23">
        <f t="shared" si="87"/>
        <v>1.1399999999999999</v>
      </c>
      <c r="I112" s="23">
        <f t="shared" si="87"/>
        <v>0.62</v>
      </c>
      <c r="J112" s="23">
        <f t="shared" si="87"/>
        <v>7.1379999999999999E-2</v>
      </c>
      <c r="K112" s="23">
        <f t="shared" si="87"/>
        <v>0.66244000000000003</v>
      </c>
      <c r="L112" s="23">
        <f t="shared" si="87"/>
        <v>0.20083000000000001</v>
      </c>
      <c r="M112" s="23">
        <f t="shared" si="87"/>
        <v>0.55400000000000005</v>
      </c>
      <c r="N112" s="23">
        <f t="shared" si="87"/>
        <v>9.9489999999999995E-2</v>
      </c>
      <c r="O112" s="23">
        <f t="shared" si="87"/>
        <v>0.32031999999999999</v>
      </c>
      <c r="P112" s="23">
        <f t="shared" si="87"/>
        <v>0.37368000000000001</v>
      </c>
      <c r="Q112" s="23">
        <f t="shared" si="87"/>
        <v>0.41667000000000004</v>
      </c>
      <c r="R112" s="23">
        <f t="shared" si="87"/>
        <v>0</v>
      </c>
      <c r="S112" s="23">
        <f t="shared" si="87"/>
        <v>0</v>
      </c>
      <c r="T112" s="23">
        <f t="shared" si="87"/>
        <v>0</v>
      </c>
      <c r="U112" s="23">
        <f t="shared" si="87"/>
        <v>0.69199999999999995</v>
      </c>
      <c r="V112" s="23">
        <f t="shared" si="87"/>
        <v>0.40127999999999997</v>
      </c>
      <c r="W112" s="23">
        <f>W111/1000</f>
        <v>0.20899999999999999</v>
      </c>
      <c r="X112" s="23">
        <f t="shared" si="87"/>
        <v>9.1000000000000004E-3</v>
      </c>
      <c r="Y112" s="23">
        <f t="shared" si="87"/>
        <v>0</v>
      </c>
      <c r="Z112" s="23">
        <f t="shared" si="87"/>
        <v>0.26100000000000001</v>
      </c>
      <c r="AA112" s="23">
        <f t="shared" si="87"/>
        <v>0.41199999999999998</v>
      </c>
      <c r="AB112" s="23">
        <f t="shared" si="87"/>
        <v>0.224</v>
      </c>
      <c r="AC112" s="23">
        <f t="shared" si="87"/>
        <v>0.3</v>
      </c>
      <c r="AD112" s="23">
        <f t="shared" si="87"/>
        <v>0.14499999999999999</v>
      </c>
      <c r="AE112" s="23">
        <f t="shared" si="87"/>
        <v>0.39200000000000002</v>
      </c>
      <c r="AF112" s="23">
        <f t="shared" si="87"/>
        <v>0.20899999999999999</v>
      </c>
      <c r="AG112" s="23">
        <f t="shared" si="87"/>
        <v>0.22727</v>
      </c>
      <c r="AH112" s="23">
        <f t="shared" si="87"/>
        <v>6.6599999999999993E-2</v>
      </c>
      <c r="AI112" s="23">
        <f t="shared" si="87"/>
        <v>5.9249999999999997E-2</v>
      </c>
      <c r="AJ112" s="23">
        <f t="shared" si="87"/>
        <v>3.85E-2</v>
      </c>
      <c r="AK112" s="23">
        <f t="shared" si="87"/>
        <v>0.19</v>
      </c>
      <c r="AL112" s="23">
        <f t="shared" si="87"/>
        <v>0.19400000000000001</v>
      </c>
      <c r="AM112" s="23">
        <f t="shared" si="87"/>
        <v>0.31627999999999995</v>
      </c>
      <c r="AN112" s="23">
        <f t="shared" si="87"/>
        <v>0.25</v>
      </c>
      <c r="AO112" s="23">
        <f t="shared" si="87"/>
        <v>0</v>
      </c>
      <c r="AP112" s="23">
        <f t="shared" si="87"/>
        <v>0.22413999999999998</v>
      </c>
      <c r="AQ112" s="23">
        <f t="shared" si="87"/>
        <v>0.06</v>
      </c>
      <c r="AR112" s="23">
        <f t="shared" si="87"/>
        <v>5.6670000000000005E-2</v>
      </c>
      <c r="AS112" s="23">
        <f t="shared" si="87"/>
        <v>8.7999999999999995E-2</v>
      </c>
      <c r="AT112" s="23">
        <f t="shared" si="87"/>
        <v>6.429E-2</v>
      </c>
      <c r="AU112" s="23">
        <f t="shared" si="87"/>
        <v>5.7140000000000003E-2</v>
      </c>
      <c r="AV112" s="23">
        <f t="shared" si="87"/>
        <v>5.6250000000000001E-2</v>
      </c>
      <c r="AW112" s="23">
        <f t="shared" si="87"/>
        <v>0.11428000000000001</v>
      </c>
      <c r="AX112" s="23">
        <f t="shared" si="87"/>
        <v>6.6000000000000003E-2</v>
      </c>
      <c r="AY112" s="23">
        <f t="shared" si="87"/>
        <v>0.06</v>
      </c>
      <c r="AZ112" s="23">
        <f t="shared" si="87"/>
        <v>0.114</v>
      </c>
      <c r="BA112" s="23">
        <f t="shared" si="87"/>
        <v>0.23799999999999999</v>
      </c>
      <c r="BB112" s="23">
        <f t="shared" si="87"/>
        <v>0.35499999999999998</v>
      </c>
      <c r="BC112" s="23">
        <f t="shared" si="87"/>
        <v>0.50444</v>
      </c>
      <c r="BD112" s="23">
        <f t="shared" si="87"/>
        <v>0.19700000000000001</v>
      </c>
      <c r="BE112" s="23">
        <f t="shared" si="87"/>
        <v>0.36899999999999999</v>
      </c>
      <c r="BF112" s="23">
        <f t="shared" si="87"/>
        <v>0</v>
      </c>
      <c r="BG112" s="23">
        <f t="shared" si="87"/>
        <v>3.2000000000000001E-2</v>
      </c>
      <c r="BH112" s="23">
        <f t="shared" si="87"/>
        <v>3.5999999999999997E-2</v>
      </c>
      <c r="BI112" s="23">
        <f t="shared" si="87"/>
        <v>7.1999999999999995E-2</v>
      </c>
      <c r="BJ112" s="23">
        <f t="shared" si="87"/>
        <v>3.4000000000000002E-2</v>
      </c>
      <c r="BK112" s="23">
        <f t="shared" si="87"/>
        <v>3.6999999999999998E-2</v>
      </c>
      <c r="BL112" s="23">
        <f t="shared" si="87"/>
        <v>0.25600000000000001</v>
      </c>
      <c r="BM112" s="23">
        <f t="shared" si="87"/>
        <v>0.13888999999999999</v>
      </c>
      <c r="BN112" s="23">
        <f t="shared" si="87"/>
        <v>1.489E-2</v>
      </c>
      <c r="BO112" s="23">
        <f t="shared" ref="BO112" si="88">BO111/1000</f>
        <v>10</v>
      </c>
    </row>
    <row r="113" spans="1:69" ht="17.25" x14ac:dyDescent="0.3">
      <c r="A113" s="30"/>
      <c r="B113" s="31" t="s">
        <v>29</v>
      </c>
      <c r="C113" s="117"/>
      <c r="D113" s="32">
        <f>D109*D111</f>
        <v>79.378599999999992</v>
      </c>
      <c r="E113" s="32">
        <f t="shared" ref="E113:BN113" si="89">E109*E111</f>
        <v>0</v>
      </c>
      <c r="F113" s="32">
        <f t="shared" si="89"/>
        <v>47.199999999999996</v>
      </c>
      <c r="G113" s="32">
        <f t="shared" si="89"/>
        <v>12.555199999999999</v>
      </c>
      <c r="H113" s="32">
        <f t="shared" si="89"/>
        <v>0</v>
      </c>
      <c r="I113" s="32">
        <f t="shared" si="89"/>
        <v>0</v>
      </c>
      <c r="J113" s="32">
        <f t="shared" si="89"/>
        <v>84.228399999999993</v>
      </c>
      <c r="K113" s="32">
        <f t="shared" si="89"/>
        <v>117.25188</v>
      </c>
      <c r="L113" s="32">
        <f t="shared" si="89"/>
        <v>0</v>
      </c>
      <c r="M113" s="32">
        <f t="shared" si="89"/>
        <v>0</v>
      </c>
      <c r="N113" s="32">
        <f t="shared" si="89"/>
        <v>0</v>
      </c>
      <c r="O113" s="32">
        <f t="shared" si="89"/>
        <v>0</v>
      </c>
      <c r="P113" s="32">
        <f t="shared" si="89"/>
        <v>0</v>
      </c>
      <c r="Q113" s="32">
        <f t="shared" si="89"/>
        <v>0</v>
      </c>
      <c r="R113" s="32">
        <f t="shared" si="89"/>
        <v>0</v>
      </c>
      <c r="S113" s="32">
        <f t="shared" si="89"/>
        <v>0</v>
      </c>
      <c r="T113" s="32">
        <f t="shared" si="89"/>
        <v>0</v>
      </c>
      <c r="U113" s="32">
        <f t="shared" si="89"/>
        <v>0</v>
      </c>
      <c r="V113" s="32">
        <f t="shared" si="89"/>
        <v>0</v>
      </c>
      <c r="W113" s="32">
        <f>W109*W111</f>
        <v>431.58500000000009</v>
      </c>
      <c r="X113" s="32">
        <f t="shared" si="89"/>
        <v>0</v>
      </c>
      <c r="Y113" s="32">
        <f t="shared" si="89"/>
        <v>0</v>
      </c>
      <c r="Z113" s="32">
        <f t="shared" si="89"/>
        <v>0</v>
      </c>
      <c r="AA113" s="32">
        <f t="shared" si="89"/>
        <v>0</v>
      </c>
      <c r="AB113" s="32">
        <f t="shared" si="89"/>
        <v>0</v>
      </c>
      <c r="AC113" s="32">
        <f t="shared" si="89"/>
        <v>0</v>
      </c>
      <c r="AD113" s="32">
        <f t="shared" si="89"/>
        <v>0</v>
      </c>
      <c r="AE113" s="32">
        <f t="shared" si="89"/>
        <v>0</v>
      </c>
      <c r="AF113" s="32">
        <f t="shared" si="89"/>
        <v>0</v>
      </c>
      <c r="AG113" s="32">
        <f t="shared" si="89"/>
        <v>0</v>
      </c>
      <c r="AH113" s="32">
        <f t="shared" si="89"/>
        <v>0</v>
      </c>
      <c r="AI113" s="32">
        <f t="shared" si="89"/>
        <v>0</v>
      </c>
      <c r="AJ113" s="32">
        <f t="shared" si="89"/>
        <v>0</v>
      </c>
      <c r="AK113" s="32">
        <f t="shared" si="89"/>
        <v>0</v>
      </c>
      <c r="AL113" s="32">
        <f t="shared" si="89"/>
        <v>0</v>
      </c>
      <c r="AM113" s="32">
        <f t="shared" si="89"/>
        <v>0</v>
      </c>
      <c r="AN113" s="32">
        <f t="shared" si="89"/>
        <v>0</v>
      </c>
      <c r="AO113" s="32">
        <f t="shared" si="89"/>
        <v>0</v>
      </c>
      <c r="AP113" s="32">
        <f t="shared" si="89"/>
        <v>0</v>
      </c>
      <c r="AQ113" s="32">
        <f t="shared" si="89"/>
        <v>0</v>
      </c>
      <c r="AR113" s="32">
        <f t="shared" si="89"/>
        <v>0</v>
      </c>
      <c r="AS113" s="32">
        <f t="shared" si="89"/>
        <v>0</v>
      </c>
      <c r="AT113" s="32">
        <f t="shared" si="89"/>
        <v>0</v>
      </c>
      <c r="AU113" s="32">
        <f t="shared" si="89"/>
        <v>0</v>
      </c>
      <c r="AV113" s="32">
        <f t="shared" si="89"/>
        <v>0</v>
      </c>
      <c r="AW113" s="32">
        <f t="shared" si="89"/>
        <v>0</v>
      </c>
      <c r="AX113" s="32">
        <f t="shared" si="89"/>
        <v>0</v>
      </c>
      <c r="AY113" s="32">
        <f t="shared" si="89"/>
        <v>0</v>
      </c>
      <c r="AZ113" s="32">
        <f t="shared" si="89"/>
        <v>0</v>
      </c>
      <c r="BA113" s="32">
        <f t="shared" si="89"/>
        <v>0</v>
      </c>
      <c r="BB113" s="32">
        <f t="shared" si="89"/>
        <v>0</v>
      </c>
      <c r="BC113" s="32">
        <f t="shared" si="89"/>
        <v>0</v>
      </c>
      <c r="BD113" s="32">
        <f t="shared" si="89"/>
        <v>0</v>
      </c>
      <c r="BE113" s="32">
        <f t="shared" si="89"/>
        <v>0</v>
      </c>
      <c r="BF113" s="32">
        <f t="shared" si="89"/>
        <v>0</v>
      </c>
      <c r="BG113" s="32">
        <f t="shared" si="89"/>
        <v>358.72</v>
      </c>
      <c r="BH113" s="32">
        <f t="shared" si="89"/>
        <v>0</v>
      </c>
      <c r="BI113" s="32">
        <f t="shared" si="89"/>
        <v>0</v>
      </c>
      <c r="BJ113" s="32">
        <f t="shared" si="89"/>
        <v>0</v>
      </c>
      <c r="BK113" s="32">
        <f t="shared" si="89"/>
        <v>0</v>
      </c>
      <c r="BL113" s="32">
        <f t="shared" si="89"/>
        <v>0</v>
      </c>
      <c r="BM113" s="32">
        <f t="shared" si="89"/>
        <v>0</v>
      </c>
      <c r="BN113" s="32">
        <f t="shared" si="89"/>
        <v>0.87851000000000012</v>
      </c>
      <c r="BO113" s="32">
        <f t="shared" ref="BO113" si="90">BO109*BO111</f>
        <v>0</v>
      </c>
      <c r="BP113" s="33">
        <f>SUM(D113:BN113)</f>
        <v>1131.7975900000001</v>
      </c>
      <c r="BQ113" s="34">
        <f>BP113/$C$20</f>
        <v>19.183010000000003</v>
      </c>
    </row>
    <row r="114" spans="1:69" ht="17.25" x14ac:dyDescent="0.3">
      <c r="A114" s="30"/>
      <c r="B114" s="31" t="s">
        <v>30</v>
      </c>
      <c r="C114" s="117"/>
      <c r="D114" s="32">
        <f>D109*D111</f>
        <v>79.378599999999992</v>
      </c>
      <c r="E114" s="32">
        <f t="shared" ref="E114:BN114" si="91">E109*E111</f>
        <v>0</v>
      </c>
      <c r="F114" s="32">
        <f t="shared" si="91"/>
        <v>47.199999999999996</v>
      </c>
      <c r="G114" s="32">
        <f t="shared" si="91"/>
        <v>12.555199999999999</v>
      </c>
      <c r="H114" s="32">
        <f t="shared" si="91"/>
        <v>0</v>
      </c>
      <c r="I114" s="32">
        <f t="shared" si="91"/>
        <v>0</v>
      </c>
      <c r="J114" s="32">
        <f t="shared" si="91"/>
        <v>84.228399999999993</v>
      </c>
      <c r="K114" s="32">
        <f t="shared" si="91"/>
        <v>117.25188</v>
      </c>
      <c r="L114" s="32">
        <f t="shared" si="91"/>
        <v>0</v>
      </c>
      <c r="M114" s="32">
        <f t="shared" si="91"/>
        <v>0</v>
      </c>
      <c r="N114" s="32">
        <f t="shared" si="91"/>
        <v>0</v>
      </c>
      <c r="O114" s="32">
        <f t="shared" si="91"/>
        <v>0</v>
      </c>
      <c r="P114" s="32">
        <f t="shared" si="91"/>
        <v>0</v>
      </c>
      <c r="Q114" s="32">
        <f t="shared" si="91"/>
        <v>0</v>
      </c>
      <c r="R114" s="32">
        <f t="shared" si="91"/>
        <v>0</v>
      </c>
      <c r="S114" s="32">
        <f t="shared" si="91"/>
        <v>0</v>
      </c>
      <c r="T114" s="32">
        <f t="shared" si="91"/>
        <v>0</v>
      </c>
      <c r="U114" s="32">
        <f t="shared" si="91"/>
        <v>0</v>
      </c>
      <c r="V114" s="32">
        <f t="shared" si="91"/>
        <v>0</v>
      </c>
      <c r="W114" s="32">
        <f>W109*W111</f>
        <v>431.58500000000009</v>
      </c>
      <c r="X114" s="32">
        <f t="shared" si="91"/>
        <v>0</v>
      </c>
      <c r="Y114" s="32">
        <f t="shared" si="91"/>
        <v>0</v>
      </c>
      <c r="Z114" s="32">
        <f t="shared" si="91"/>
        <v>0</v>
      </c>
      <c r="AA114" s="32">
        <f t="shared" si="91"/>
        <v>0</v>
      </c>
      <c r="AB114" s="32">
        <f t="shared" si="91"/>
        <v>0</v>
      </c>
      <c r="AC114" s="32">
        <f t="shared" si="91"/>
        <v>0</v>
      </c>
      <c r="AD114" s="32">
        <f t="shared" si="91"/>
        <v>0</v>
      </c>
      <c r="AE114" s="32">
        <f t="shared" si="91"/>
        <v>0</v>
      </c>
      <c r="AF114" s="32">
        <f t="shared" si="91"/>
        <v>0</v>
      </c>
      <c r="AG114" s="32">
        <f t="shared" si="91"/>
        <v>0</v>
      </c>
      <c r="AH114" s="32">
        <f t="shared" si="91"/>
        <v>0</v>
      </c>
      <c r="AI114" s="32">
        <f t="shared" si="91"/>
        <v>0</v>
      </c>
      <c r="AJ114" s="32">
        <f t="shared" si="91"/>
        <v>0</v>
      </c>
      <c r="AK114" s="32">
        <f t="shared" si="91"/>
        <v>0</v>
      </c>
      <c r="AL114" s="32">
        <f t="shared" si="91"/>
        <v>0</v>
      </c>
      <c r="AM114" s="32">
        <f t="shared" si="91"/>
        <v>0</v>
      </c>
      <c r="AN114" s="32">
        <f t="shared" si="91"/>
        <v>0</v>
      </c>
      <c r="AO114" s="32">
        <f t="shared" si="91"/>
        <v>0</v>
      </c>
      <c r="AP114" s="32">
        <f t="shared" si="91"/>
        <v>0</v>
      </c>
      <c r="AQ114" s="32">
        <f t="shared" si="91"/>
        <v>0</v>
      </c>
      <c r="AR114" s="32">
        <f t="shared" si="91"/>
        <v>0</v>
      </c>
      <c r="AS114" s="32">
        <f t="shared" si="91"/>
        <v>0</v>
      </c>
      <c r="AT114" s="32">
        <f t="shared" si="91"/>
        <v>0</v>
      </c>
      <c r="AU114" s="32">
        <f t="shared" si="91"/>
        <v>0</v>
      </c>
      <c r="AV114" s="32">
        <f t="shared" si="91"/>
        <v>0</v>
      </c>
      <c r="AW114" s="32">
        <f t="shared" si="91"/>
        <v>0</v>
      </c>
      <c r="AX114" s="32">
        <f t="shared" si="91"/>
        <v>0</v>
      </c>
      <c r="AY114" s="32">
        <f t="shared" si="91"/>
        <v>0</v>
      </c>
      <c r="AZ114" s="32">
        <f t="shared" si="91"/>
        <v>0</v>
      </c>
      <c r="BA114" s="32">
        <f t="shared" si="91"/>
        <v>0</v>
      </c>
      <c r="BB114" s="32">
        <f t="shared" si="91"/>
        <v>0</v>
      </c>
      <c r="BC114" s="32">
        <f t="shared" si="91"/>
        <v>0</v>
      </c>
      <c r="BD114" s="32">
        <f t="shared" si="91"/>
        <v>0</v>
      </c>
      <c r="BE114" s="32">
        <f t="shared" si="91"/>
        <v>0</v>
      </c>
      <c r="BF114" s="32">
        <f t="shared" si="91"/>
        <v>0</v>
      </c>
      <c r="BG114" s="32">
        <f t="shared" si="91"/>
        <v>358.72</v>
      </c>
      <c r="BH114" s="32">
        <f t="shared" si="91"/>
        <v>0</v>
      </c>
      <c r="BI114" s="32">
        <f t="shared" si="91"/>
        <v>0</v>
      </c>
      <c r="BJ114" s="32">
        <f t="shared" si="91"/>
        <v>0</v>
      </c>
      <c r="BK114" s="32">
        <f t="shared" si="91"/>
        <v>0</v>
      </c>
      <c r="BL114" s="32">
        <f t="shared" si="91"/>
        <v>0</v>
      </c>
      <c r="BM114" s="32">
        <f t="shared" si="91"/>
        <v>0</v>
      </c>
      <c r="BN114" s="32">
        <f t="shared" si="91"/>
        <v>0.87851000000000012</v>
      </c>
      <c r="BO114" s="32">
        <f t="shared" ref="BO114" si="92">BO109*BO111</f>
        <v>0</v>
      </c>
      <c r="BP114" s="33">
        <f>SUM(D114:BN114)</f>
        <v>1131.7975900000001</v>
      </c>
      <c r="BQ114" s="34">
        <f>BP114/$C$20</f>
        <v>19.183010000000003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3" t="s">
        <v>105</v>
      </c>
      <c r="B1" s="133"/>
      <c r="C1" s="134"/>
      <c r="D1" s="135" t="s">
        <v>106</v>
      </c>
      <c r="E1" s="136"/>
      <c r="F1" s="136"/>
      <c r="G1" s="136"/>
      <c r="H1" s="133" t="s">
        <v>105</v>
      </c>
      <c r="I1" s="133"/>
      <c r="J1" s="134"/>
      <c r="K1" s="53"/>
      <c r="L1" s="129"/>
      <c r="M1" s="129"/>
      <c r="N1" s="129"/>
      <c r="O1" s="129"/>
      <c r="P1" s="122"/>
      <c r="Q1" s="122"/>
      <c r="R1" s="122"/>
      <c r="S1" s="122"/>
      <c r="T1" s="123"/>
      <c r="U1" s="123"/>
      <c r="V1" s="13"/>
    </row>
    <row r="2" spans="1:22" ht="21.95" customHeight="1" x14ac:dyDescent="0.3">
      <c r="A2" s="124" t="s">
        <v>81</v>
      </c>
      <c r="B2" s="124"/>
      <c r="C2" s="125"/>
      <c r="D2" s="126" t="s">
        <v>82</v>
      </c>
      <c r="E2" s="124"/>
      <c r="F2" s="124"/>
      <c r="G2" s="125"/>
      <c r="H2" s="124" t="s">
        <v>83</v>
      </c>
      <c r="I2" s="124"/>
      <c r="J2" s="125"/>
      <c r="K2" s="54"/>
      <c r="L2" s="127" t="s">
        <v>7</v>
      </c>
      <c r="M2" s="128"/>
      <c r="N2" s="129" t="s">
        <v>11</v>
      </c>
      <c r="O2" s="129"/>
      <c r="P2" s="130" t="s">
        <v>17</v>
      </c>
      <c r="Q2" s="131"/>
      <c r="R2" s="130" t="s">
        <v>20</v>
      </c>
      <c r="S2" s="131"/>
      <c r="T2" s="132" t="s">
        <v>84</v>
      </c>
      <c r="U2" s="123"/>
      <c r="V2" s="19"/>
    </row>
    <row r="3" spans="1:22" ht="30.75" customHeight="1" x14ac:dyDescent="0.25">
      <c r="A3" s="55"/>
      <c r="B3" s="70">
        <f>E3</f>
        <v>45061</v>
      </c>
      <c r="C3" s="56" t="s">
        <v>85</v>
      </c>
      <c r="D3" s="55"/>
      <c r="E3" s="70">
        <f>' 3-7 лет (день 4) '!K4</f>
        <v>45061</v>
      </c>
      <c r="F3" s="56" t="s">
        <v>85</v>
      </c>
      <c r="G3" s="56" t="s">
        <v>86</v>
      </c>
      <c r="H3" s="55"/>
      <c r="I3" s="70">
        <f>E3</f>
        <v>45061</v>
      </c>
      <c r="J3" s="56" t="s">
        <v>86</v>
      </c>
      <c r="K3" s="13"/>
      <c r="L3" s="57">
        <f>F4</f>
        <v>18.53359</v>
      </c>
      <c r="M3" s="57">
        <f>G4</f>
        <v>26.861699999999999</v>
      </c>
      <c r="N3" s="57">
        <f>F9</f>
        <v>35.255890000000008</v>
      </c>
      <c r="O3" s="57">
        <f>G9</f>
        <v>42.540899900000007</v>
      </c>
      <c r="P3" s="57">
        <f>F17</f>
        <v>11.8422</v>
      </c>
      <c r="Q3" s="57">
        <f>G17</f>
        <v>14.200609199999999</v>
      </c>
      <c r="R3" s="4">
        <f>F22</f>
        <v>17.070670000000003</v>
      </c>
      <c r="S3" s="4">
        <f>G22</f>
        <v>19.183010000000003</v>
      </c>
      <c r="T3" s="58">
        <f>L3+N3+P3+R3</f>
        <v>82.702350000000024</v>
      </c>
      <c r="U3" s="58">
        <f>M3+O3+Q3+S3</f>
        <v>102.78621910000001</v>
      </c>
    </row>
    <row r="4" spans="1:22" ht="15" customHeight="1" x14ac:dyDescent="0.25">
      <c r="A4" s="116" t="s">
        <v>7</v>
      </c>
      <c r="B4" s="4" t="str">
        <f>E4</f>
        <v>Омлет натуральный с маслом</v>
      </c>
      <c r="C4" s="137">
        <f>F4</f>
        <v>18.53359</v>
      </c>
      <c r="D4" s="116" t="s">
        <v>7</v>
      </c>
      <c r="E4" s="4" t="str">
        <f>' 3-7 лет (день 4) '!B7</f>
        <v>Омлет натуральный с маслом</v>
      </c>
      <c r="F4" s="137">
        <f>' 1,5-3 года (день 4)'!BQ64</f>
        <v>18.53359</v>
      </c>
      <c r="G4" s="137">
        <f>' 3-7 лет (день 4) '!BQ64</f>
        <v>26.861699999999999</v>
      </c>
      <c r="H4" s="116" t="s">
        <v>7</v>
      </c>
      <c r="I4" s="4" t="str">
        <f>E4</f>
        <v>Омлет натуральный с маслом</v>
      </c>
      <c r="J4" s="137">
        <f>G4</f>
        <v>26.861699999999999</v>
      </c>
    </row>
    <row r="5" spans="1:22" ht="15" customHeight="1" x14ac:dyDescent="0.25">
      <c r="A5" s="116"/>
      <c r="B5" s="7" t="str">
        <f>E5</f>
        <v>Бутерброд с маслом</v>
      </c>
      <c r="C5" s="138"/>
      <c r="D5" s="116"/>
      <c r="E5" s="4" t="str">
        <f>' 3-7 лет (день 4) '!B8</f>
        <v>Бутерброд с маслом</v>
      </c>
      <c r="F5" s="138"/>
      <c r="G5" s="138"/>
      <c r="H5" s="116"/>
      <c r="I5" s="4" t="str">
        <f>E5</f>
        <v>Бутерброд с маслом</v>
      </c>
      <c r="J5" s="138"/>
    </row>
    <row r="6" spans="1:22" ht="15" customHeight="1" x14ac:dyDescent="0.25">
      <c r="A6" s="116"/>
      <c r="B6" s="7" t="str">
        <f>E6</f>
        <v>Кофейный напиток с молоком</v>
      </c>
      <c r="C6" s="138"/>
      <c r="D6" s="116"/>
      <c r="E6" s="4" t="str">
        <f>' 3-7 лет (день 4) '!B9</f>
        <v>Кофейный напиток с молоком</v>
      </c>
      <c r="F6" s="138"/>
      <c r="G6" s="138"/>
      <c r="H6" s="116"/>
      <c r="I6" s="4" t="str">
        <f>E6</f>
        <v>Кофейный напиток с молоком</v>
      </c>
      <c r="J6" s="138"/>
    </row>
    <row r="7" spans="1:22" ht="15" customHeight="1" x14ac:dyDescent="0.25">
      <c r="A7" s="116"/>
      <c r="B7" s="4"/>
      <c r="C7" s="138"/>
      <c r="D7" s="116"/>
      <c r="E7" s="4"/>
      <c r="F7" s="138"/>
      <c r="G7" s="138"/>
      <c r="H7" s="116"/>
      <c r="I7" s="4"/>
      <c r="J7" s="138"/>
    </row>
    <row r="8" spans="1:22" ht="15" customHeight="1" x14ac:dyDescent="0.25">
      <c r="A8" s="116"/>
      <c r="B8" s="4"/>
      <c r="C8" s="139"/>
      <c r="D8" s="116"/>
      <c r="E8" s="4"/>
      <c r="F8" s="139"/>
      <c r="G8" s="139"/>
      <c r="H8" s="116"/>
      <c r="I8" s="4"/>
      <c r="J8" s="139"/>
    </row>
    <row r="9" spans="1:22" ht="15" customHeight="1" x14ac:dyDescent="0.25">
      <c r="A9" s="116" t="s">
        <v>11</v>
      </c>
      <c r="B9" s="4" t="str">
        <f>E9</f>
        <v>Суп гороховый</v>
      </c>
      <c r="C9" s="140">
        <f>F9</f>
        <v>35.255890000000008</v>
      </c>
      <c r="D9" s="116" t="s">
        <v>11</v>
      </c>
      <c r="E9" s="4" t="str">
        <f>' 3-7 лет (день 4) '!B12</f>
        <v>Суп гороховый</v>
      </c>
      <c r="F9" s="140">
        <f>' 1,5-3 года (день 4)'!BQ82</f>
        <v>35.255890000000008</v>
      </c>
      <c r="G9" s="140">
        <f>' 3-7 лет (день 4) '!BQ82</f>
        <v>42.540899900000007</v>
      </c>
      <c r="H9" s="116" t="s">
        <v>11</v>
      </c>
      <c r="I9" s="4" t="str">
        <f t="shared" ref="I9:I18" si="0">E9</f>
        <v>Суп гороховый</v>
      </c>
      <c r="J9" s="140">
        <f>G9</f>
        <v>42.540899900000007</v>
      </c>
    </row>
    <row r="10" spans="1:22" ht="15" customHeight="1" x14ac:dyDescent="0.25">
      <c r="A10" s="116"/>
      <c r="B10" s="4" t="str">
        <f t="shared" ref="B10:B18" si="1">E10</f>
        <v>Плов с мясом/птицей</v>
      </c>
      <c r="C10" s="141"/>
      <c r="D10" s="116"/>
      <c r="E10" s="4" t="str">
        <f>' 3-7 лет (день 4) '!B13</f>
        <v>Плов с мясом/птицей</v>
      </c>
      <c r="F10" s="141"/>
      <c r="G10" s="141"/>
      <c r="H10" s="116"/>
      <c r="I10" s="4" t="str">
        <f t="shared" si="0"/>
        <v>Плов с мясом/птицей</v>
      </c>
      <c r="J10" s="141"/>
    </row>
    <row r="11" spans="1:22" ht="15" customHeight="1" x14ac:dyDescent="0.25">
      <c r="A11" s="116"/>
      <c r="B11" s="4" t="str">
        <f t="shared" si="1"/>
        <v>Хлеб пшеничный</v>
      </c>
      <c r="C11" s="141"/>
      <c r="D11" s="116"/>
      <c r="E11" s="4" t="str">
        <f>' 3-7 лет (день 4) '!B14</f>
        <v>Хлеб пшеничный</v>
      </c>
      <c r="F11" s="141"/>
      <c r="G11" s="141"/>
      <c r="H11" s="116"/>
      <c r="I11" s="4" t="str">
        <f t="shared" si="0"/>
        <v>Хлеб пшеничный</v>
      </c>
      <c r="J11" s="141"/>
    </row>
    <row r="12" spans="1:22" ht="15" customHeight="1" x14ac:dyDescent="0.25">
      <c r="A12" s="116"/>
      <c r="B12" s="4" t="str">
        <f t="shared" si="1"/>
        <v>Хлеб ржано-пшеничный</v>
      </c>
      <c r="C12" s="141"/>
      <c r="D12" s="116"/>
      <c r="E12" s="4" t="str">
        <f>' 3-7 лет (день 4) '!B15</f>
        <v>Хлеб ржано-пшеничный</v>
      </c>
      <c r="F12" s="141"/>
      <c r="G12" s="141"/>
      <c r="H12" s="116"/>
      <c r="I12" s="4" t="str">
        <f t="shared" si="0"/>
        <v>Хлеб ржано-пшеничный</v>
      </c>
      <c r="J12" s="141"/>
    </row>
    <row r="13" spans="1:22" ht="15" customHeight="1" x14ac:dyDescent="0.25">
      <c r="A13" s="116"/>
      <c r="B13" s="4" t="str">
        <f t="shared" si="1"/>
        <v>Компот из сухофруктов</v>
      </c>
      <c r="C13" s="141"/>
      <c r="D13" s="116"/>
      <c r="E13" s="4" t="str">
        <f>' 3-7 лет (день 4) '!B16</f>
        <v>Компот из сухофруктов</v>
      </c>
      <c r="F13" s="141"/>
      <c r="G13" s="141"/>
      <c r="H13" s="116"/>
      <c r="I13" s="4" t="str">
        <f t="shared" si="0"/>
        <v>Компот из сухофруктов</v>
      </c>
      <c r="J13" s="141"/>
    </row>
    <row r="14" spans="1:22" ht="15" customHeight="1" x14ac:dyDescent="0.25">
      <c r="A14" s="116"/>
      <c r="B14" s="4">
        <f t="shared" si="1"/>
        <v>0</v>
      </c>
      <c r="C14" s="141"/>
      <c r="D14" s="116"/>
      <c r="E14" s="9"/>
      <c r="F14" s="141"/>
      <c r="G14" s="141"/>
      <c r="H14" s="116"/>
      <c r="I14" s="4">
        <f t="shared" si="0"/>
        <v>0</v>
      </c>
      <c r="J14" s="141"/>
    </row>
    <row r="15" spans="1:22" ht="15" customHeight="1" x14ac:dyDescent="0.25">
      <c r="A15" s="116"/>
      <c r="B15" s="10">
        <f t="shared" si="1"/>
        <v>0</v>
      </c>
      <c r="C15" s="141"/>
      <c r="D15" s="116"/>
      <c r="E15" s="10"/>
      <c r="F15" s="141"/>
      <c r="G15" s="141"/>
      <c r="H15" s="116"/>
      <c r="I15" s="10">
        <f t="shared" si="0"/>
        <v>0</v>
      </c>
      <c r="J15" s="141"/>
    </row>
    <row r="16" spans="1:22" ht="15" customHeight="1" x14ac:dyDescent="0.25">
      <c r="A16" s="116"/>
      <c r="B16" s="10">
        <f t="shared" si="1"/>
        <v>0</v>
      </c>
      <c r="C16" s="142"/>
      <c r="D16" s="116"/>
      <c r="E16" s="10"/>
      <c r="F16" s="142"/>
      <c r="G16" s="142"/>
      <c r="H16" s="116"/>
      <c r="I16" s="10">
        <f t="shared" si="0"/>
        <v>0</v>
      </c>
      <c r="J16" s="142"/>
    </row>
    <row r="17" spans="1:15" ht="15" customHeight="1" x14ac:dyDescent="0.25">
      <c r="A17" s="116" t="s">
        <v>17</v>
      </c>
      <c r="B17" s="4" t="str">
        <f t="shared" si="1"/>
        <v>Компот из свежемороженных ягод</v>
      </c>
      <c r="C17" s="137">
        <f>F17</f>
        <v>11.8422</v>
      </c>
      <c r="D17" s="116" t="s">
        <v>17</v>
      </c>
      <c r="E17" s="4" t="str">
        <f>' 3-7 лет (день 4) '!B20</f>
        <v>Компот из свежемороженных ягод</v>
      </c>
      <c r="F17" s="137">
        <f>' 1,5-3 года (день 4)'!BQ98</f>
        <v>11.8422</v>
      </c>
      <c r="G17" s="137">
        <f>' 3-7 лет (день 4) '!BQ98</f>
        <v>14.200609199999999</v>
      </c>
      <c r="H17" s="116" t="s">
        <v>17</v>
      </c>
      <c r="I17" s="4" t="str">
        <f t="shared" si="0"/>
        <v>Компот из свежемороженных ягод</v>
      </c>
      <c r="J17" s="137">
        <f>G17</f>
        <v>14.200609199999999</v>
      </c>
    </row>
    <row r="18" spans="1:15" ht="15" customHeight="1" x14ac:dyDescent="0.25">
      <c r="A18" s="116"/>
      <c r="B18" s="4" t="str">
        <f t="shared" si="1"/>
        <v>Бутерброд со сгущенным молоком</v>
      </c>
      <c r="C18" s="138"/>
      <c r="D18" s="116"/>
      <c r="E18" s="4" t="str">
        <f>' 3-7 лет (день 4) '!B21</f>
        <v>Бутерброд со сгущенным молоком</v>
      </c>
      <c r="F18" s="138"/>
      <c r="G18" s="138"/>
      <c r="H18" s="116"/>
      <c r="I18" s="4" t="str">
        <f t="shared" si="0"/>
        <v>Бутерброд со сгущенным молоком</v>
      </c>
      <c r="J18" s="138"/>
    </row>
    <row r="19" spans="1:15" ht="15" customHeight="1" x14ac:dyDescent="0.25">
      <c r="A19" s="116"/>
      <c r="B19" s="4"/>
      <c r="C19" s="138"/>
      <c r="D19" s="116"/>
      <c r="E19" s="4"/>
      <c r="F19" s="138"/>
      <c r="G19" s="138"/>
      <c r="H19" s="116"/>
      <c r="I19" s="4"/>
      <c r="J19" s="138"/>
    </row>
    <row r="20" spans="1:15" ht="15" customHeight="1" x14ac:dyDescent="0.25">
      <c r="A20" s="116"/>
      <c r="B20" s="4"/>
      <c r="C20" s="138"/>
      <c r="D20" s="116"/>
      <c r="E20" s="4"/>
      <c r="F20" s="138"/>
      <c r="G20" s="138"/>
      <c r="H20" s="116"/>
      <c r="I20" s="4"/>
      <c r="J20" s="138"/>
    </row>
    <row r="21" spans="1:15" ht="15" customHeight="1" x14ac:dyDescent="0.25">
      <c r="A21" s="116"/>
      <c r="B21" s="4"/>
      <c r="C21" s="139"/>
      <c r="D21" s="116"/>
      <c r="E21" s="4"/>
      <c r="F21" s="139"/>
      <c r="G21" s="139"/>
      <c r="H21" s="116"/>
      <c r="I21" s="4"/>
      <c r="J21" s="139"/>
    </row>
    <row r="22" spans="1:15" ht="15" customHeight="1" x14ac:dyDescent="0.25">
      <c r="A22" s="116" t="s">
        <v>20</v>
      </c>
      <c r="B22" s="20" t="str">
        <f>E22</f>
        <v>Картофельное пюре</v>
      </c>
      <c r="C22" s="137">
        <f>F22</f>
        <v>17.070670000000003</v>
      </c>
      <c r="D22" s="116" t="s">
        <v>20</v>
      </c>
      <c r="E22" s="20" t="str">
        <f>' 3-7 лет (день 4) '!B25</f>
        <v>Картофельное пюре</v>
      </c>
      <c r="F22" s="137">
        <f>' 1,5-3 года (день 4)'!BQ114</f>
        <v>17.070670000000003</v>
      </c>
      <c r="G22" s="137">
        <f>' 3-7 лет (день 4) '!BQ114</f>
        <v>19.183010000000003</v>
      </c>
      <c r="H22" s="116" t="s">
        <v>20</v>
      </c>
      <c r="I22" s="20" t="str">
        <f>E22</f>
        <v>Картофельное пюре</v>
      </c>
      <c r="J22" s="137">
        <f>G22</f>
        <v>19.183010000000003</v>
      </c>
    </row>
    <row r="23" spans="1:15" ht="15" customHeight="1" x14ac:dyDescent="0.25">
      <c r="A23" s="116"/>
      <c r="B23" s="20" t="str">
        <f>E23</f>
        <v>Свежий огурчик</v>
      </c>
      <c r="C23" s="138"/>
      <c r="D23" s="116"/>
      <c r="E23" s="20" t="str">
        <f>' 3-7 лет (день 4) '!B26</f>
        <v>Свежий огурчик</v>
      </c>
      <c r="F23" s="138"/>
      <c r="G23" s="138"/>
      <c r="H23" s="116"/>
      <c r="I23" s="20" t="str">
        <f>E23</f>
        <v>Свежий огурчик</v>
      </c>
      <c r="J23" s="138"/>
    </row>
    <row r="24" spans="1:15" ht="15" customHeight="1" x14ac:dyDescent="0.25">
      <c r="A24" s="116"/>
      <c r="B24" s="20" t="str">
        <f>E24</f>
        <v>Хлеб пшеничный</v>
      </c>
      <c r="C24" s="138"/>
      <c r="D24" s="116"/>
      <c r="E24" s="20" t="str">
        <f>' 3-7 лет (день 4) '!B27</f>
        <v>Хлеб пшеничный</v>
      </c>
      <c r="F24" s="138"/>
      <c r="G24" s="138"/>
      <c r="H24" s="116"/>
      <c r="I24" s="20" t="str">
        <f>E24</f>
        <v>Хлеб пшеничный</v>
      </c>
      <c r="J24" s="138"/>
    </row>
    <row r="25" spans="1:15" ht="15" customHeight="1" x14ac:dyDescent="0.25">
      <c r="A25" s="116"/>
      <c r="B25" s="10" t="str">
        <f>E25</f>
        <v>Чай с сахаром</v>
      </c>
      <c r="C25" s="138"/>
      <c r="D25" s="116"/>
      <c r="E25" s="20" t="str">
        <f>' 3-7 лет (день 4) '!B28</f>
        <v>Чай с сахаром</v>
      </c>
      <c r="F25" s="138"/>
      <c r="G25" s="138"/>
      <c r="H25" s="116"/>
      <c r="I25" s="10" t="str">
        <f>E25</f>
        <v>Чай с сахаром</v>
      </c>
      <c r="J25" s="138"/>
    </row>
    <row r="26" spans="1:15" ht="15" customHeight="1" x14ac:dyDescent="0.25">
      <c r="A26" s="116"/>
      <c r="B26" s="4"/>
      <c r="C26" s="139"/>
      <c r="D26" s="116"/>
      <c r="E26" s="4"/>
      <c r="F26" s="139"/>
      <c r="G26" s="139"/>
      <c r="H26" s="116"/>
      <c r="I26" s="4"/>
      <c r="J26" s="139"/>
    </row>
    <row r="27" spans="1:15" ht="17.25" x14ac:dyDescent="0.3">
      <c r="A27" s="143" t="s">
        <v>84</v>
      </c>
      <c r="B27" s="144"/>
      <c r="C27" s="59">
        <f>C4+C9+C17+C22</f>
        <v>82.702350000000024</v>
      </c>
      <c r="D27" s="143" t="s">
        <v>84</v>
      </c>
      <c r="E27" s="144"/>
      <c r="F27" s="73">
        <f>F4+F9+F17+F22</f>
        <v>82.702350000000024</v>
      </c>
      <c r="G27" s="59">
        <f>G4+G9+G17+G22</f>
        <v>102.78621910000001</v>
      </c>
      <c r="H27" s="143" t="s">
        <v>84</v>
      </c>
      <c r="I27" s="144"/>
      <c r="J27" s="59">
        <f>J4+J9+J17+J22</f>
        <v>102.78621910000001</v>
      </c>
    </row>
    <row r="28" spans="1:15" ht="15" customHeight="1" x14ac:dyDescent="0.25"/>
    <row r="29" spans="1:15" ht="59.25" customHeight="1" x14ac:dyDescent="0.25">
      <c r="A29" s="133" t="s">
        <v>105</v>
      </c>
      <c r="B29" s="133"/>
      <c r="C29" s="134"/>
      <c r="D29" s="135" t="s">
        <v>107</v>
      </c>
      <c r="E29" s="136"/>
      <c r="F29" s="136"/>
      <c r="G29" s="136"/>
      <c r="H29" s="133" t="s">
        <v>105</v>
      </c>
      <c r="I29" s="133"/>
      <c r="J29" s="134"/>
      <c r="K29" s="54"/>
      <c r="L29" s="54"/>
      <c r="M29" s="148"/>
      <c r="N29" s="148"/>
      <c r="O29" s="148"/>
    </row>
    <row r="30" spans="1:15" ht="21.95" customHeight="1" x14ac:dyDescent="0.25">
      <c r="A30" s="124" t="s">
        <v>87</v>
      </c>
      <c r="B30" s="124"/>
      <c r="C30" s="125"/>
      <c r="D30" s="126" t="s">
        <v>88</v>
      </c>
      <c r="E30" s="124"/>
      <c r="F30" s="124"/>
      <c r="G30" s="125"/>
      <c r="H30" s="126" t="s">
        <v>89</v>
      </c>
      <c r="I30" s="124"/>
      <c r="J30" s="12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45061</v>
      </c>
      <c r="C31" s="56" t="s">
        <v>86</v>
      </c>
      <c r="D31" s="55"/>
      <c r="E31" s="70">
        <f>E3</f>
        <v>45061</v>
      </c>
      <c r="F31" s="56" t="s">
        <v>85</v>
      </c>
      <c r="G31" s="56" t="s">
        <v>86</v>
      </c>
      <c r="H31" s="55"/>
      <c r="I31" s="72">
        <f>E3</f>
        <v>45061</v>
      </c>
      <c r="J31" s="61" t="s">
        <v>86</v>
      </c>
      <c r="K31" s="13"/>
      <c r="L31" s="13"/>
    </row>
    <row r="32" spans="1:15" ht="15" customHeight="1" x14ac:dyDescent="0.25">
      <c r="A32" s="116" t="s">
        <v>7</v>
      </c>
      <c r="B32" s="4" t="str">
        <f>E4</f>
        <v>Омлет натуральный с маслом</v>
      </c>
      <c r="C32" s="137">
        <f>G4</f>
        <v>26.861699999999999</v>
      </c>
      <c r="D32" s="116" t="s">
        <v>7</v>
      </c>
      <c r="E32" s="4" t="str">
        <f>E4</f>
        <v>Омлет натуральный с маслом</v>
      </c>
      <c r="F32" s="149">
        <f>F4</f>
        <v>18.53359</v>
      </c>
      <c r="G32" s="149">
        <f>G4</f>
        <v>26.861699999999999</v>
      </c>
      <c r="H32" s="116" t="s">
        <v>7</v>
      </c>
      <c r="I32" s="4" t="str">
        <f>I4</f>
        <v>Омлет натуральный с маслом</v>
      </c>
      <c r="J32" s="137">
        <f>F32</f>
        <v>18.53359</v>
      </c>
    </row>
    <row r="33" spans="1:10" ht="15" customHeight="1" x14ac:dyDescent="0.25">
      <c r="A33" s="116"/>
      <c r="B33" s="4" t="str">
        <f>E5</f>
        <v>Бутерброд с маслом</v>
      </c>
      <c r="C33" s="138"/>
      <c r="D33" s="116"/>
      <c r="E33" s="4" t="str">
        <f>E5</f>
        <v>Бутерброд с маслом</v>
      </c>
      <c r="F33" s="150"/>
      <c r="G33" s="150"/>
      <c r="H33" s="116"/>
      <c r="I33" s="4" t="str">
        <f>I5</f>
        <v>Бутерброд с маслом</v>
      </c>
      <c r="J33" s="138"/>
    </row>
    <row r="34" spans="1:10" ht="15" customHeight="1" x14ac:dyDescent="0.25">
      <c r="A34" s="116"/>
      <c r="B34" s="4" t="str">
        <f>E6</f>
        <v>Кофейный напиток с молоком</v>
      </c>
      <c r="C34" s="138"/>
      <c r="D34" s="116"/>
      <c r="E34" s="4" t="str">
        <f>E6</f>
        <v>Кофейный напиток с молоком</v>
      </c>
      <c r="F34" s="150"/>
      <c r="G34" s="150"/>
      <c r="H34" s="116"/>
      <c r="I34" s="4" t="str">
        <f>I6</f>
        <v>Кофейный напиток с молоком</v>
      </c>
      <c r="J34" s="138"/>
    </row>
    <row r="35" spans="1:10" ht="15" customHeight="1" x14ac:dyDescent="0.25">
      <c r="A35" s="116"/>
      <c r="B35" s="4"/>
      <c r="C35" s="138"/>
      <c r="D35" s="116"/>
      <c r="E35" s="4"/>
      <c r="F35" s="150"/>
      <c r="G35" s="150"/>
      <c r="H35" s="116"/>
      <c r="I35" s="4"/>
      <c r="J35" s="138"/>
    </row>
    <row r="36" spans="1:10" ht="15" customHeight="1" x14ac:dyDescent="0.25">
      <c r="A36" s="116"/>
      <c r="B36" s="4"/>
      <c r="C36" s="139"/>
      <c r="D36" s="116"/>
      <c r="E36" s="4"/>
      <c r="F36" s="151"/>
      <c r="G36" s="151"/>
      <c r="H36" s="116"/>
      <c r="I36" s="4"/>
      <c r="J36" s="139"/>
    </row>
    <row r="37" spans="1:10" ht="15" customHeight="1" x14ac:dyDescent="0.25">
      <c r="A37" s="116" t="s">
        <v>11</v>
      </c>
      <c r="B37" s="4" t="str">
        <f t="shared" ref="B37:B46" si="2">E9</f>
        <v>Суп гороховый</v>
      </c>
      <c r="C37" s="140">
        <f>G9</f>
        <v>42.540899900000007</v>
      </c>
      <c r="D37" s="116" t="s">
        <v>11</v>
      </c>
      <c r="E37" s="4" t="str">
        <f>E9</f>
        <v>Суп гороховый</v>
      </c>
      <c r="F37" s="145">
        <f>F9</f>
        <v>35.255890000000008</v>
      </c>
      <c r="G37" s="145">
        <f>G9</f>
        <v>42.540899900000007</v>
      </c>
      <c r="H37" s="116" t="s">
        <v>11</v>
      </c>
      <c r="I37" s="4" t="str">
        <f t="shared" ref="I37:I42" si="3">I9</f>
        <v>Суп гороховый</v>
      </c>
      <c r="J37" s="140">
        <f>F37</f>
        <v>35.255890000000008</v>
      </c>
    </row>
    <row r="38" spans="1:10" ht="15" customHeight="1" x14ac:dyDescent="0.25">
      <c r="A38" s="116"/>
      <c r="B38" s="4" t="str">
        <f t="shared" si="2"/>
        <v>Плов с мясом/птицей</v>
      </c>
      <c r="C38" s="141"/>
      <c r="D38" s="116"/>
      <c r="E38" s="4" t="str">
        <f t="shared" ref="E38:E46" si="4">E10</f>
        <v>Плов с мясом/птицей</v>
      </c>
      <c r="F38" s="146"/>
      <c r="G38" s="146"/>
      <c r="H38" s="116"/>
      <c r="I38" s="4" t="str">
        <f t="shared" si="3"/>
        <v>Плов с мясом/птицей</v>
      </c>
      <c r="J38" s="141"/>
    </row>
    <row r="39" spans="1:10" ht="15" customHeight="1" x14ac:dyDescent="0.25">
      <c r="A39" s="116"/>
      <c r="B39" s="4" t="str">
        <f t="shared" si="2"/>
        <v>Хлеб пшеничный</v>
      </c>
      <c r="C39" s="141"/>
      <c r="D39" s="116"/>
      <c r="E39" s="4" t="str">
        <f t="shared" si="4"/>
        <v>Хлеб пшеничный</v>
      </c>
      <c r="F39" s="146"/>
      <c r="G39" s="146"/>
      <c r="H39" s="116"/>
      <c r="I39" s="4" t="str">
        <f t="shared" si="3"/>
        <v>Хлеб пшеничный</v>
      </c>
      <c r="J39" s="141"/>
    </row>
    <row r="40" spans="1:10" ht="15" customHeight="1" x14ac:dyDescent="0.25">
      <c r="A40" s="116"/>
      <c r="B40" s="4" t="str">
        <f t="shared" si="2"/>
        <v>Хлеб ржано-пшеничный</v>
      </c>
      <c r="C40" s="141"/>
      <c r="D40" s="116"/>
      <c r="E40" s="4" t="str">
        <f t="shared" si="4"/>
        <v>Хлеб ржано-пшеничный</v>
      </c>
      <c r="F40" s="146"/>
      <c r="G40" s="146"/>
      <c r="H40" s="116"/>
      <c r="I40" s="4" t="str">
        <f t="shared" si="3"/>
        <v>Хлеб ржано-пшеничный</v>
      </c>
      <c r="J40" s="141"/>
    </row>
    <row r="41" spans="1:10" ht="15" customHeight="1" x14ac:dyDescent="0.25">
      <c r="A41" s="116"/>
      <c r="B41" s="4" t="str">
        <f t="shared" si="2"/>
        <v>Компот из сухофруктов</v>
      </c>
      <c r="C41" s="141"/>
      <c r="D41" s="116"/>
      <c r="E41" s="4" t="str">
        <f t="shared" si="4"/>
        <v>Компот из сухофруктов</v>
      </c>
      <c r="F41" s="146"/>
      <c r="G41" s="146"/>
      <c r="H41" s="116"/>
      <c r="I41" s="4" t="str">
        <f t="shared" si="3"/>
        <v>Компот из сухофруктов</v>
      </c>
      <c r="J41" s="141"/>
    </row>
    <row r="42" spans="1:10" ht="15" customHeight="1" x14ac:dyDescent="0.25">
      <c r="A42" s="116"/>
      <c r="B42" s="4">
        <f t="shared" si="2"/>
        <v>0</v>
      </c>
      <c r="C42" s="141"/>
      <c r="D42" s="116"/>
      <c r="E42" s="4">
        <f t="shared" si="4"/>
        <v>0</v>
      </c>
      <c r="F42" s="146"/>
      <c r="G42" s="146"/>
      <c r="H42" s="116"/>
      <c r="I42" s="4">
        <f t="shared" si="3"/>
        <v>0</v>
      </c>
      <c r="J42" s="141"/>
    </row>
    <row r="43" spans="1:10" ht="15" customHeight="1" x14ac:dyDescent="0.25">
      <c r="A43" s="116"/>
      <c r="B43" s="10">
        <f t="shared" si="2"/>
        <v>0</v>
      </c>
      <c r="C43" s="141"/>
      <c r="D43" s="116"/>
      <c r="E43" s="10">
        <f t="shared" si="4"/>
        <v>0</v>
      </c>
      <c r="F43" s="146"/>
      <c r="G43" s="146"/>
      <c r="H43" s="116"/>
      <c r="I43" s="10">
        <f>E15</f>
        <v>0</v>
      </c>
      <c r="J43" s="141"/>
    </row>
    <row r="44" spans="1:10" ht="15" customHeight="1" x14ac:dyDescent="0.25">
      <c r="A44" s="116"/>
      <c r="B44" s="10">
        <f t="shared" si="2"/>
        <v>0</v>
      </c>
      <c r="C44" s="142"/>
      <c r="D44" s="116"/>
      <c r="E44" s="10">
        <f t="shared" si="4"/>
        <v>0</v>
      </c>
      <c r="F44" s="147"/>
      <c r="G44" s="147"/>
      <c r="H44" s="116"/>
      <c r="I44" s="10">
        <f>I16</f>
        <v>0</v>
      </c>
      <c r="J44" s="142"/>
    </row>
    <row r="45" spans="1:10" ht="15" customHeight="1" x14ac:dyDescent="0.25">
      <c r="A45" s="116" t="s">
        <v>17</v>
      </c>
      <c r="B45" s="4" t="str">
        <f t="shared" si="2"/>
        <v>Компот из свежемороженных ягод</v>
      </c>
      <c r="C45" s="137">
        <f>G17</f>
        <v>14.200609199999999</v>
      </c>
      <c r="D45" s="116" t="s">
        <v>17</v>
      </c>
      <c r="E45" s="4" t="str">
        <f t="shared" si="4"/>
        <v>Компот из свежемороженных ягод</v>
      </c>
      <c r="F45" s="137">
        <f>F17</f>
        <v>11.8422</v>
      </c>
      <c r="G45" s="137">
        <f>G17</f>
        <v>14.200609199999999</v>
      </c>
      <c r="H45" s="116" t="s">
        <v>17</v>
      </c>
      <c r="I45" s="4" t="str">
        <f>I17</f>
        <v>Компот из свежемороженных ягод</v>
      </c>
      <c r="J45" s="137">
        <f>F45</f>
        <v>11.8422</v>
      </c>
    </row>
    <row r="46" spans="1:10" ht="15" customHeight="1" x14ac:dyDescent="0.25">
      <c r="A46" s="116"/>
      <c r="B46" s="4" t="str">
        <f t="shared" si="2"/>
        <v>Бутерброд со сгущенным молоком</v>
      </c>
      <c r="C46" s="138"/>
      <c r="D46" s="116"/>
      <c r="E46" s="4" t="str">
        <f t="shared" si="4"/>
        <v>Бутерброд со сгущенным молоком</v>
      </c>
      <c r="F46" s="138"/>
      <c r="G46" s="138"/>
      <c r="H46" s="116"/>
      <c r="I46" s="4" t="str">
        <f>I18</f>
        <v>Бутерброд со сгущенным молоком</v>
      </c>
      <c r="J46" s="138"/>
    </row>
    <row r="47" spans="1:10" ht="15" customHeight="1" x14ac:dyDescent="0.25">
      <c r="A47" s="116"/>
      <c r="B47" s="4"/>
      <c r="C47" s="138"/>
      <c r="D47" s="116"/>
      <c r="E47" s="4"/>
      <c r="F47" s="138"/>
      <c r="G47" s="138"/>
      <c r="H47" s="116"/>
      <c r="I47" s="4"/>
      <c r="J47" s="138"/>
    </row>
    <row r="48" spans="1:10" ht="15" customHeight="1" x14ac:dyDescent="0.25">
      <c r="A48" s="116"/>
      <c r="B48" s="4"/>
      <c r="C48" s="138"/>
      <c r="D48" s="116"/>
      <c r="E48" s="4"/>
      <c r="F48" s="138"/>
      <c r="G48" s="138"/>
      <c r="H48" s="116"/>
      <c r="I48" s="4"/>
      <c r="J48" s="138"/>
    </row>
    <row r="49" spans="1:10" ht="15" customHeight="1" x14ac:dyDescent="0.25">
      <c r="A49" s="116"/>
      <c r="B49" s="4"/>
      <c r="C49" s="139"/>
      <c r="D49" s="116"/>
      <c r="E49" s="4"/>
      <c r="F49" s="139"/>
      <c r="G49" s="139"/>
      <c r="H49" s="116"/>
      <c r="I49" s="4"/>
      <c r="J49" s="139"/>
    </row>
    <row r="50" spans="1:10" ht="15" customHeight="1" x14ac:dyDescent="0.25">
      <c r="A50" s="116" t="s">
        <v>20</v>
      </c>
      <c r="B50" s="20" t="str">
        <f>E22</f>
        <v>Картофельное пюре</v>
      </c>
      <c r="C50" s="137">
        <f>G22</f>
        <v>19.183010000000003</v>
      </c>
      <c r="D50" s="116" t="s">
        <v>20</v>
      </c>
      <c r="E50" s="20" t="str">
        <f>E22</f>
        <v>Картофельное пюре</v>
      </c>
      <c r="F50" s="137">
        <f>F22</f>
        <v>17.070670000000003</v>
      </c>
      <c r="G50" s="137">
        <f>G22</f>
        <v>19.183010000000003</v>
      </c>
      <c r="H50" s="116" t="s">
        <v>20</v>
      </c>
      <c r="I50" s="20" t="str">
        <f>I22</f>
        <v>Картофельное пюре</v>
      </c>
      <c r="J50" s="137">
        <f>F50</f>
        <v>17.070670000000003</v>
      </c>
    </row>
    <row r="51" spans="1:10" ht="15" customHeight="1" x14ac:dyDescent="0.25">
      <c r="A51" s="116"/>
      <c r="B51" s="20" t="str">
        <f>E23</f>
        <v>Свежий огурчик</v>
      </c>
      <c r="C51" s="138"/>
      <c r="D51" s="116"/>
      <c r="E51" s="20" t="str">
        <f>E23</f>
        <v>Свежий огурчик</v>
      </c>
      <c r="F51" s="138"/>
      <c r="G51" s="138"/>
      <c r="H51" s="116"/>
      <c r="I51" s="20" t="str">
        <f>I23</f>
        <v>Свежий огурчик</v>
      </c>
      <c r="J51" s="138"/>
    </row>
    <row r="52" spans="1:10" ht="15" customHeight="1" x14ac:dyDescent="0.25">
      <c r="A52" s="116"/>
      <c r="B52" s="20" t="str">
        <f>E24</f>
        <v>Хлеб пшеничный</v>
      </c>
      <c r="C52" s="138"/>
      <c r="D52" s="116"/>
      <c r="E52" s="20" t="str">
        <f>E24</f>
        <v>Хлеб пшеничный</v>
      </c>
      <c r="F52" s="138"/>
      <c r="G52" s="138"/>
      <c r="H52" s="116"/>
      <c r="I52" s="20" t="str">
        <f>I24</f>
        <v>Хлеб пшеничный</v>
      </c>
      <c r="J52" s="138"/>
    </row>
    <row r="53" spans="1:10" ht="15" customHeight="1" x14ac:dyDescent="0.25">
      <c r="A53" s="116"/>
      <c r="B53" s="10" t="str">
        <f>E53</f>
        <v>Чай с сахаром</v>
      </c>
      <c r="C53" s="138"/>
      <c r="D53" s="116"/>
      <c r="E53" s="10" t="str">
        <f>E25</f>
        <v>Чай с сахаром</v>
      </c>
      <c r="F53" s="138"/>
      <c r="G53" s="138"/>
      <c r="H53" s="116"/>
      <c r="I53" s="10" t="str">
        <f>E25</f>
        <v>Чай с сахаром</v>
      </c>
      <c r="J53" s="138"/>
    </row>
    <row r="54" spans="1:10" ht="15" customHeight="1" x14ac:dyDescent="0.25">
      <c r="A54" s="116"/>
      <c r="B54" s="4"/>
      <c r="C54" s="139"/>
      <c r="D54" s="116"/>
      <c r="E54" s="4"/>
      <c r="F54" s="139"/>
      <c r="G54" s="139"/>
      <c r="H54" s="116"/>
      <c r="I54" s="4"/>
      <c r="J54" s="139"/>
    </row>
    <row r="55" spans="1:10" ht="17.25" x14ac:dyDescent="0.3">
      <c r="A55" s="143" t="s">
        <v>84</v>
      </c>
      <c r="B55" s="144"/>
      <c r="C55" s="62">
        <f>C32+C37+C45+C50</f>
        <v>102.78621910000001</v>
      </c>
      <c r="D55" s="43"/>
      <c r="E55" s="63" t="s">
        <v>84</v>
      </c>
      <c r="F55" s="74">
        <f>F32+F37+F45+F50</f>
        <v>82.702350000000024</v>
      </c>
      <c r="G55" s="64">
        <f>G32+G37+G45+G50</f>
        <v>102.78621910000001</v>
      </c>
      <c r="H55" s="143" t="s">
        <v>84</v>
      </c>
      <c r="I55" s="144"/>
      <c r="J55" s="59">
        <f>J32+J37+J45+J50</f>
        <v>82.702350000000024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1" sqref="J1:M6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52" t="s">
        <v>140</v>
      </c>
      <c r="K1" s="152"/>
      <c r="L1" s="152"/>
      <c r="M1" s="152"/>
    </row>
    <row r="2" spans="1:13" x14ac:dyDescent="0.25">
      <c r="J2" s="152" t="s">
        <v>152</v>
      </c>
      <c r="K2" s="152"/>
      <c r="L2" s="152"/>
      <c r="M2" s="152"/>
    </row>
    <row r="3" spans="1:13" x14ac:dyDescent="0.25">
      <c r="J3" s="152" t="s">
        <v>141</v>
      </c>
      <c r="K3" s="152"/>
      <c r="L3" s="152"/>
      <c r="M3" s="152"/>
    </row>
    <row r="4" spans="1:13" ht="21" customHeight="1" x14ac:dyDescent="0.25">
      <c r="A4" s="83"/>
      <c r="B4" s="83"/>
      <c r="C4" s="83"/>
      <c r="D4" s="83"/>
      <c r="E4" s="83"/>
      <c r="J4" s="156" t="s">
        <v>153</v>
      </c>
      <c r="K4" s="156"/>
      <c r="L4" s="156"/>
      <c r="M4" s="156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7" t="s">
        <v>142</v>
      </c>
      <c r="F6" s="157"/>
      <c r="G6" s="157">
        <f>' 3-7 лет (день 4) '!K4</f>
        <v>45061</v>
      </c>
      <c r="H6" s="157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53" t="s">
        <v>129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52" t="s">
        <v>148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1" sqref="J1:M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52" t="s">
        <v>140</v>
      </c>
      <c r="K1" s="152"/>
      <c r="L1" s="152"/>
      <c r="M1" s="152"/>
    </row>
    <row r="2" spans="1:13" x14ac:dyDescent="0.25">
      <c r="J2" s="152" t="s">
        <v>152</v>
      </c>
      <c r="K2" s="152"/>
      <c r="L2" s="152"/>
      <c r="M2" s="152"/>
    </row>
    <row r="3" spans="1:13" x14ac:dyDescent="0.25">
      <c r="J3" s="152" t="s">
        <v>141</v>
      </c>
      <c r="K3" s="152"/>
      <c r="L3" s="152"/>
      <c r="M3" s="152"/>
    </row>
    <row r="4" spans="1:13" ht="21" customHeight="1" x14ac:dyDescent="0.25">
      <c r="A4" s="83"/>
      <c r="B4" s="83"/>
      <c r="C4" s="83"/>
      <c r="D4" s="83"/>
      <c r="E4" s="83"/>
      <c r="J4" s="156" t="s">
        <v>153</v>
      </c>
      <c r="K4" s="156"/>
      <c r="L4" s="156"/>
      <c r="M4" s="156"/>
    </row>
    <row r="5" spans="1:13" ht="21" hidden="1" customHeight="1" x14ac:dyDescent="0.25">
      <c r="A5" s="83"/>
      <c r="B5" s="83"/>
      <c r="C5" s="83"/>
      <c r="D5" s="83"/>
      <c r="E5" s="83"/>
      <c r="J5" s="91"/>
      <c r="K5" s="91"/>
      <c r="L5" s="91"/>
      <c r="M5" s="91"/>
    </row>
    <row r="6" spans="1:13" ht="24" customHeight="1" x14ac:dyDescent="0.25">
      <c r="B6" s="85"/>
      <c r="C6" s="85"/>
      <c r="D6" s="85"/>
      <c r="E6" s="157" t="s">
        <v>142</v>
      </c>
      <c r="F6" s="157"/>
      <c r="G6" s="157">
        <f>' 3-7 лет (день 4) '!K4</f>
        <v>45061</v>
      </c>
      <c r="H6" s="157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53" t="s">
        <v>136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52" t="s">
        <v>148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8">
        <f>' 3-7 лет (день 4) '!K4</f>
        <v>45061</v>
      </c>
      <c r="B1" s="159"/>
      <c r="C1" s="159"/>
      <c r="D1" s="159"/>
      <c r="E1" s="159"/>
      <c r="F1" s="159"/>
      <c r="G1" s="159"/>
    </row>
    <row r="2" spans="1:7" ht="60" customHeight="1" x14ac:dyDescent="0.25">
      <c r="A2" s="160" t="s">
        <v>90</v>
      </c>
      <c r="B2" s="160" t="s">
        <v>91</v>
      </c>
      <c r="C2" s="160" t="s">
        <v>92</v>
      </c>
      <c r="D2" s="160" t="s">
        <v>93</v>
      </c>
      <c r="E2" s="160" t="s">
        <v>94</v>
      </c>
      <c r="F2" s="160" t="s">
        <v>95</v>
      </c>
      <c r="G2" s="162" t="s">
        <v>96</v>
      </c>
    </row>
    <row r="3" spans="1:7" x14ac:dyDescent="0.25">
      <c r="A3" s="161"/>
      <c r="B3" s="161"/>
      <c r="C3" s="161"/>
      <c r="D3" s="161"/>
      <c r="E3" s="161"/>
      <c r="F3" s="161"/>
      <c r="G3" s="163"/>
    </row>
    <row r="4" spans="1:7" ht="33" customHeight="1" x14ac:dyDescent="0.25">
      <c r="A4" s="161"/>
      <c r="B4" s="161"/>
      <c r="C4" s="161"/>
      <c r="D4" s="161"/>
      <c r="E4" s="161"/>
      <c r="F4" s="161"/>
      <c r="G4" s="163"/>
    </row>
    <row r="5" spans="1:7" ht="20.100000000000001" customHeight="1" x14ac:dyDescent="0.25">
      <c r="A5" s="167" t="s">
        <v>97</v>
      </c>
      <c r="B5" s="165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7"/>
      <c r="B6" s="165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7"/>
      <c r="B7" s="165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64" t="s">
        <v>100</v>
      </c>
      <c r="B8" s="165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64"/>
      <c r="B9" s="165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64"/>
      <c r="B10" s="165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64"/>
      <c r="B11" s="165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64"/>
      <c r="B12" s="165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64"/>
      <c r="B13" s="165"/>
      <c r="C13" s="43"/>
      <c r="D13" s="66"/>
      <c r="E13" s="66"/>
      <c r="F13" s="4"/>
      <c r="G13" s="4"/>
    </row>
    <row r="14" spans="1:7" ht="20.100000000000001" customHeight="1" x14ac:dyDescent="0.25">
      <c r="A14" s="164"/>
      <c r="B14" s="165"/>
      <c r="C14" s="43"/>
      <c r="D14" s="66"/>
      <c r="E14" s="66"/>
      <c r="F14" s="4"/>
      <c r="G14" s="4"/>
    </row>
    <row r="15" spans="1:7" ht="39.950000000000003" customHeight="1" x14ac:dyDescent="0.25">
      <c r="A15" s="164" t="s">
        <v>101</v>
      </c>
      <c r="B15" s="165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64"/>
      <c r="B16" s="166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64" t="s">
        <v>102</v>
      </c>
      <c r="B17" s="165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64"/>
      <c r="B18" s="166"/>
      <c r="C18" s="20" t="str">
        <f>' 3-7 лет (день 4) '!B26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64"/>
      <c r="B19" s="166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64"/>
      <c r="B20" s="166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6" t="s">
        <v>7</v>
      </c>
      <c r="C2" s="4" t="s">
        <v>8</v>
      </c>
      <c r="D2" t="s">
        <v>109</v>
      </c>
    </row>
    <row r="3" spans="2:4" ht="19.149999999999999" customHeight="1" x14ac:dyDescent="0.25">
      <c r="B3" s="116"/>
      <c r="C3" s="7" t="s">
        <v>9</v>
      </c>
      <c r="D3" t="s">
        <v>110</v>
      </c>
    </row>
    <row r="4" spans="2:4" x14ac:dyDescent="0.25">
      <c r="B4" s="116"/>
      <c r="C4" s="4" t="s">
        <v>10</v>
      </c>
      <c r="D4" t="s">
        <v>111</v>
      </c>
    </row>
    <row r="5" spans="2:4" x14ac:dyDescent="0.25">
      <c r="B5" s="116"/>
      <c r="C5" s="4"/>
    </row>
    <row r="6" spans="2:4" x14ac:dyDescent="0.25">
      <c r="B6" s="116"/>
      <c r="C6" s="4"/>
    </row>
    <row r="7" spans="2:4" x14ac:dyDescent="0.25">
      <c r="B7" s="116" t="s">
        <v>11</v>
      </c>
      <c r="C7" s="4" t="s">
        <v>12</v>
      </c>
      <c r="D7" t="s">
        <v>112</v>
      </c>
    </row>
    <row r="8" spans="2:4" x14ac:dyDescent="0.25">
      <c r="B8" s="116"/>
      <c r="C8" s="75" t="s">
        <v>13</v>
      </c>
      <c r="D8" t="s">
        <v>113</v>
      </c>
    </row>
    <row r="9" spans="2:4" x14ac:dyDescent="0.25">
      <c r="B9" s="116"/>
      <c r="C9" s="4" t="s">
        <v>14</v>
      </c>
    </row>
    <row r="10" spans="2:4" x14ac:dyDescent="0.25">
      <c r="B10" s="116"/>
      <c r="C10" s="4" t="s">
        <v>15</v>
      </c>
    </row>
    <row r="11" spans="2:4" x14ac:dyDescent="0.25">
      <c r="B11" s="116"/>
      <c r="C11" s="4" t="s">
        <v>16</v>
      </c>
    </row>
    <row r="12" spans="2:4" x14ac:dyDescent="0.25">
      <c r="B12" s="116"/>
      <c r="C12" s="9"/>
    </row>
    <row r="13" spans="2:4" x14ac:dyDescent="0.25">
      <c r="B13" s="116"/>
      <c r="C13" s="10"/>
    </row>
    <row r="14" spans="2:4" x14ac:dyDescent="0.25">
      <c r="B14" s="116"/>
      <c r="C14" s="10"/>
    </row>
    <row r="15" spans="2:4" x14ac:dyDescent="0.25">
      <c r="B15" s="116" t="s">
        <v>17</v>
      </c>
      <c r="C15" s="4" t="s">
        <v>18</v>
      </c>
    </row>
    <row r="16" spans="2:4" x14ac:dyDescent="0.25">
      <c r="B16" s="116"/>
      <c r="C16" s="10" t="s">
        <v>19</v>
      </c>
      <c r="D16" t="s">
        <v>110</v>
      </c>
    </row>
    <row r="17" spans="2:4" x14ac:dyDescent="0.25">
      <c r="B17" s="116"/>
      <c r="C17" s="4"/>
    </row>
    <row r="18" spans="2:4" x14ac:dyDescent="0.25">
      <c r="B18" s="116"/>
      <c r="C18" s="4"/>
    </row>
    <row r="19" spans="2:4" x14ac:dyDescent="0.25">
      <c r="B19" s="116"/>
      <c r="C19" s="4"/>
    </row>
    <row r="20" spans="2:4" x14ac:dyDescent="0.25">
      <c r="B20" s="116" t="s">
        <v>20</v>
      </c>
      <c r="C20" s="76" t="s">
        <v>21</v>
      </c>
      <c r="D20" t="s">
        <v>114</v>
      </c>
    </row>
    <row r="21" spans="2:4" x14ac:dyDescent="0.25">
      <c r="B21" s="116"/>
      <c r="C21" t="s">
        <v>78</v>
      </c>
    </row>
    <row r="22" spans="2:4" x14ac:dyDescent="0.25">
      <c r="B22" s="116"/>
      <c r="C22" s="10" t="s">
        <v>14</v>
      </c>
    </row>
    <row r="23" spans="2:4" x14ac:dyDescent="0.25">
      <c r="B23" s="116"/>
      <c r="C23" s="9" t="s">
        <v>22</v>
      </c>
    </row>
    <row r="24" spans="2:4" x14ac:dyDescent="0.25">
      <c r="B24" s="116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2023-05-12T07:51:55Z</dcterms:modified>
</cp:coreProperties>
</file>