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06.01.2021 1,5-2 года (день 8)" sheetId="4" r:id="rId1"/>
    <sheet name="06.01.2021 3-7 лет (день 8) " sheetId="5" r:id="rId2"/>
    <sheet name="День 8" sheetId="6" r:id="rId3"/>
    <sheet name="БГП  день 8 " sheetId="7" r:id="rId4"/>
    <sheet name="День 8 до 3 лет" sheetId="8" r:id="rId5"/>
    <sheet name="День 8 от 3 лет" sheetId="9" r:id="rId6"/>
    <sheet name="Миша" sheetId="1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1" i="4"/>
  <c r="T31"/>
  <c r="Y31"/>
  <c r="AB31"/>
  <c r="B25" i="9"/>
  <c r="B26"/>
  <c r="B24"/>
  <c r="B22"/>
  <c r="B21"/>
  <c r="B14"/>
  <c r="B15"/>
  <c r="B16"/>
  <c r="B17"/>
  <c r="B13"/>
  <c r="B9"/>
  <c r="B10"/>
  <c r="B8"/>
  <c r="B23" i="8"/>
  <c r="B24"/>
  <c r="B22"/>
  <c r="B20"/>
  <c r="B19"/>
  <c r="B14"/>
  <c r="B15"/>
  <c r="B16"/>
  <c r="B17"/>
  <c r="B13"/>
  <c r="B9"/>
  <c r="B10"/>
  <c r="B8"/>
  <c r="Q30" i="4"/>
  <c r="R30"/>
  <c r="R31" s="1"/>
  <c r="S30"/>
  <c r="S31" s="1"/>
  <c r="T30"/>
  <c r="U30"/>
  <c r="U31" s="1"/>
  <c r="V30"/>
  <c r="V31" s="1"/>
  <c r="W30"/>
  <c r="W31" s="1"/>
  <c r="X30"/>
  <c r="Y30"/>
  <c r="Z30"/>
  <c r="Z31" s="1"/>
  <c r="AA30"/>
  <c r="AA31" s="1"/>
  <c r="AB30"/>
  <c r="S30" i="5"/>
  <c r="S31" s="1"/>
  <c r="T30"/>
  <c r="T31" s="1"/>
  <c r="U30"/>
  <c r="U31" s="1"/>
  <c r="V30"/>
  <c r="V31" s="1"/>
  <c r="W30"/>
  <c r="W31" s="1"/>
  <c r="X30"/>
  <c r="G5" i="8"/>
  <c r="G26" s="1"/>
  <c r="G5" i="9"/>
  <c r="L28"/>
  <c r="K28"/>
  <c r="J28"/>
  <c r="I28"/>
  <c r="H28"/>
  <c r="G28"/>
  <c r="F28"/>
  <c r="E28"/>
  <c r="D28"/>
  <c r="L26" i="8"/>
  <c r="K26"/>
  <c r="J26"/>
  <c r="I26"/>
  <c r="H26"/>
  <c r="F26"/>
  <c r="E26"/>
  <c r="D26"/>
  <c r="BO30" i="5"/>
  <c r="BO31" s="1"/>
  <c r="BO45"/>
  <c r="BO52"/>
  <c r="BO54"/>
  <c r="BO55"/>
  <c r="BO56"/>
  <c r="BO57"/>
  <c r="BO58"/>
  <c r="BO62"/>
  <c r="BO63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BO30" i="4"/>
  <c r="BO31" s="1"/>
  <c r="BO45"/>
  <c r="BO52"/>
  <c r="BO54"/>
  <c r="BO55"/>
  <c r="BO56"/>
  <c r="BO57"/>
  <c r="BO58"/>
  <c r="BO62"/>
  <c r="BO79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H29" i="6"/>
  <c r="A29"/>
  <c r="D29"/>
  <c r="H1"/>
  <c r="A1"/>
  <c r="C17" i="7"/>
  <c r="C18"/>
  <c r="C16"/>
  <c r="C14"/>
  <c r="C9"/>
  <c r="C10"/>
  <c r="C11"/>
  <c r="C12"/>
  <c r="C8"/>
  <c r="C6"/>
  <c r="C7"/>
  <c r="C5"/>
  <c r="BO47" i="5" l="1"/>
  <c r="BO46"/>
  <c r="BO76"/>
  <c r="BO77" s="1"/>
  <c r="BO76" i="4"/>
  <c r="BO77" s="1"/>
  <c r="BO82" s="1"/>
  <c r="BO47"/>
  <c r="BO79" i="5"/>
  <c r="BO80" s="1"/>
  <c r="BO92" i="4"/>
  <c r="BO93" s="1"/>
  <c r="BO107" i="5"/>
  <c r="BO108" s="1"/>
  <c r="BO59"/>
  <c r="BO60" s="1"/>
  <c r="BO65" s="1"/>
  <c r="BO107" i="4"/>
  <c r="BO108" s="1"/>
  <c r="BO32" i="5"/>
  <c r="BO59" i="4"/>
  <c r="BO60" s="1"/>
  <c r="BO65" s="1"/>
  <c r="BO92" i="5"/>
  <c r="BO93" s="1"/>
  <c r="BO80" i="4"/>
  <c r="BO95"/>
  <c r="BO63"/>
  <c r="BO46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  <c r="E24" i="6"/>
  <c r="E23"/>
  <c r="E22"/>
  <c r="E18"/>
  <c r="E17"/>
  <c r="E10"/>
  <c r="E11"/>
  <c r="E12"/>
  <c r="E13"/>
  <c r="E9"/>
  <c r="E5"/>
  <c r="E6"/>
  <c r="E4"/>
  <c r="B27" i="4"/>
  <c r="B28"/>
  <c r="B22"/>
  <c r="B21"/>
  <c r="B15"/>
  <c r="B16"/>
  <c r="B17"/>
  <c r="B18"/>
  <c r="B14"/>
  <c r="B10"/>
  <c r="B11"/>
  <c r="B9"/>
  <c r="C14" i="5"/>
  <c r="C14" i="4"/>
  <c r="A1" i="7"/>
  <c r="E3" i="6"/>
  <c r="K6" i="4"/>
  <c r="BO64" i="5" l="1"/>
  <c r="BO81" i="4"/>
  <c r="BO81" i="5"/>
  <c r="BO82"/>
  <c r="BO95"/>
  <c r="BO96" s="1"/>
  <c r="BO64" i="4"/>
  <c r="BO110"/>
  <c r="BO96"/>
  <c r="BO97"/>
  <c r="BO98"/>
  <c r="I54" i="6"/>
  <c r="E54"/>
  <c r="B54"/>
  <c r="I53"/>
  <c r="E53"/>
  <c r="B53"/>
  <c r="I52"/>
  <c r="E52"/>
  <c r="B52"/>
  <c r="I51"/>
  <c r="E51"/>
  <c r="B51"/>
  <c r="I50"/>
  <c r="E50"/>
  <c r="B50"/>
  <c r="E46"/>
  <c r="B46"/>
  <c r="E45"/>
  <c r="B45"/>
  <c r="I43"/>
  <c r="E43"/>
  <c r="B43"/>
  <c r="I42"/>
  <c r="E42"/>
  <c r="B42"/>
  <c r="I41"/>
  <c r="E41"/>
  <c r="B41"/>
  <c r="I40"/>
  <c r="E40"/>
  <c r="B40"/>
  <c r="I39"/>
  <c r="E39"/>
  <c r="B39"/>
  <c r="I38"/>
  <c r="E38"/>
  <c r="B38"/>
  <c r="I37"/>
  <c r="E37"/>
  <c r="B37"/>
  <c r="E34"/>
  <c r="B34"/>
  <c r="E33"/>
  <c r="B33"/>
  <c r="E32"/>
  <c r="B32"/>
  <c r="I31"/>
  <c r="E31"/>
  <c r="B31"/>
  <c r="I25"/>
  <c r="B25"/>
  <c r="I24"/>
  <c r="B24"/>
  <c r="I23"/>
  <c r="B23"/>
  <c r="I22"/>
  <c r="B22"/>
  <c r="I18"/>
  <c r="I46" s="1"/>
  <c r="B18"/>
  <c r="I17"/>
  <c r="I45" s="1"/>
  <c r="B17"/>
  <c r="I15"/>
  <c r="B15"/>
  <c r="I14"/>
  <c r="B14"/>
  <c r="I13"/>
  <c r="B13"/>
  <c r="I12"/>
  <c r="B12"/>
  <c r="I11"/>
  <c r="B11"/>
  <c r="I10"/>
  <c r="B10"/>
  <c r="I9"/>
  <c r="B9"/>
  <c r="I6"/>
  <c r="I34" s="1"/>
  <c r="B6"/>
  <c r="I5"/>
  <c r="I33" s="1"/>
  <c r="B5"/>
  <c r="I4"/>
  <c r="I32" s="1"/>
  <c r="B4"/>
  <c r="I3"/>
  <c r="B3"/>
  <c r="BO97" i="5" l="1"/>
  <c r="BO98"/>
  <c r="BO110"/>
  <c r="BO113" s="1"/>
  <c r="BO111" i="4"/>
  <c r="BO112"/>
  <c r="BO113"/>
  <c r="BO48" s="1"/>
  <c r="BN106" i="5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L107" s="1"/>
  <c r="BL108" s="1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K107" s="1"/>
  <c r="AK108" s="1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N92" s="1"/>
  <c r="BN93" s="1"/>
  <c r="BM87"/>
  <c r="BM92" s="1"/>
  <c r="BM93" s="1"/>
  <c r="BL87"/>
  <c r="BL92" s="1"/>
  <c r="BL93" s="1"/>
  <c r="BK87"/>
  <c r="BK92" s="1"/>
  <c r="BK93" s="1"/>
  <c r="BJ87"/>
  <c r="BJ92" s="1"/>
  <c r="BJ93" s="1"/>
  <c r="BI87"/>
  <c r="BI92" s="1"/>
  <c r="BI93" s="1"/>
  <c r="BH87"/>
  <c r="BH92" s="1"/>
  <c r="BH93" s="1"/>
  <c r="BG87"/>
  <c r="BG92" s="1"/>
  <c r="BG93" s="1"/>
  <c r="BF87"/>
  <c r="BF92" s="1"/>
  <c r="BF93" s="1"/>
  <c r="BE87"/>
  <c r="BE92" s="1"/>
  <c r="BE93" s="1"/>
  <c r="BD87"/>
  <c r="BD92" s="1"/>
  <c r="BD93" s="1"/>
  <c r="BC87"/>
  <c r="BC92" s="1"/>
  <c r="BC93" s="1"/>
  <c r="BB87"/>
  <c r="BB92" s="1"/>
  <c r="BB93" s="1"/>
  <c r="BA87"/>
  <c r="BA92" s="1"/>
  <c r="BA93" s="1"/>
  <c r="AZ87"/>
  <c r="AZ92" s="1"/>
  <c r="AZ93" s="1"/>
  <c r="AY87"/>
  <c r="AY92" s="1"/>
  <c r="AY93" s="1"/>
  <c r="AX87"/>
  <c r="AX92" s="1"/>
  <c r="AX93" s="1"/>
  <c r="AW87"/>
  <c r="AW92" s="1"/>
  <c r="AW93" s="1"/>
  <c r="AV87"/>
  <c r="AV92" s="1"/>
  <c r="AV93" s="1"/>
  <c r="AU87"/>
  <c r="AU92" s="1"/>
  <c r="AU93" s="1"/>
  <c r="AT87"/>
  <c r="AT92" s="1"/>
  <c r="AT93" s="1"/>
  <c r="AS87"/>
  <c r="AS92" s="1"/>
  <c r="AS93" s="1"/>
  <c r="AR87"/>
  <c r="AR92" s="1"/>
  <c r="AR93" s="1"/>
  <c r="AQ87"/>
  <c r="AQ92" s="1"/>
  <c r="AQ93" s="1"/>
  <c r="AP87"/>
  <c r="AP92" s="1"/>
  <c r="AP93" s="1"/>
  <c r="AO87"/>
  <c r="AO92" s="1"/>
  <c r="AO93" s="1"/>
  <c r="AN87"/>
  <c r="AN92" s="1"/>
  <c r="AN93" s="1"/>
  <c r="AM87"/>
  <c r="AM92" s="1"/>
  <c r="AM93" s="1"/>
  <c r="AL87"/>
  <c r="AL92" s="1"/>
  <c r="AL93" s="1"/>
  <c r="AK87"/>
  <c r="AK92" s="1"/>
  <c r="AK93" s="1"/>
  <c r="AJ87"/>
  <c r="AJ92" s="1"/>
  <c r="AJ93" s="1"/>
  <c r="AI87"/>
  <c r="AI92" s="1"/>
  <c r="AI93" s="1"/>
  <c r="AH87"/>
  <c r="AH92" s="1"/>
  <c r="AH93" s="1"/>
  <c r="AG87"/>
  <c r="AG92" s="1"/>
  <c r="AG93" s="1"/>
  <c r="AF87"/>
  <c r="AF92" s="1"/>
  <c r="AF93" s="1"/>
  <c r="AE87"/>
  <c r="AE92" s="1"/>
  <c r="AE93" s="1"/>
  <c r="AD87"/>
  <c r="AD92" s="1"/>
  <c r="AD93" s="1"/>
  <c r="AC87"/>
  <c r="AC92" s="1"/>
  <c r="AC93" s="1"/>
  <c r="AB87"/>
  <c r="AB92" s="1"/>
  <c r="AB93" s="1"/>
  <c r="AA87"/>
  <c r="AA92" s="1"/>
  <c r="AA93" s="1"/>
  <c r="Z87"/>
  <c r="Y87"/>
  <c r="Y92" s="1"/>
  <c r="Y93" s="1"/>
  <c r="X87"/>
  <c r="X92" s="1"/>
  <c r="X93" s="1"/>
  <c r="W87"/>
  <c r="W92" s="1"/>
  <c r="W93" s="1"/>
  <c r="V87"/>
  <c r="V92" s="1"/>
  <c r="V93" s="1"/>
  <c r="U87"/>
  <c r="U92" s="1"/>
  <c r="U93" s="1"/>
  <c r="T87"/>
  <c r="T92" s="1"/>
  <c r="T93" s="1"/>
  <c r="S87"/>
  <c r="S92" s="1"/>
  <c r="S93" s="1"/>
  <c r="R87"/>
  <c r="Q87"/>
  <c r="Q92" s="1"/>
  <c r="Q93" s="1"/>
  <c r="P87"/>
  <c r="P92" s="1"/>
  <c r="P93" s="1"/>
  <c r="O87"/>
  <c r="O92" s="1"/>
  <c r="O93" s="1"/>
  <c r="N87"/>
  <c r="N92" s="1"/>
  <c r="N93" s="1"/>
  <c r="M87"/>
  <c r="M92" s="1"/>
  <c r="M93" s="1"/>
  <c r="L87"/>
  <c r="L92" s="1"/>
  <c r="L93" s="1"/>
  <c r="K87"/>
  <c r="K92" s="1"/>
  <c r="K93" s="1"/>
  <c r="J87"/>
  <c r="J92" s="1"/>
  <c r="J93" s="1"/>
  <c r="I87"/>
  <c r="I92" s="1"/>
  <c r="I93" s="1"/>
  <c r="H87"/>
  <c r="H92" s="1"/>
  <c r="H93" s="1"/>
  <c r="G87"/>
  <c r="G92" s="1"/>
  <c r="G93" s="1"/>
  <c r="F87"/>
  <c r="F92" s="1"/>
  <c r="F93" s="1"/>
  <c r="E87"/>
  <c r="E92" s="1"/>
  <c r="E93" s="1"/>
  <c r="D87"/>
  <c r="D92" s="1"/>
  <c r="D93" s="1"/>
  <c r="C87"/>
  <c r="B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K76" s="1"/>
  <c r="BK77" s="1"/>
  <c r="BJ70"/>
  <c r="BJ76" s="1"/>
  <c r="BJ77" s="1"/>
  <c r="BI70"/>
  <c r="BH70"/>
  <c r="BG70"/>
  <c r="BF70"/>
  <c r="BE70"/>
  <c r="BD70"/>
  <c r="BC70"/>
  <c r="BC76" s="1"/>
  <c r="BC77" s="1"/>
  <c r="BB70"/>
  <c r="BB76" s="1"/>
  <c r="BB77" s="1"/>
  <c r="BA70"/>
  <c r="AZ70"/>
  <c r="AY70"/>
  <c r="AX70"/>
  <c r="AW70"/>
  <c r="AV70"/>
  <c r="AU70"/>
  <c r="AT70"/>
  <c r="AT76" s="1"/>
  <c r="AT77" s="1"/>
  <c r="AS70"/>
  <c r="AR70"/>
  <c r="AR76" s="1"/>
  <c r="AR77" s="1"/>
  <c r="AQ70"/>
  <c r="AP70"/>
  <c r="AO70"/>
  <c r="AN70"/>
  <c r="AM70"/>
  <c r="AL70"/>
  <c r="AL76" s="1"/>
  <c r="AL77" s="1"/>
  <c r="AK70"/>
  <c r="AJ70"/>
  <c r="AI70"/>
  <c r="AH70"/>
  <c r="AG70"/>
  <c r="AF70"/>
  <c r="AE70"/>
  <c r="AE76" s="1"/>
  <c r="AE77" s="1"/>
  <c r="AD70"/>
  <c r="AD76" s="1"/>
  <c r="AD77" s="1"/>
  <c r="AC70"/>
  <c r="AB70"/>
  <c r="AA70"/>
  <c r="Z70"/>
  <c r="Y70"/>
  <c r="X70"/>
  <c r="W70"/>
  <c r="V70"/>
  <c r="V76" s="1"/>
  <c r="V77" s="1"/>
  <c r="U70"/>
  <c r="T70"/>
  <c r="T76" s="1"/>
  <c r="T77" s="1"/>
  <c r="S70"/>
  <c r="R70"/>
  <c r="Q70"/>
  <c r="Q76" s="1"/>
  <c r="Q77" s="1"/>
  <c r="P70"/>
  <c r="O70"/>
  <c r="N70"/>
  <c r="N76" s="1"/>
  <c r="N77" s="1"/>
  <c r="M70"/>
  <c r="L70"/>
  <c r="L76" s="1"/>
  <c r="L77" s="1"/>
  <c r="K70"/>
  <c r="J70"/>
  <c r="I70"/>
  <c r="I76" s="1"/>
  <c r="I77" s="1"/>
  <c r="H70"/>
  <c r="G70"/>
  <c r="G76" s="1"/>
  <c r="G77" s="1"/>
  <c r="F70"/>
  <c r="F76" s="1"/>
  <c r="F77" s="1"/>
  <c r="E70"/>
  <c r="D70"/>
  <c r="D76" s="1"/>
  <c r="D77" s="1"/>
  <c r="B70"/>
  <c r="BM76"/>
  <c r="BM77" s="1"/>
  <c r="BE76"/>
  <c r="BE77" s="1"/>
  <c r="BD76"/>
  <c r="BD77" s="1"/>
  <c r="AW76"/>
  <c r="AW77" s="1"/>
  <c r="AU76"/>
  <c r="AU77" s="1"/>
  <c r="AO76"/>
  <c r="AO77" s="1"/>
  <c r="AM76"/>
  <c r="AM77" s="1"/>
  <c r="AJ76"/>
  <c r="AJ77" s="1"/>
  <c r="AG76"/>
  <c r="AG77" s="1"/>
  <c r="AF76"/>
  <c r="AF77" s="1"/>
  <c r="Y76"/>
  <c r="Y77" s="1"/>
  <c r="P76"/>
  <c r="P77" s="1"/>
  <c r="O76"/>
  <c r="O77" s="1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M45"/>
  <c r="BK45"/>
  <c r="BI45"/>
  <c r="BM62"/>
  <c r="BK62"/>
  <c r="BI62"/>
  <c r="BG62"/>
  <c r="BE62"/>
  <c r="BC62"/>
  <c r="BA62"/>
  <c r="AY62"/>
  <c r="AW62"/>
  <c r="AU62"/>
  <c r="AS62"/>
  <c r="AQ62"/>
  <c r="AO62"/>
  <c r="AM62"/>
  <c r="AK62"/>
  <c r="AI62"/>
  <c r="AG62"/>
  <c r="AE62"/>
  <c r="AC62"/>
  <c r="AA62"/>
  <c r="Y62"/>
  <c r="W62"/>
  <c r="U62"/>
  <c r="S62"/>
  <c r="Q62"/>
  <c r="O62"/>
  <c r="M62"/>
  <c r="K62"/>
  <c r="I62"/>
  <c r="G62"/>
  <c r="E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2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06" i="4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L107" s="1"/>
  <c r="BL108" s="1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W107" s="1"/>
  <c r="AW108" s="1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T76" s="1"/>
  <c r="AT77" s="1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D76" s="1"/>
  <c r="D77" s="1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L76" s="1"/>
  <c r="BL77" s="1"/>
  <c r="BK70"/>
  <c r="BJ70"/>
  <c r="BI70"/>
  <c r="BH70"/>
  <c r="BG70"/>
  <c r="BF70"/>
  <c r="BE70"/>
  <c r="BD70"/>
  <c r="BD76" s="1"/>
  <c r="BD77" s="1"/>
  <c r="BC70"/>
  <c r="BB70"/>
  <c r="BA70"/>
  <c r="AZ70"/>
  <c r="AY70"/>
  <c r="AX70"/>
  <c r="AW70"/>
  <c r="AV70"/>
  <c r="AV76" s="1"/>
  <c r="AV77" s="1"/>
  <c r="AU70"/>
  <c r="AT70"/>
  <c r="AS70"/>
  <c r="AR70"/>
  <c r="AQ70"/>
  <c r="AP70"/>
  <c r="AO70"/>
  <c r="AN70"/>
  <c r="AN76" s="1"/>
  <c r="AN77" s="1"/>
  <c r="AM70"/>
  <c r="AL70"/>
  <c r="AK70"/>
  <c r="AJ70"/>
  <c r="AI70"/>
  <c r="AH70"/>
  <c r="AG70"/>
  <c r="AF70"/>
  <c r="AF76" s="1"/>
  <c r="AF77" s="1"/>
  <c r="AE70"/>
  <c r="AD70"/>
  <c r="AC70"/>
  <c r="AB70"/>
  <c r="AA70"/>
  <c r="Z70"/>
  <c r="Z76" s="1"/>
  <c r="Z77" s="1"/>
  <c r="Y70"/>
  <c r="X70"/>
  <c r="X76" s="1"/>
  <c r="X77" s="1"/>
  <c r="W70"/>
  <c r="V70"/>
  <c r="U70"/>
  <c r="T70"/>
  <c r="S70"/>
  <c r="R70"/>
  <c r="R76" s="1"/>
  <c r="R77" s="1"/>
  <c r="Q70"/>
  <c r="P70"/>
  <c r="P76" s="1"/>
  <c r="P77" s="1"/>
  <c r="O70"/>
  <c r="N70"/>
  <c r="M70"/>
  <c r="L70"/>
  <c r="K70"/>
  <c r="J70"/>
  <c r="J76" s="1"/>
  <c r="J77" s="1"/>
  <c r="I70"/>
  <c r="H70"/>
  <c r="H76" s="1"/>
  <c r="H77" s="1"/>
  <c r="G70"/>
  <c r="F70"/>
  <c r="E70"/>
  <c r="D70"/>
  <c r="B70"/>
  <c r="BN76"/>
  <c r="BN77" s="1"/>
  <c r="BF76"/>
  <c r="BF77" s="1"/>
  <c r="AX76"/>
  <c r="AX77" s="1"/>
  <c r="AP76"/>
  <c r="AP77" s="1"/>
  <c r="AH76"/>
  <c r="AH77" s="1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46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N52" s="1"/>
  <c r="BM7"/>
  <c r="BL7"/>
  <c r="BL52" s="1"/>
  <c r="BK7"/>
  <c r="BJ7"/>
  <c r="BJ52" s="1"/>
  <c r="BI7"/>
  <c r="BH7"/>
  <c r="BH52" s="1"/>
  <c r="BG7"/>
  <c r="BF7"/>
  <c r="BF52" s="1"/>
  <c r="BE7"/>
  <c r="BD7"/>
  <c r="BD52" s="1"/>
  <c r="BC7"/>
  <c r="BB7"/>
  <c r="BB52" s="1"/>
  <c r="BA7"/>
  <c r="AZ7"/>
  <c r="AZ52" s="1"/>
  <c r="AY7"/>
  <c r="AX7"/>
  <c r="AX52" s="1"/>
  <c r="AW7"/>
  <c r="AV7"/>
  <c r="AV52" s="1"/>
  <c r="AU7"/>
  <c r="AT7"/>
  <c r="AT52" s="1"/>
  <c r="AS7"/>
  <c r="AR7"/>
  <c r="AR52" s="1"/>
  <c r="AQ7"/>
  <c r="AP7"/>
  <c r="AP52" s="1"/>
  <c r="AO7"/>
  <c r="AN7"/>
  <c r="AN52" s="1"/>
  <c r="AL7"/>
  <c r="AL52" s="1"/>
  <c r="AK7"/>
  <c r="AJ7"/>
  <c r="AJ52" s="1"/>
  <c r="AI7"/>
  <c r="AH7"/>
  <c r="AH52" s="1"/>
  <c r="AG7"/>
  <c r="AF7"/>
  <c r="AF52" s="1"/>
  <c r="AE7"/>
  <c r="AD7"/>
  <c r="AD52" s="1"/>
  <c r="AC7"/>
  <c r="AB7"/>
  <c r="AB52" s="1"/>
  <c r="AA7"/>
  <c r="Z7"/>
  <c r="Z52" s="1"/>
  <c r="Y7"/>
  <c r="X7"/>
  <c r="X52" s="1"/>
  <c r="W7"/>
  <c r="V7"/>
  <c r="V68" s="1"/>
  <c r="U7"/>
  <c r="T7"/>
  <c r="T68" s="1"/>
  <c r="S7"/>
  <c r="R7"/>
  <c r="R68" s="1"/>
  <c r="Q7"/>
  <c r="P7"/>
  <c r="P68" s="1"/>
  <c r="O7"/>
  <c r="N7"/>
  <c r="N68" s="1"/>
  <c r="M7"/>
  <c r="L7"/>
  <c r="L68" s="1"/>
  <c r="K7"/>
  <c r="J7"/>
  <c r="J68" s="1"/>
  <c r="I7"/>
  <c r="H7"/>
  <c r="H68" s="1"/>
  <c r="G7"/>
  <c r="F7"/>
  <c r="F68" s="1"/>
  <c r="E7"/>
  <c r="E52" s="1"/>
  <c r="D7"/>
  <c r="D68" s="1"/>
  <c r="BL76" i="5" l="1"/>
  <c r="BL77" s="1"/>
  <c r="E76"/>
  <c r="E77" s="1"/>
  <c r="M76"/>
  <c r="M77" s="1"/>
  <c r="AC76"/>
  <c r="AC77" s="1"/>
  <c r="AK76"/>
  <c r="AK77" s="1"/>
  <c r="AS76"/>
  <c r="AS77" s="1"/>
  <c r="AI76"/>
  <c r="AI77" s="1"/>
  <c r="AQ76"/>
  <c r="AQ77" s="1"/>
  <c r="R92"/>
  <c r="R93" s="1"/>
  <c r="Z92"/>
  <c r="Z93" s="1"/>
  <c r="AW107"/>
  <c r="AW108" s="1"/>
  <c r="F59"/>
  <c r="F60" s="1"/>
  <c r="N59"/>
  <c r="N60" s="1"/>
  <c r="V59"/>
  <c r="V60" s="1"/>
  <c r="AD59"/>
  <c r="AD60" s="1"/>
  <c r="AL59"/>
  <c r="AL60" s="1"/>
  <c r="AT59"/>
  <c r="AT60" s="1"/>
  <c r="BB59"/>
  <c r="BB60" s="1"/>
  <c r="BJ59"/>
  <c r="BJ60" s="1"/>
  <c r="H76"/>
  <c r="H77" s="1"/>
  <c r="X76"/>
  <c r="X77" s="1"/>
  <c r="AN76"/>
  <c r="AN77" s="1"/>
  <c r="AV76"/>
  <c r="AV77" s="1"/>
  <c r="W76"/>
  <c r="W77" s="1"/>
  <c r="K59"/>
  <c r="K60" s="1"/>
  <c r="K64" s="1"/>
  <c r="S59"/>
  <c r="S60" s="1"/>
  <c r="S64" s="1"/>
  <c r="AA59"/>
  <c r="AA60" s="1"/>
  <c r="AI59"/>
  <c r="AI60" s="1"/>
  <c r="AQ59"/>
  <c r="AQ60" s="1"/>
  <c r="AY59"/>
  <c r="AY60" s="1"/>
  <c r="BG59"/>
  <c r="BG60" s="1"/>
  <c r="AB76"/>
  <c r="AB77" s="1"/>
  <c r="AZ76"/>
  <c r="AZ77" s="1"/>
  <c r="BH76"/>
  <c r="BH77" s="1"/>
  <c r="AA76"/>
  <c r="AA77" s="1"/>
  <c r="AY76"/>
  <c r="AY77" s="1"/>
  <c r="BG76"/>
  <c r="BG77" s="1"/>
  <c r="AK107" i="4"/>
  <c r="AK108" s="1"/>
  <c r="BO48" i="5"/>
  <c r="BO111"/>
  <c r="BO112"/>
  <c r="BI76"/>
  <c r="BI77" s="1"/>
  <c r="BA76"/>
  <c r="BA77" s="1"/>
  <c r="K76"/>
  <c r="K77" s="1"/>
  <c r="L76" i="4"/>
  <c r="L77" s="1"/>
  <c r="T76"/>
  <c r="T77" s="1"/>
  <c r="AB76"/>
  <c r="AB77" s="1"/>
  <c r="AJ76"/>
  <c r="AJ77" s="1"/>
  <c r="AR76"/>
  <c r="AR77" s="1"/>
  <c r="AZ76"/>
  <c r="AZ77" s="1"/>
  <c r="BH76"/>
  <c r="BH77" s="1"/>
  <c r="D92"/>
  <c r="D93" s="1"/>
  <c r="L92"/>
  <c r="L93" s="1"/>
  <c r="T92"/>
  <c r="T93" s="1"/>
  <c r="AB92"/>
  <c r="AB93" s="1"/>
  <c r="AJ92"/>
  <c r="AJ93" s="1"/>
  <c r="AR92"/>
  <c r="AR93" s="1"/>
  <c r="AZ92"/>
  <c r="AZ93" s="1"/>
  <c r="BH92"/>
  <c r="BH93" s="1"/>
  <c r="G59" i="5"/>
  <c r="G60" s="1"/>
  <c r="G64" s="1"/>
  <c r="O59"/>
  <c r="O60" s="1"/>
  <c r="W59"/>
  <c r="W60" s="1"/>
  <c r="AE59"/>
  <c r="AE60" s="1"/>
  <c r="AM59"/>
  <c r="AM60" s="1"/>
  <c r="AU59"/>
  <c r="AU60" s="1"/>
  <c r="AU65" s="1"/>
  <c r="BC59"/>
  <c r="BC60" s="1"/>
  <c r="BC64" s="1"/>
  <c r="BK59"/>
  <c r="BK60" s="1"/>
  <c r="S76"/>
  <c r="S77" s="1"/>
  <c r="AF59"/>
  <c r="AF60" s="1"/>
  <c r="BD59"/>
  <c r="BD60" s="1"/>
  <c r="AD76" i="4"/>
  <c r="AD77" s="1"/>
  <c r="AL76"/>
  <c r="AL77" s="1"/>
  <c r="BB76"/>
  <c r="BB77" s="1"/>
  <c r="BJ76"/>
  <c r="BJ77" s="1"/>
  <c r="H59" i="5"/>
  <c r="H60" s="1"/>
  <c r="X59"/>
  <c r="X60" s="1"/>
  <c r="BL59"/>
  <c r="BL60" s="1"/>
  <c r="AN59"/>
  <c r="AN60" s="1"/>
  <c r="I76" i="4"/>
  <c r="I77" s="1"/>
  <c r="Q76"/>
  <c r="Q77" s="1"/>
  <c r="AG76"/>
  <c r="AG77" s="1"/>
  <c r="AO76"/>
  <c r="AO77" s="1"/>
  <c r="AW76"/>
  <c r="AW77" s="1"/>
  <c r="BE76"/>
  <c r="BE77" s="1"/>
  <c r="BM76"/>
  <c r="BM77" s="1"/>
  <c r="H92"/>
  <c r="H93" s="1"/>
  <c r="P92"/>
  <c r="P93" s="1"/>
  <c r="X92"/>
  <c r="X93" s="1"/>
  <c r="AF92"/>
  <c r="AF93" s="1"/>
  <c r="AN92"/>
  <c r="AN93" s="1"/>
  <c r="AV92"/>
  <c r="AV93" s="1"/>
  <c r="BD92"/>
  <c r="BD93" s="1"/>
  <c r="BL92"/>
  <c r="BL93" s="1"/>
  <c r="P59" i="5"/>
  <c r="P60" s="1"/>
  <c r="AV59"/>
  <c r="AV60" s="1"/>
  <c r="J76"/>
  <c r="J77" s="1"/>
  <c r="R76"/>
  <c r="R77" s="1"/>
  <c r="Z76"/>
  <c r="Z77" s="1"/>
  <c r="AH76"/>
  <c r="AH77" s="1"/>
  <c r="AP76"/>
  <c r="AP77" s="1"/>
  <c r="AX76"/>
  <c r="AX77" s="1"/>
  <c r="BF76"/>
  <c r="BF77" s="1"/>
  <c r="BN76"/>
  <c r="BN77" s="1"/>
  <c r="J59"/>
  <c r="J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F76" i="4"/>
  <c r="F77" s="1"/>
  <c r="N76"/>
  <c r="N77" s="1"/>
  <c r="V76"/>
  <c r="V77" s="1"/>
  <c r="G76"/>
  <c r="G77" s="1"/>
  <c r="O76"/>
  <c r="O77" s="1"/>
  <c r="AE76"/>
  <c r="AE77" s="1"/>
  <c r="AM76"/>
  <c r="AM77" s="1"/>
  <c r="AU76"/>
  <c r="AU77" s="1"/>
  <c r="BC76"/>
  <c r="BC77" s="1"/>
  <c r="BK76"/>
  <c r="BK77" s="1"/>
  <c r="F92"/>
  <c r="F93" s="1"/>
  <c r="N92"/>
  <c r="N93" s="1"/>
  <c r="V92"/>
  <c r="V93" s="1"/>
  <c r="AD92"/>
  <c r="AD93" s="1"/>
  <c r="AL92"/>
  <c r="AL93" s="1"/>
  <c r="AT92"/>
  <c r="AT93" s="1"/>
  <c r="BB92"/>
  <c r="BB93" s="1"/>
  <c r="BJ92"/>
  <c r="BJ93" s="1"/>
  <c r="I59" i="5"/>
  <c r="I60" s="1"/>
  <c r="I65" s="1"/>
  <c r="Q59"/>
  <c r="Q60" s="1"/>
  <c r="Y59"/>
  <c r="Y60" s="1"/>
  <c r="Y65" s="1"/>
  <c r="AG59"/>
  <c r="AG60" s="1"/>
  <c r="AO59"/>
  <c r="AO60" s="1"/>
  <c r="AW59"/>
  <c r="AW60" s="1"/>
  <c r="BE59"/>
  <c r="BE60" s="1"/>
  <c r="BM59"/>
  <c r="BM60" s="1"/>
  <c r="BM65" s="1"/>
  <c r="E76" i="4"/>
  <c r="E77" s="1"/>
  <c r="M76"/>
  <c r="M77" s="1"/>
  <c r="AC76"/>
  <c r="AC77" s="1"/>
  <c r="AK76"/>
  <c r="AK77" s="1"/>
  <c r="AS76"/>
  <c r="AS77" s="1"/>
  <c r="BI76"/>
  <c r="BI77" s="1"/>
  <c r="K76"/>
  <c r="K77" s="1"/>
  <c r="AI76"/>
  <c r="AI77" s="1"/>
  <c r="AQ76"/>
  <c r="AQ77" s="1"/>
  <c r="AY76"/>
  <c r="AY77" s="1"/>
  <c r="BG76"/>
  <c r="BG77" s="1"/>
  <c r="J92"/>
  <c r="J93" s="1"/>
  <c r="R92"/>
  <c r="R93" s="1"/>
  <c r="Z92"/>
  <c r="Z93" s="1"/>
  <c r="AH92"/>
  <c r="AH93" s="1"/>
  <c r="AP92"/>
  <c r="AP93" s="1"/>
  <c r="AX92"/>
  <c r="AX93" s="1"/>
  <c r="BF92"/>
  <c r="BF93" s="1"/>
  <c r="BN92"/>
  <c r="BN93" s="1"/>
  <c r="E59" i="5"/>
  <c r="E60" s="1"/>
  <c r="M59"/>
  <c r="M60" s="1"/>
  <c r="U59"/>
  <c r="U60" s="1"/>
  <c r="AC59"/>
  <c r="AC60" s="1"/>
  <c r="AK59"/>
  <c r="AK60" s="1"/>
  <c r="AK64" s="1"/>
  <c r="AS59"/>
  <c r="AS60" s="1"/>
  <c r="AS64" s="1"/>
  <c r="BA59"/>
  <c r="BA60" s="1"/>
  <c r="BI59"/>
  <c r="BI60" s="1"/>
  <c r="BI64" s="1"/>
  <c r="D59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U76"/>
  <c r="U77" s="1"/>
  <c r="S76" i="4"/>
  <c r="S77" s="1"/>
  <c r="U76"/>
  <c r="U77" s="1"/>
  <c r="W76"/>
  <c r="W77" s="1"/>
  <c r="Y76"/>
  <c r="Y77" s="1"/>
  <c r="AA76"/>
  <c r="AA77" s="1"/>
  <c r="BA76"/>
  <c r="BA77" s="1"/>
  <c r="D59"/>
  <c r="D60" s="1"/>
  <c r="D64" s="1"/>
  <c r="F59"/>
  <c r="F60" s="1"/>
  <c r="F65" s="1"/>
  <c r="H59"/>
  <c r="H60" s="1"/>
  <c r="H64" s="1"/>
  <c r="J59"/>
  <c r="J60" s="1"/>
  <c r="J64" s="1"/>
  <c r="L59"/>
  <c r="L60" s="1"/>
  <c r="L64" s="1"/>
  <c r="N59"/>
  <c r="N60" s="1"/>
  <c r="N65" s="1"/>
  <c r="P59"/>
  <c r="P60" s="1"/>
  <c r="P64" s="1"/>
  <c r="R59"/>
  <c r="R60" s="1"/>
  <c r="R64" s="1"/>
  <c r="T59"/>
  <c r="T60" s="1"/>
  <c r="T64" s="1"/>
  <c r="V59"/>
  <c r="V60" s="1"/>
  <c r="V65" s="1"/>
  <c r="X59"/>
  <c r="X60" s="1"/>
  <c r="Z59"/>
  <c r="Z60" s="1"/>
  <c r="Z65" s="1"/>
  <c r="AB59"/>
  <c r="AB60" s="1"/>
  <c r="AB64" s="1"/>
  <c r="AD59"/>
  <c r="AD60" s="1"/>
  <c r="AD64" s="1"/>
  <c r="AF59"/>
  <c r="AF60" s="1"/>
  <c r="AF64" s="1"/>
  <c r="AH59"/>
  <c r="AH60" s="1"/>
  <c r="AH65" s="1"/>
  <c r="AJ59"/>
  <c r="AJ60" s="1"/>
  <c r="AJ64" s="1"/>
  <c r="AL59"/>
  <c r="AL60" s="1"/>
  <c r="AL64" s="1"/>
  <c r="AN59"/>
  <c r="AN60" s="1"/>
  <c r="AN64" s="1"/>
  <c r="AP59"/>
  <c r="AP60" s="1"/>
  <c r="AP65" s="1"/>
  <c r="AR59"/>
  <c r="AR60" s="1"/>
  <c r="AR64" s="1"/>
  <c r="AT59"/>
  <c r="AT60" s="1"/>
  <c r="AT64" s="1"/>
  <c r="AV59"/>
  <c r="AV60" s="1"/>
  <c r="AV64" s="1"/>
  <c r="AX59"/>
  <c r="AX60" s="1"/>
  <c r="AX65" s="1"/>
  <c r="AZ59"/>
  <c r="AZ60" s="1"/>
  <c r="AZ64" s="1"/>
  <c r="BB59"/>
  <c r="BB60" s="1"/>
  <c r="BB64" s="1"/>
  <c r="BD59"/>
  <c r="BD60" s="1"/>
  <c r="BD64" s="1"/>
  <c r="BF59"/>
  <c r="BF60" s="1"/>
  <c r="BF65" s="1"/>
  <c r="BH59"/>
  <c r="BH60" s="1"/>
  <c r="BH64" s="1"/>
  <c r="BJ59"/>
  <c r="BJ60" s="1"/>
  <c r="BJ64" s="1"/>
  <c r="BL59"/>
  <c r="BL60" s="1"/>
  <c r="BL64" s="1"/>
  <c r="BN59"/>
  <c r="BN60" s="1"/>
  <c r="BN65" s="1"/>
  <c r="E92"/>
  <c r="E93" s="1"/>
  <c r="G92"/>
  <c r="G93" s="1"/>
  <c r="I92"/>
  <c r="I93" s="1"/>
  <c r="K92"/>
  <c r="K93" s="1"/>
  <c r="M92"/>
  <c r="M93" s="1"/>
  <c r="O92"/>
  <c r="O93" s="1"/>
  <c r="Q92"/>
  <c r="Q93" s="1"/>
  <c r="S92"/>
  <c r="S93" s="1"/>
  <c r="U92"/>
  <c r="U93" s="1"/>
  <c r="W92"/>
  <c r="W93" s="1"/>
  <c r="Y92"/>
  <c r="Y93" s="1"/>
  <c r="AA92"/>
  <c r="AA93" s="1"/>
  <c r="AC92"/>
  <c r="AC93" s="1"/>
  <c r="AE92"/>
  <c r="AE93" s="1"/>
  <c r="AG92"/>
  <c r="AG93" s="1"/>
  <c r="AI92"/>
  <c r="AI93" s="1"/>
  <c r="AK92"/>
  <c r="AK93" s="1"/>
  <c r="AM92"/>
  <c r="AM93" s="1"/>
  <c r="AO92"/>
  <c r="AO93" s="1"/>
  <c r="AQ92"/>
  <c r="AQ93" s="1"/>
  <c r="AS92"/>
  <c r="AS93" s="1"/>
  <c r="AU92"/>
  <c r="AU93" s="1"/>
  <c r="AW92"/>
  <c r="AW93" s="1"/>
  <c r="AY92"/>
  <c r="AY93" s="1"/>
  <c r="BA92"/>
  <c r="BA93" s="1"/>
  <c r="BC92"/>
  <c r="BC93" s="1"/>
  <c r="BE92"/>
  <c r="BE93" s="1"/>
  <c r="BG92"/>
  <c r="BG93" s="1"/>
  <c r="BI92"/>
  <c r="BI93" s="1"/>
  <c r="BK92"/>
  <c r="BK93" s="1"/>
  <c r="BM92"/>
  <c r="BM93" s="1"/>
  <c r="E32" i="5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AS32"/>
  <c r="AU32"/>
  <c r="AW32"/>
  <c r="AY32"/>
  <c r="BA32"/>
  <c r="BC32"/>
  <c r="BE32"/>
  <c r="BG32"/>
  <c r="BI32"/>
  <c r="BK32"/>
  <c r="BM32"/>
  <c r="E59" i="4"/>
  <c r="E60" s="1"/>
  <c r="E65" s="1"/>
  <c r="G59"/>
  <c r="G60" s="1"/>
  <c r="G65" s="1"/>
  <c r="I59"/>
  <c r="I60" s="1"/>
  <c r="I65" s="1"/>
  <c r="K59"/>
  <c r="K60" s="1"/>
  <c r="K64" s="1"/>
  <c r="M59"/>
  <c r="M60" s="1"/>
  <c r="M65" s="1"/>
  <c r="O59"/>
  <c r="O60" s="1"/>
  <c r="O65" s="1"/>
  <c r="Q59"/>
  <c r="Q60" s="1"/>
  <c r="Q65" s="1"/>
  <c r="S59"/>
  <c r="S60" s="1"/>
  <c r="S64" s="1"/>
  <c r="U59"/>
  <c r="U60" s="1"/>
  <c r="U65" s="1"/>
  <c r="W59"/>
  <c r="W60" s="1"/>
  <c r="W65" s="1"/>
  <c r="Y59"/>
  <c r="Y60" s="1"/>
  <c r="Y65" s="1"/>
  <c r="AA59"/>
  <c r="AA60" s="1"/>
  <c r="AA64" s="1"/>
  <c r="AC59"/>
  <c r="AC60" s="1"/>
  <c r="AC65" s="1"/>
  <c r="AE59"/>
  <c r="AE60" s="1"/>
  <c r="AE65" s="1"/>
  <c r="AG59"/>
  <c r="AG60" s="1"/>
  <c r="AG65" s="1"/>
  <c r="AI59"/>
  <c r="AI60" s="1"/>
  <c r="AI64" s="1"/>
  <c r="AK59"/>
  <c r="AK60" s="1"/>
  <c r="AK65" s="1"/>
  <c r="AM59"/>
  <c r="AM60" s="1"/>
  <c r="AM65" s="1"/>
  <c r="AO59"/>
  <c r="AO60" s="1"/>
  <c r="AO65" s="1"/>
  <c r="AQ59"/>
  <c r="AQ60" s="1"/>
  <c r="AQ64" s="1"/>
  <c r="AS59"/>
  <c r="AS60" s="1"/>
  <c r="AS65" s="1"/>
  <c r="AU59"/>
  <c r="AU60" s="1"/>
  <c r="AU65" s="1"/>
  <c r="AW59"/>
  <c r="AW60" s="1"/>
  <c r="AW65" s="1"/>
  <c r="AY59"/>
  <c r="AY60" s="1"/>
  <c r="AY64" s="1"/>
  <c r="BA59"/>
  <c r="BA60" s="1"/>
  <c r="BA65" s="1"/>
  <c r="BC59"/>
  <c r="BC60" s="1"/>
  <c r="BC65" s="1"/>
  <c r="BE59"/>
  <c r="BE60" s="1"/>
  <c r="BE65" s="1"/>
  <c r="BG59"/>
  <c r="BG60" s="1"/>
  <c r="BG64" s="1"/>
  <c r="BI59"/>
  <c r="BI60" s="1"/>
  <c r="BI65" s="1"/>
  <c r="BK59"/>
  <c r="BK60" s="1"/>
  <c r="BK65" s="1"/>
  <c r="BM59"/>
  <c r="BM60" s="1"/>
  <c r="BM65" s="1"/>
  <c r="D32" i="5"/>
  <c r="F32"/>
  <c r="H32"/>
  <c r="J32"/>
  <c r="L32"/>
  <c r="N32"/>
  <c r="P32"/>
  <c r="R32"/>
  <c r="T32"/>
  <c r="V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BN32"/>
  <c r="G45"/>
  <c r="K45"/>
  <c r="O45"/>
  <c r="S45"/>
  <c r="W45"/>
  <c r="AA45"/>
  <c r="AE45"/>
  <c r="AI45"/>
  <c r="AM45"/>
  <c r="AQ45"/>
  <c r="AU45"/>
  <c r="AY45"/>
  <c r="BC45"/>
  <c r="BG45"/>
  <c r="E45"/>
  <c r="I45"/>
  <c r="M45"/>
  <c r="Q45"/>
  <c r="U45"/>
  <c r="Y45"/>
  <c r="AC45"/>
  <c r="AG45"/>
  <c r="AK45"/>
  <c r="AO45"/>
  <c r="AS45"/>
  <c r="AW45"/>
  <c r="BA45"/>
  <c r="BE45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46"/>
  <c r="D47"/>
  <c r="F46"/>
  <c r="F47"/>
  <c r="H46"/>
  <c r="H47"/>
  <c r="J46"/>
  <c r="J47"/>
  <c r="L46"/>
  <c r="L47"/>
  <c r="N46"/>
  <c r="N47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D101"/>
  <c r="D85"/>
  <c r="D52"/>
  <c r="D68"/>
  <c r="F101"/>
  <c r="F85"/>
  <c r="F52"/>
  <c r="F68"/>
  <c r="H101"/>
  <c r="H85"/>
  <c r="H52"/>
  <c r="H68"/>
  <c r="J101"/>
  <c r="J85"/>
  <c r="J52"/>
  <c r="J68"/>
  <c r="L101"/>
  <c r="L85"/>
  <c r="L52"/>
  <c r="L68"/>
  <c r="N101"/>
  <c r="N85"/>
  <c r="N52"/>
  <c r="N68"/>
  <c r="P101"/>
  <c r="P85"/>
  <c r="P52"/>
  <c r="P68"/>
  <c r="R101"/>
  <c r="R85"/>
  <c r="R52"/>
  <c r="R68"/>
  <c r="T101"/>
  <c r="T85"/>
  <c r="T52"/>
  <c r="T68"/>
  <c r="V101"/>
  <c r="V85"/>
  <c r="V52"/>
  <c r="V68"/>
  <c r="X101"/>
  <c r="X85"/>
  <c r="X68"/>
  <c r="X52"/>
  <c r="Z101"/>
  <c r="Z85"/>
  <c r="Z68"/>
  <c r="Z52"/>
  <c r="AB101"/>
  <c r="AB85"/>
  <c r="AB68"/>
  <c r="AB52"/>
  <c r="AD101"/>
  <c r="AD85"/>
  <c r="AD68"/>
  <c r="AD52"/>
  <c r="AF101"/>
  <c r="AF85"/>
  <c r="AF68"/>
  <c r="AF52"/>
  <c r="AH101"/>
  <c r="AH85"/>
  <c r="AH68"/>
  <c r="AH52"/>
  <c r="AJ101"/>
  <c r="AJ85"/>
  <c r="AJ68"/>
  <c r="AJ52"/>
  <c r="AL101"/>
  <c r="AL85"/>
  <c r="AL68"/>
  <c r="AL52"/>
  <c r="AN101"/>
  <c r="AN85"/>
  <c r="AN68"/>
  <c r="AN52"/>
  <c r="AP101"/>
  <c r="AP85"/>
  <c r="AP68"/>
  <c r="AP52"/>
  <c r="AR101"/>
  <c r="AR85"/>
  <c r="AR68"/>
  <c r="AR52"/>
  <c r="AT101"/>
  <c r="AT85"/>
  <c r="AT68"/>
  <c r="AT52"/>
  <c r="AV101"/>
  <c r="AV85"/>
  <c r="AV68"/>
  <c r="AV52"/>
  <c r="AX101"/>
  <c r="AX85"/>
  <c r="AX68"/>
  <c r="AX52"/>
  <c r="AZ101"/>
  <c r="AZ85"/>
  <c r="AZ68"/>
  <c r="AZ52"/>
  <c r="BB101"/>
  <c r="BB85"/>
  <c r="BB68"/>
  <c r="BB52"/>
  <c r="BD101"/>
  <c r="BD85"/>
  <c r="BD68"/>
  <c r="BD52"/>
  <c r="BF101"/>
  <c r="BF85"/>
  <c r="BF68"/>
  <c r="BF52"/>
  <c r="BH101"/>
  <c r="BH85"/>
  <c r="BH68"/>
  <c r="BH52"/>
  <c r="BJ101"/>
  <c r="BJ85"/>
  <c r="BJ68"/>
  <c r="BJ52"/>
  <c r="BL101"/>
  <c r="BL85"/>
  <c r="BL68"/>
  <c r="BL52"/>
  <c r="BN101"/>
  <c r="BN85"/>
  <c r="BN68"/>
  <c r="BN52"/>
  <c r="D62"/>
  <c r="D64" s="1"/>
  <c r="D45"/>
  <c r="F62"/>
  <c r="F64" s="1"/>
  <c r="F45"/>
  <c r="H62"/>
  <c r="H45"/>
  <c r="J62"/>
  <c r="J45"/>
  <c r="L62"/>
  <c r="L64" s="1"/>
  <c r="L45"/>
  <c r="N62"/>
  <c r="N64" s="1"/>
  <c r="N45"/>
  <c r="P62"/>
  <c r="P64" s="1"/>
  <c r="P45"/>
  <c r="R62"/>
  <c r="R45"/>
  <c r="T62"/>
  <c r="T64" s="1"/>
  <c r="T45"/>
  <c r="V62"/>
  <c r="V64" s="1"/>
  <c r="V45"/>
  <c r="X62"/>
  <c r="X45"/>
  <c r="Z62"/>
  <c r="Z64" s="1"/>
  <c r="Z45"/>
  <c r="AB62"/>
  <c r="AB64" s="1"/>
  <c r="AB45"/>
  <c r="AD62"/>
  <c r="AD65" s="1"/>
  <c r="AD45"/>
  <c r="AF62"/>
  <c r="AF65" s="1"/>
  <c r="AF45"/>
  <c r="AH62"/>
  <c r="AH65" s="1"/>
  <c r="AH45"/>
  <c r="AJ62"/>
  <c r="AJ45"/>
  <c r="AL62"/>
  <c r="AL64" s="1"/>
  <c r="AL45"/>
  <c r="AN62"/>
  <c r="AN64" s="1"/>
  <c r="AN45"/>
  <c r="AP62"/>
  <c r="AP65" s="1"/>
  <c r="AP45"/>
  <c r="AR62"/>
  <c r="AR45"/>
  <c r="AT62"/>
  <c r="AT45"/>
  <c r="AV62"/>
  <c r="AV64" s="1"/>
  <c r="AV45"/>
  <c r="AX62"/>
  <c r="AX64" s="1"/>
  <c r="AX45"/>
  <c r="AZ62"/>
  <c r="AZ64" s="1"/>
  <c r="AZ45"/>
  <c r="BB62"/>
  <c r="BB45"/>
  <c r="BD62"/>
  <c r="BD64" s="1"/>
  <c r="BD45"/>
  <c r="BF62"/>
  <c r="BF64" s="1"/>
  <c r="BF45"/>
  <c r="BH62"/>
  <c r="BH64" s="1"/>
  <c r="BH45"/>
  <c r="BJ62"/>
  <c r="BJ45"/>
  <c r="BL62"/>
  <c r="BL64" s="1"/>
  <c r="BL45"/>
  <c r="BN62"/>
  <c r="BN65" s="1"/>
  <c r="BN45"/>
  <c r="D65"/>
  <c r="E101"/>
  <c r="E85"/>
  <c r="E68"/>
  <c r="E52"/>
  <c r="G101"/>
  <c r="G85"/>
  <c r="G68"/>
  <c r="G52"/>
  <c r="I101"/>
  <c r="I85"/>
  <c r="I68"/>
  <c r="I52"/>
  <c r="K101"/>
  <c r="K85"/>
  <c r="K68"/>
  <c r="K52"/>
  <c r="M101"/>
  <c r="M85"/>
  <c r="M68"/>
  <c r="M52"/>
  <c r="O101"/>
  <c r="O85"/>
  <c r="O68"/>
  <c r="O52"/>
  <c r="Q101"/>
  <c r="Q85"/>
  <c r="Q68"/>
  <c r="Q52"/>
  <c r="S101"/>
  <c r="S85"/>
  <c r="S68"/>
  <c r="S52"/>
  <c r="U101"/>
  <c r="U85"/>
  <c r="U68"/>
  <c r="U52"/>
  <c r="Y101"/>
  <c r="Y85"/>
  <c r="Y52"/>
  <c r="Y68"/>
  <c r="AA101"/>
  <c r="AA85"/>
  <c r="AA52"/>
  <c r="AA68"/>
  <c r="AC101"/>
  <c r="AC85"/>
  <c r="AC52"/>
  <c r="AC68"/>
  <c r="AE101"/>
  <c r="AE85"/>
  <c r="AE52"/>
  <c r="AE68"/>
  <c r="AG101"/>
  <c r="AG85"/>
  <c r="AG52"/>
  <c r="AG68"/>
  <c r="AI101"/>
  <c r="AI85"/>
  <c r="AI52"/>
  <c r="AI68"/>
  <c r="AK101"/>
  <c r="AK85"/>
  <c r="AK52"/>
  <c r="AK68"/>
  <c r="AM101"/>
  <c r="AM85"/>
  <c r="AM52"/>
  <c r="AM68"/>
  <c r="AO101"/>
  <c r="AO85"/>
  <c r="AO52"/>
  <c r="AO68"/>
  <c r="AQ101"/>
  <c r="AQ85"/>
  <c r="AQ52"/>
  <c r="AQ68"/>
  <c r="AS101"/>
  <c r="AS85"/>
  <c r="AS52"/>
  <c r="AS68"/>
  <c r="AU101"/>
  <c r="AU85"/>
  <c r="AU52"/>
  <c r="AU68"/>
  <c r="AW101"/>
  <c r="AW85"/>
  <c r="AW52"/>
  <c r="AW68"/>
  <c r="AY101"/>
  <c r="AY85"/>
  <c r="AY52"/>
  <c r="AY68"/>
  <c r="BA101"/>
  <c r="BA85"/>
  <c r="BA52"/>
  <c r="BA68"/>
  <c r="BC101"/>
  <c r="BC85"/>
  <c r="BC52"/>
  <c r="BC68"/>
  <c r="BE101"/>
  <c r="BE85"/>
  <c r="BE52"/>
  <c r="BE68"/>
  <c r="BG101"/>
  <c r="BG85"/>
  <c r="BG52"/>
  <c r="BG68"/>
  <c r="BI101"/>
  <c r="BI85"/>
  <c r="BI52"/>
  <c r="BI68"/>
  <c r="BK101"/>
  <c r="BK85"/>
  <c r="BK52"/>
  <c r="BK68"/>
  <c r="BM101"/>
  <c r="BM85"/>
  <c r="BM52"/>
  <c r="BM68"/>
  <c r="BB46"/>
  <c r="BB47"/>
  <c r="BD46"/>
  <c r="BD47"/>
  <c r="BF46"/>
  <c r="BF47"/>
  <c r="BH46"/>
  <c r="BH47"/>
  <c r="BJ46"/>
  <c r="BJ47"/>
  <c r="BL46"/>
  <c r="BL47"/>
  <c r="BN46"/>
  <c r="BN47"/>
  <c r="E79"/>
  <c r="E63"/>
  <c r="G79"/>
  <c r="G63"/>
  <c r="I79"/>
  <c r="I63"/>
  <c r="K79"/>
  <c r="K63"/>
  <c r="M79"/>
  <c r="M63"/>
  <c r="O79"/>
  <c r="O63"/>
  <c r="Q79"/>
  <c r="Q63"/>
  <c r="S79"/>
  <c r="S63"/>
  <c r="U79"/>
  <c r="U63"/>
  <c r="W79"/>
  <c r="W63"/>
  <c r="Y79"/>
  <c r="Y63"/>
  <c r="AA79"/>
  <c r="AA63"/>
  <c r="AC79"/>
  <c r="AC63"/>
  <c r="AE79"/>
  <c r="AE63"/>
  <c r="AG79"/>
  <c r="AG63"/>
  <c r="AI79"/>
  <c r="AI63"/>
  <c r="AK79"/>
  <c r="AK63"/>
  <c r="AM79"/>
  <c r="AM63"/>
  <c r="AO79"/>
  <c r="AO63"/>
  <c r="AQ79"/>
  <c r="AQ63"/>
  <c r="AS79"/>
  <c r="AS63"/>
  <c r="AU79"/>
  <c r="AU63"/>
  <c r="AW79"/>
  <c r="AW63"/>
  <c r="AY79"/>
  <c r="AY63"/>
  <c r="BA79"/>
  <c r="BA63"/>
  <c r="BC79"/>
  <c r="BC63"/>
  <c r="BE79"/>
  <c r="BE63"/>
  <c r="BG79"/>
  <c r="BG63"/>
  <c r="BI79"/>
  <c r="BI63"/>
  <c r="BK79"/>
  <c r="BK63"/>
  <c r="BM79"/>
  <c r="BM63"/>
  <c r="E64"/>
  <c r="E65"/>
  <c r="M64"/>
  <c r="M65"/>
  <c r="O64"/>
  <c r="O65"/>
  <c r="Q64"/>
  <c r="Q65"/>
  <c r="U64"/>
  <c r="U65"/>
  <c r="W64"/>
  <c r="W65"/>
  <c r="Y64"/>
  <c r="AA64"/>
  <c r="AA65"/>
  <c r="AC64"/>
  <c r="AC65"/>
  <c r="AE64"/>
  <c r="AE65"/>
  <c r="AG64"/>
  <c r="AG65"/>
  <c r="AI64"/>
  <c r="AI65"/>
  <c r="AM64"/>
  <c r="AM65"/>
  <c r="AO64"/>
  <c r="AO65"/>
  <c r="AQ64"/>
  <c r="AQ65"/>
  <c r="AW64"/>
  <c r="AW65"/>
  <c r="AY64"/>
  <c r="AY65"/>
  <c r="BA64"/>
  <c r="BA65"/>
  <c r="BE64"/>
  <c r="BE65"/>
  <c r="BG64"/>
  <c r="BG65"/>
  <c r="BK64"/>
  <c r="BK65"/>
  <c r="D46" i="4"/>
  <c r="D47"/>
  <c r="H46"/>
  <c r="H47"/>
  <c r="L46"/>
  <c r="L47"/>
  <c r="P46"/>
  <c r="P47"/>
  <c r="R46"/>
  <c r="R47"/>
  <c r="V46"/>
  <c r="V47"/>
  <c r="AB46"/>
  <c r="AB47"/>
  <c r="AF46"/>
  <c r="AF47"/>
  <c r="AJ46"/>
  <c r="AJ47"/>
  <c r="AN46"/>
  <c r="AN47"/>
  <c r="AR46"/>
  <c r="AR47"/>
  <c r="AV46"/>
  <c r="AV47"/>
  <c r="AZ46"/>
  <c r="AZ47"/>
  <c r="BD46"/>
  <c r="BD47"/>
  <c r="BF46"/>
  <c r="BF47"/>
  <c r="BJ46"/>
  <c r="BJ47"/>
  <c r="BL46"/>
  <c r="BL47"/>
  <c r="E79"/>
  <c r="E63"/>
  <c r="I79"/>
  <c r="I81" s="1"/>
  <c r="I63"/>
  <c r="O79"/>
  <c r="O63"/>
  <c r="U79"/>
  <c r="U63"/>
  <c r="Y79"/>
  <c r="Y63"/>
  <c r="AC79"/>
  <c r="AC63"/>
  <c r="AG79"/>
  <c r="AG63"/>
  <c r="AM79"/>
  <c r="AM63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79"/>
  <c r="D82" s="1"/>
  <c r="D63"/>
  <c r="F79"/>
  <c r="F63"/>
  <c r="H79"/>
  <c r="H82" s="1"/>
  <c r="H63"/>
  <c r="J79"/>
  <c r="J82" s="1"/>
  <c r="J63"/>
  <c r="L79"/>
  <c r="L82" s="1"/>
  <c r="L63"/>
  <c r="N79"/>
  <c r="N63"/>
  <c r="P79"/>
  <c r="P82" s="1"/>
  <c r="P63"/>
  <c r="R79"/>
  <c r="R82" s="1"/>
  <c r="R63"/>
  <c r="T79"/>
  <c r="T63"/>
  <c r="V79"/>
  <c r="V81" s="1"/>
  <c r="V63"/>
  <c r="Z79"/>
  <c r="Z82" s="1"/>
  <c r="Z63"/>
  <c r="AB79"/>
  <c r="AB63"/>
  <c r="AD79"/>
  <c r="AD63"/>
  <c r="AF79"/>
  <c r="AF82" s="1"/>
  <c r="AF63"/>
  <c r="AH79"/>
  <c r="AH82" s="1"/>
  <c r="AH63"/>
  <c r="AJ79"/>
  <c r="AJ63"/>
  <c r="AL79"/>
  <c r="AL82" s="1"/>
  <c r="AL63"/>
  <c r="AN79"/>
  <c r="AN82" s="1"/>
  <c r="AN63"/>
  <c r="AP79"/>
  <c r="AP82" s="1"/>
  <c r="AP63"/>
  <c r="AR79"/>
  <c r="AR63"/>
  <c r="AT79"/>
  <c r="AT82" s="1"/>
  <c r="AT63"/>
  <c r="AV79"/>
  <c r="AV82" s="1"/>
  <c r="AV63"/>
  <c r="AX79"/>
  <c r="AX82" s="1"/>
  <c r="AX63"/>
  <c r="AZ79"/>
  <c r="AZ63"/>
  <c r="BB79"/>
  <c r="BB63"/>
  <c r="BD79"/>
  <c r="BD82" s="1"/>
  <c r="BD63"/>
  <c r="BF79"/>
  <c r="BF82" s="1"/>
  <c r="BF63"/>
  <c r="BH79"/>
  <c r="BH63"/>
  <c r="BJ79"/>
  <c r="BJ82" s="1"/>
  <c r="BJ63"/>
  <c r="BL79"/>
  <c r="BL82" s="1"/>
  <c r="BL63"/>
  <c r="BN79"/>
  <c r="BN82" s="1"/>
  <c r="BN63"/>
  <c r="J81"/>
  <c r="F46"/>
  <c r="F47"/>
  <c r="J46"/>
  <c r="J47"/>
  <c r="N46"/>
  <c r="N47"/>
  <c r="T46"/>
  <c r="T47"/>
  <c r="Z46"/>
  <c r="Z47"/>
  <c r="AD46"/>
  <c r="AD47"/>
  <c r="AH46"/>
  <c r="AH47"/>
  <c r="AL46"/>
  <c r="AL47"/>
  <c r="AP46"/>
  <c r="AP47"/>
  <c r="AT46"/>
  <c r="AT47"/>
  <c r="AX46"/>
  <c r="AX47"/>
  <c r="BB46"/>
  <c r="BB47"/>
  <c r="BH46"/>
  <c r="BH47"/>
  <c r="BN46"/>
  <c r="BN47"/>
  <c r="G79"/>
  <c r="G81" s="1"/>
  <c r="G63"/>
  <c r="K79"/>
  <c r="K63"/>
  <c r="M79"/>
  <c r="M81" s="1"/>
  <c r="M63"/>
  <c r="Q79"/>
  <c r="Q81" s="1"/>
  <c r="Q63"/>
  <c r="S79"/>
  <c r="S63"/>
  <c r="W79"/>
  <c r="W63"/>
  <c r="AA79"/>
  <c r="AA63"/>
  <c r="AE79"/>
  <c r="AE82" s="1"/>
  <c r="AE63"/>
  <c r="AI79"/>
  <c r="AI63"/>
  <c r="AK79"/>
  <c r="AK63"/>
  <c r="AO79"/>
  <c r="AO63"/>
  <c r="AQ79"/>
  <c r="AQ82" s="1"/>
  <c r="AQ63"/>
  <c r="AS79"/>
  <c r="AS63"/>
  <c r="AU79"/>
  <c r="AU82" s="1"/>
  <c r="AU63"/>
  <c r="AW79"/>
  <c r="AW82" s="1"/>
  <c r="AW63"/>
  <c r="AY79"/>
  <c r="AY82" s="1"/>
  <c r="AY63"/>
  <c r="BA79"/>
  <c r="BA63"/>
  <c r="BC79"/>
  <c r="BC63"/>
  <c r="BE79"/>
  <c r="BE63"/>
  <c r="BG79"/>
  <c r="BG82" s="1"/>
  <c r="BG63"/>
  <c r="BI79"/>
  <c r="BI63"/>
  <c r="BK79"/>
  <c r="BK63"/>
  <c r="BM79"/>
  <c r="BM82" s="1"/>
  <c r="BM63"/>
  <c r="L65"/>
  <c r="N64"/>
  <c r="R65"/>
  <c r="V64"/>
  <c r="Z64"/>
  <c r="AB65"/>
  <c r="AH64"/>
  <c r="AL65"/>
  <c r="AP64"/>
  <c r="AT65"/>
  <c r="AX64"/>
  <c r="BB65"/>
  <c r="BH65"/>
  <c r="BN64"/>
  <c r="G64"/>
  <c r="K65"/>
  <c r="O64"/>
  <c r="W64"/>
  <c r="Y64"/>
  <c r="AA65"/>
  <c r="AG64"/>
  <c r="AI65"/>
  <c r="AM64"/>
  <c r="AQ65"/>
  <c r="AU64"/>
  <c r="BC64"/>
  <c r="BM64"/>
  <c r="G101"/>
  <c r="G85"/>
  <c r="I101"/>
  <c r="I85"/>
  <c r="K101"/>
  <c r="K85"/>
  <c r="M101"/>
  <c r="M85"/>
  <c r="O101"/>
  <c r="O85"/>
  <c r="Q101"/>
  <c r="Q85"/>
  <c r="S101"/>
  <c r="S85"/>
  <c r="U101"/>
  <c r="U85"/>
  <c r="Y101"/>
  <c r="Y85"/>
  <c r="AA85"/>
  <c r="AA101"/>
  <c r="AC101"/>
  <c r="AC85"/>
  <c r="AE85"/>
  <c r="AE101"/>
  <c r="AG101"/>
  <c r="AG85"/>
  <c r="AI85"/>
  <c r="AI101"/>
  <c r="AK101"/>
  <c r="AK85"/>
  <c r="AM85"/>
  <c r="AM101"/>
  <c r="AO101"/>
  <c r="AO85"/>
  <c r="AQ85"/>
  <c r="AQ101"/>
  <c r="AS101"/>
  <c r="AS85"/>
  <c r="AU85"/>
  <c r="AU101"/>
  <c r="AW101"/>
  <c r="AW85"/>
  <c r="AY85"/>
  <c r="AY101"/>
  <c r="BA101"/>
  <c r="BA85"/>
  <c r="BC85"/>
  <c r="BC101"/>
  <c r="BE101"/>
  <c r="BE85"/>
  <c r="BG85"/>
  <c r="BG101"/>
  <c r="BI101"/>
  <c r="BI85"/>
  <c r="BK85"/>
  <c r="BK101"/>
  <c r="BM101"/>
  <c r="BM85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X47"/>
  <c r="G52"/>
  <c r="I52"/>
  <c r="K52"/>
  <c r="M52"/>
  <c r="O52"/>
  <c r="Q52"/>
  <c r="S52"/>
  <c r="U52"/>
  <c r="X62"/>
  <c r="Y68"/>
  <c r="AA68"/>
  <c r="AC68"/>
  <c r="AE68"/>
  <c r="AG68"/>
  <c r="AI68"/>
  <c r="AK68"/>
  <c r="AM68"/>
  <c r="AO68"/>
  <c r="AQ68"/>
  <c r="AS68"/>
  <c r="AU68"/>
  <c r="AW68"/>
  <c r="AY68"/>
  <c r="BA68"/>
  <c r="BC68"/>
  <c r="BE68"/>
  <c r="BG68"/>
  <c r="BI68"/>
  <c r="BK68"/>
  <c r="BM68"/>
  <c r="E101"/>
  <c r="E85"/>
  <c r="D101"/>
  <c r="D85"/>
  <c r="F85"/>
  <c r="F101"/>
  <c r="H101"/>
  <c r="H85"/>
  <c r="J85"/>
  <c r="J101"/>
  <c r="L101"/>
  <c r="L85"/>
  <c r="N85"/>
  <c r="N101"/>
  <c r="P101"/>
  <c r="P85"/>
  <c r="R85"/>
  <c r="R101"/>
  <c r="T101"/>
  <c r="T85"/>
  <c r="V85"/>
  <c r="V101"/>
  <c r="X101"/>
  <c r="X85"/>
  <c r="Z101"/>
  <c r="Z85"/>
  <c r="AB101"/>
  <c r="AB85"/>
  <c r="AD101"/>
  <c r="AD85"/>
  <c r="AF101"/>
  <c r="AF85"/>
  <c r="AH101"/>
  <c r="AH85"/>
  <c r="AJ101"/>
  <c r="AJ85"/>
  <c r="AL101"/>
  <c r="AL85"/>
  <c r="AN101"/>
  <c r="AN85"/>
  <c r="AP101"/>
  <c r="AP85"/>
  <c r="AR101"/>
  <c r="AR85"/>
  <c r="AT101"/>
  <c r="AT85"/>
  <c r="AV101"/>
  <c r="AV85"/>
  <c r="AX101"/>
  <c r="AX85"/>
  <c r="AZ101"/>
  <c r="AZ85"/>
  <c r="BB101"/>
  <c r="BB85"/>
  <c r="BD101"/>
  <c r="BD85"/>
  <c r="BF101"/>
  <c r="BF85"/>
  <c r="BH101"/>
  <c r="BH85"/>
  <c r="BJ101"/>
  <c r="BJ85"/>
  <c r="BL101"/>
  <c r="BL85"/>
  <c r="BN101"/>
  <c r="BN85"/>
  <c r="E45"/>
  <c r="G45"/>
  <c r="I45"/>
  <c r="K45"/>
  <c r="M45"/>
  <c r="O45"/>
  <c r="Q45"/>
  <c r="S45"/>
  <c r="U45"/>
  <c r="W45"/>
  <c r="Y45"/>
  <c r="AA45"/>
  <c r="AC45"/>
  <c r="AE45"/>
  <c r="AG45"/>
  <c r="AI45"/>
  <c r="AK45"/>
  <c r="AM45"/>
  <c r="AO45"/>
  <c r="AQ45"/>
  <c r="AS45"/>
  <c r="AU45"/>
  <c r="AW45"/>
  <c r="AY45"/>
  <c r="BA45"/>
  <c r="BC45"/>
  <c r="BE45"/>
  <c r="BG45"/>
  <c r="BI45"/>
  <c r="BK45"/>
  <c r="BM45"/>
  <c r="D52"/>
  <c r="F52"/>
  <c r="H52"/>
  <c r="J52"/>
  <c r="L52"/>
  <c r="N52"/>
  <c r="P52"/>
  <c r="R52"/>
  <c r="T52"/>
  <c r="V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E68"/>
  <c r="G68"/>
  <c r="I68"/>
  <c r="K68"/>
  <c r="M68"/>
  <c r="O68"/>
  <c r="Q68"/>
  <c r="S68"/>
  <c r="U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BN68"/>
  <c r="J64" i="5" l="1"/>
  <c r="AD82" i="4"/>
  <c r="AC64"/>
  <c r="AD65"/>
  <c r="H65"/>
  <c r="AY65"/>
  <c r="BF64"/>
  <c r="BI64"/>
  <c r="AE64"/>
  <c r="J65"/>
  <c r="BB82"/>
  <c r="BK64"/>
  <c r="BI81"/>
  <c r="AS81"/>
  <c r="AI82"/>
  <c r="S81"/>
  <c r="AR82"/>
  <c r="AB82"/>
  <c r="I64" i="5"/>
  <c r="AJ64"/>
  <c r="K65"/>
  <c r="AU64"/>
  <c r="S65"/>
  <c r="AK65"/>
  <c r="BJ64"/>
  <c r="BB64"/>
  <c r="AT65"/>
  <c r="R64"/>
  <c r="BM64"/>
  <c r="AR64"/>
  <c r="H64"/>
  <c r="AW64" i="4"/>
  <c r="M64"/>
  <c r="BD65"/>
  <c r="N82"/>
  <c r="F82"/>
  <c r="Q64"/>
  <c r="AN65"/>
  <c r="BE64"/>
  <c r="S65"/>
  <c r="BJ65"/>
  <c r="BK82"/>
  <c r="BC82"/>
  <c r="AK81"/>
  <c r="W81"/>
  <c r="K81"/>
  <c r="BG65"/>
  <c r="AO64"/>
  <c r="AR65"/>
  <c r="AJ82"/>
  <c r="AG82"/>
  <c r="O81"/>
  <c r="AS64"/>
  <c r="I64"/>
  <c r="T82"/>
  <c r="AM82"/>
  <c r="AW81"/>
  <c r="AR65" i="5"/>
  <c r="L65"/>
  <c r="AC82" i="4"/>
  <c r="I82"/>
  <c r="BH82"/>
  <c r="BA82"/>
  <c r="F64"/>
  <c r="L81"/>
  <c r="AZ82"/>
  <c r="T65"/>
  <c r="BC65" i="5"/>
  <c r="G65"/>
  <c r="BD65"/>
  <c r="BA64" i="4"/>
  <c r="AK64"/>
  <c r="U64"/>
  <c r="E64"/>
  <c r="AZ65"/>
  <c r="AJ65"/>
  <c r="BE81"/>
  <c r="AO81"/>
  <c r="AA82"/>
  <c r="AC81"/>
  <c r="X64" i="5"/>
  <c r="AI81" i="4"/>
  <c r="P65"/>
  <c r="AR81"/>
  <c r="V82"/>
  <c r="BI65" i="5"/>
  <c r="AS65"/>
  <c r="AF64"/>
  <c r="BL65" i="4"/>
  <c r="AV65"/>
  <c r="AF65"/>
  <c r="AJ81"/>
  <c r="D65"/>
  <c r="E81"/>
  <c r="AB65" i="5"/>
  <c r="AJ65"/>
  <c r="P65"/>
  <c r="BH65"/>
  <c r="AN65"/>
  <c r="BL65"/>
  <c r="T65"/>
  <c r="X65"/>
  <c r="AV65"/>
  <c r="F65"/>
  <c r="H65"/>
  <c r="AZ65"/>
  <c r="BH81" i="4"/>
  <c r="AG81"/>
  <c r="R81"/>
  <c r="AB81"/>
  <c r="BI82"/>
  <c r="AF81"/>
  <c r="AZ81"/>
  <c r="BB65" i="5"/>
  <c r="AH64"/>
  <c r="BN64"/>
  <c r="Z65"/>
  <c r="BF65"/>
  <c r="AP64"/>
  <c r="AD64"/>
  <c r="BJ65"/>
  <c r="V65"/>
  <c r="R65"/>
  <c r="AT64"/>
  <c r="AL65"/>
  <c r="J65"/>
  <c r="N65"/>
  <c r="AX65"/>
  <c r="K82" i="4"/>
  <c r="M82"/>
  <c r="P81"/>
  <c r="AQ81"/>
  <c r="BG81"/>
  <c r="AO82"/>
  <c r="G82"/>
  <c r="AS82"/>
  <c r="AH81"/>
  <c r="BE82"/>
  <c r="S82"/>
  <c r="AX81"/>
  <c r="BB81"/>
  <c r="AA81"/>
  <c r="O82"/>
  <c r="BD81"/>
  <c r="AL81"/>
  <c r="AK82"/>
  <c r="BM81"/>
  <c r="Q82"/>
  <c r="AN81"/>
  <c r="T81"/>
  <c r="BJ81"/>
  <c r="AY81"/>
  <c r="W82"/>
  <c r="E82"/>
  <c r="BN81"/>
  <c r="AT81"/>
  <c r="F81"/>
  <c r="AV81"/>
  <c r="AD81"/>
  <c r="N81"/>
  <c r="D81"/>
  <c r="Y81"/>
  <c r="BL81"/>
  <c r="BF81"/>
  <c r="AP81"/>
  <c r="Z81"/>
  <c r="H81"/>
  <c r="U82"/>
  <c r="Y82"/>
  <c r="BA81"/>
  <c r="U81"/>
  <c r="BK81"/>
  <c r="BC81"/>
  <c r="AU81"/>
  <c r="AM81"/>
  <c r="AE81"/>
  <c r="X65"/>
  <c r="BM95" i="5"/>
  <c r="BM80"/>
  <c r="BK95"/>
  <c r="BK80"/>
  <c r="BI95"/>
  <c r="BI80"/>
  <c r="BG95"/>
  <c r="BG80"/>
  <c r="BE95"/>
  <c r="BE80"/>
  <c r="BC95"/>
  <c r="BC80"/>
  <c r="BA95"/>
  <c r="BA80"/>
  <c r="AY95"/>
  <c r="AY80"/>
  <c r="AW95"/>
  <c r="AW80"/>
  <c r="AU95"/>
  <c r="AU80"/>
  <c r="AS95"/>
  <c r="AS80"/>
  <c r="AQ95"/>
  <c r="AQ80"/>
  <c r="AO95"/>
  <c r="AO80"/>
  <c r="AM95"/>
  <c r="AM80"/>
  <c r="AK95"/>
  <c r="AK80"/>
  <c r="AI95"/>
  <c r="AI80"/>
  <c r="AG95"/>
  <c r="AG80"/>
  <c r="AE95"/>
  <c r="AE80"/>
  <c r="AC95"/>
  <c r="AC80"/>
  <c r="AA95"/>
  <c r="AA80"/>
  <c r="Y95"/>
  <c r="Y80"/>
  <c r="W95"/>
  <c r="W80"/>
  <c r="U95"/>
  <c r="U80"/>
  <c r="S95"/>
  <c r="S80"/>
  <c r="Q95"/>
  <c r="Q80"/>
  <c r="O95"/>
  <c r="O80"/>
  <c r="M95"/>
  <c r="M80"/>
  <c r="K95"/>
  <c r="K80"/>
  <c r="I95"/>
  <c r="I80"/>
  <c r="G95"/>
  <c r="G80"/>
  <c r="E95"/>
  <c r="E80"/>
  <c r="BN79"/>
  <c r="BN63"/>
  <c r="BL79"/>
  <c r="BL63"/>
  <c r="BJ79"/>
  <c r="BJ63"/>
  <c r="BH79"/>
  <c r="BH63"/>
  <c r="BF79"/>
  <c r="BF63"/>
  <c r="BD79"/>
  <c r="BD63"/>
  <c r="BB79"/>
  <c r="BB63"/>
  <c r="AZ79"/>
  <c r="AZ63"/>
  <c r="AX79"/>
  <c r="AX63"/>
  <c r="AV79"/>
  <c r="AV63"/>
  <c r="AT79"/>
  <c r="AT63"/>
  <c r="AR79"/>
  <c r="AR63"/>
  <c r="AP79"/>
  <c r="AP63"/>
  <c r="AN79"/>
  <c r="AN63"/>
  <c r="AL79"/>
  <c r="AL63"/>
  <c r="AJ79"/>
  <c r="AJ63"/>
  <c r="AH79"/>
  <c r="AH63"/>
  <c r="AF79"/>
  <c r="AF63"/>
  <c r="AD79"/>
  <c r="AD63"/>
  <c r="AB79"/>
  <c r="AB63"/>
  <c r="Z79"/>
  <c r="Z63"/>
  <c r="X79"/>
  <c r="X63"/>
  <c r="V79"/>
  <c r="V63"/>
  <c r="T79"/>
  <c r="T63"/>
  <c r="R79"/>
  <c r="R63"/>
  <c r="P79"/>
  <c r="P63"/>
  <c r="N79"/>
  <c r="N63"/>
  <c r="L79"/>
  <c r="L63"/>
  <c r="J79"/>
  <c r="J63"/>
  <c r="H79"/>
  <c r="H63"/>
  <c r="F79"/>
  <c r="F63"/>
  <c r="D79"/>
  <c r="D63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2"/>
  <c r="I82"/>
  <c r="G82"/>
  <c r="E82"/>
  <c r="BP47"/>
  <c r="BQ47" s="1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1"/>
  <c r="I81"/>
  <c r="G81"/>
  <c r="E81"/>
  <c r="BP32"/>
  <c r="BP46"/>
  <c r="BQ46" s="1"/>
  <c r="BM80" i="4"/>
  <c r="BM95"/>
  <c r="BK80"/>
  <c r="BK95"/>
  <c r="BI80"/>
  <c r="BI95"/>
  <c r="BG80"/>
  <c r="BG95"/>
  <c r="BE80"/>
  <c r="BE95"/>
  <c r="BC80"/>
  <c r="BC95"/>
  <c r="BA80"/>
  <c r="BA95"/>
  <c r="AY80"/>
  <c r="AY95"/>
  <c r="AW80"/>
  <c r="AW95"/>
  <c r="AU80"/>
  <c r="AU95"/>
  <c r="AS80"/>
  <c r="AS95"/>
  <c r="AQ80"/>
  <c r="AQ95"/>
  <c r="AO80"/>
  <c r="AO95"/>
  <c r="AK80"/>
  <c r="AK95"/>
  <c r="AI80"/>
  <c r="AI95"/>
  <c r="AE80"/>
  <c r="AE95"/>
  <c r="AA80"/>
  <c r="AA95"/>
  <c r="W80"/>
  <c r="W95"/>
  <c r="S80"/>
  <c r="S95"/>
  <c r="Q80"/>
  <c r="Q95"/>
  <c r="M80"/>
  <c r="M95"/>
  <c r="K80"/>
  <c r="K95"/>
  <c r="G80"/>
  <c r="G95"/>
  <c r="BN95"/>
  <c r="BN80"/>
  <c r="BL95"/>
  <c r="BL80"/>
  <c r="BJ95"/>
  <c r="BJ80"/>
  <c r="BH95"/>
  <c r="BH80"/>
  <c r="BF95"/>
  <c r="BF80"/>
  <c r="BD95"/>
  <c r="BD80"/>
  <c r="BB95"/>
  <c r="BB80"/>
  <c r="AZ95"/>
  <c r="AZ80"/>
  <c r="AX95"/>
  <c r="AX80"/>
  <c r="AV95"/>
  <c r="AV80"/>
  <c r="AT95"/>
  <c r="AT80"/>
  <c r="AR95"/>
  <c r="AR80"/>
  <c r="AP95"/>
  <c r="AP80"/>
  <c r="AN95"/>
  <c r="AN80"/>
  <c r="AL95"/>
  <c r="AL80"/>
  <c r="AJ95"/>
  <c r="AJ80"/>
  <c r="AH95"/>
  <c r="AH80"/>
  <c r="AF95"/>
  <c r="AF80"/>
  <c r="AD95"/>
  <c r="AD80"/>
  <c r="AB95"/>
  <c r="AB80"/>
  <c r="Z95"/>
  <c r="Z80"/>
  <c r="V95"/>
  <c r="V80"/>
  <c r="T95"/>
  <c r="T80"/>
  <c r="R95"/>
  <c r="R80"/>
  <c r="P95"/>
  <c r="P80"/>
  <c r="N95"/>
  <c r="N80"/>
  <c r="L95"/>
  <c r="L80"/>
  <c r="J95"/>
  <c r="J80"/>
  <c r="H95"/>
  <c r="H80"/>
  <c r="F95"/>
  <c r="F80"/>
  <c r="D95"/>
  <c r="D80"/>
  <c r="AM80"/>
  <c r="AM95"/>
  <c r="AG80"/>
  <c r="AG95"/>
  <c r="AC80"/>
  <c r="AC95"/>
  <c r="Y80"/>
  <c r="Y95"/>
  <c r="U80"/>
  <c r="U95"/>
  <c r="O80"/>
  <c r="O95"/>
  <c r="I80"/>
  <c r="I95"/>
  <c r="E80"/>
  <c r="E95"/>
  <c r="BP46"/>
  <c r="BQ46" s="1"/>
  <c r="X79"/>
  <c r="X63"/>
  <c r="X64"/>
  <c r="BP47"/>
  <c r="BQ47" s="1"/>
  <c r="BP64" i="5" l="1"/>
  <c r="BQ64" s="1"/>
  <c r="BP64" i="4"/>
  <c r="BQ64" s="1"/>
  <c r="BP65"/>
  <c r="BQ65" s="1"/>
  <c r="F4" i="6" s="1"/>
  <c r="L3" s="1"/>
  <c r="BP65" i="5"/>
  <c r="BQ65" s="1"/>
  <c r="G4" i="6" s="1"/>
  <c r="J4" s="1"/>
  <c r="D95" i="5"/>
  <c r="D80"/>
  <c r="D81"/>
  <c r="D82"/>
  <c r="F95"/>
  <c r="F80"/>
  <c r="F81"/>
  <c r="F82"/>
  <c r="H95"/>
  <c r="H80"/>
  <c r="H81"/>
  <c r="H82"/>
  <c r="J95"/>
  <c r="J80"/>
  <c r="J81"/>
  <c r="J82"/>
  <c r="L95"/>
  <c r="L80"/>
  <c r="L81"/>
  <c r="L82"/>
  <c r="N95"/>
  <c r="N80"/>
  <c r="N81"/>
  <c r="N82"/>
  <c r="P95"/>
  <c r="P80"/>
  <c r="P81"/>
  <c r="P82"/>
  <c r="R95"/>
  <c r="R80"/>
  <c r="R81"/>
  <c r="R82"/>
  <c r="T95"/>
  <c r="T80"/>
  <c r="T81"/>
  <c r="T82"/>
  <c r="V95"/>
  <c r="V80"/>
  <c r="V81"/>
  <c r="V82"/>
  <c r="X95"/>
  <c r="X82"/>
  <c r="X81"/>
  <c r="X80"/>
  <c r="Z95"/>
  <c r="Z80"/>
  <c r="Z81"/>
  <c r="Z82"/>
  <c r="AB95"/>
  <c r="AB80"/>
  <c r="AB81"/>
  <c r="AB82"/>
  <c r="AD95"/>
  <c r="AD80"/>
  <c r="AD81"/>
  <c r="AD82"/>
  <c r="AF95"/>
  <c r="AF80"/>
  <c r="AF81"/>
  <c r="AF82"/>
  <c r="AH95"/>
  <c r="AH80"/>
  <c r="AH81"/>
  <c r="AH82"/>
  <c r="AJ95"/>
  <c r="AJ80"/>
  <c r="AJ81"/>
  <c r="AJ82"/>
  <c r="AL95"/>
  <c r="AL80"/>
  <c r="AL81"/>
  <c r="AL82"/>
  <c r="AN95"/>
  <c r="AN80"/>
  <c r="AN81"/>
  <c r="AN82"/>
  <c r="AP95"/>
  <c r="AP80"/>
  <c r="AP81"/>
  <c r="AP82"/>
  <c r="AR95"/>
  <c r="AR80"/>
  <c r="AR81"/>
  <c r="AR82"/>
  <c r="AT95"/>
  <c r="AT80"/>
  <c r="AT81"/>
  <c r="AT82"/>
  <c r="AV95"/>
  <c r="AV80"/>
  <c r="AV81"/>
  <c r="AV82"/>
  <c r="AX95"/>
  <c r="AX80"/>
  <c r="AX81"/>
  <c r="AX82"/>
  <c r="AZ95"/>
  <c r="AZ80"/>
  <c r="AZ81"/>
  <c r="AZ82"/>
  <c r="BB95"/>
  <c r="BB80"/>
  <c r="BB81"/>
  <c r="BB82"/>
  <c r="BD95"/>
  <c r="BD80"/>
  <c r="BD81"/>
  <c r="BD82"/>
  <c r="BF95"/>
  <c r="BF80"/>
  <c r="BF81"/>
  <c r="BF82"/>
  <c r="BH95"/>
  <c r="BH80"/>
  <c r="BH81"/>
  <c r="BH82"/>
  <c r="BJ95"/>
  <c r="BJ80"/>
  <c r="BJ81"/>
  <c r="BJ82"/>
  <c r="BL95"/>
  <c r="BL80"/>
  <c r="BL81"/>
  <c r="BL82"/>
  <c r="BN95"/>
  <c r="BN80"/>
  <c r="BN81"/>
  <c r="BN82"/>
  <c r="E110"/>
  <c r="E96"/>
  <c r="E97"/>
  <c r="E98"/>
  <c r="G110"/>
  <c r="G96"/>
  <c r="G97"/>
  <c r="G98"/>
  <c r="I110"/>
  <c r="I96"/>
  <c r="I97"/>
  <c r="I98"/>
  <c r="K110"/>
  <c r="K96"/>
  <c r="K97"/>
  <c r="K98"/>
  <c r="M110"/>
  <c r="M96"/>
  <c r="M97"/>
  <c r="M98"/>
  <c r="O110"/>
  <c r="O96"/>
  <c r="O97"/>
  <c r="O98"/>
  <c r="Q110"/>
  <c r="Q96"/>
  <c r="Q97"/>
  <c r="Q98"/>
  <c r="S110"/>
  <c r="S96"/>
  <c r="S97"/>
  <c r="S98"/>
  <c r="U110"/>
  <c r="U96"/>
  <c r="U97"/>
  <c r="U98"/>
  <c r="W110"/>
  <c r="W96"/>
  <c r="W97"/>
  <c r="W98"/>
  <c r="Y110"/>
  <c r="Y96"/>
  <c r="Y97"/>
  <c r="Y98"/>
  <c r="AA110"/>
  <c r="AA96"/>
  <c r="AA97"/>
  <c r="AA98"/>
  <c r="AC110"/>
  <c r="AC96"/>
  <c r="AC97"/>
  <c r="AC98"/>
  <c r="AE110"/>
  <c r="AE96"/>
  <c r="AE97"/>
  <c r="AE98"/>
  <c r="AG110"/>
  <c r="AG96"/>
  <c r="AG97"/>
  <c r="AG98"/>
  <c r="AI110"/>
  <c r="AI96"/>
  <c r="AI97"/>
  <c r="AI98"/>
  <c r="AK110"/>
  <c r="AK96"/>
  <c r="AK97"/>
  <c r="AK98"/>
  <c r="AM110"/>
  <c r="AM96"/>
  <c r="AM97"/>
  <c r="AM98"/>
  <c r="AO110"/>
  <c r="AO96"/>
  <c r="AO97"/>
  <c r="AO98"/>
  <c r="AQ110"/>
  <c r="AQ96"/>
  <c r="AQ97"/>
  <c r="AQ98"/>
  <c r="AS110"/>
  <c r="AS96"/>
  <c r="AS97"/>
  <c r="AS98"/>
  <c r="AU110"/>
  <c r="AU96"/>
  <c r="AU97"/>
  <c r="AU98"/>
  <c r="AW110"/>
  <c r="AW96"/>
  <c r="AW97"/>
  <c r="AW98"/>
  <c r="AY110"/>
  <c r="AY96"/>
  <c r="AY97"/>
  <c r="AY98"/>
  <c r="BA110"/>
  <c r="BA96"/>
  <c r="BA97"/>
  <c r="BA98"/>
  <c r="BC110"/>
  <c r="BC96"/>
  <c r="BC97"/>
  <c r="BC98"/>
  <c r="BE110"/>
  <c r="BE96"/>
  <c r="BE97"/>
  <c r="BE98"/>
  <c r="BG110"/>
  <c r="BG96"/>
  <c r="BG97"/>
  <c r="BG98"/>
  <c r="BI110"/>
  <c r="BI96"/>
  <c r="BI97"/>
  <c r="BI98"/>
  <c r="BK110"/>
  <c r="BK96"/>
  <c r="BK97"/>
  <c r="BK98"/>
  <c r="BM110"/>
  <c r="BM96"/>
  <c r="BM97"/>
  <c r="BM98"/>
  <c r="E110" i="4"/>
  <c r="E96"/>
  <c r="E98"/>
  <c r="E97"/>
  <c r="I110"/>
  <c r="I96"/>
  <c r="I98"/>
  <c r="I97"/>
  <c r="O110"/>
  <c r="O96"/>
  <c r="O98"/>
  <c r="O97"/>
  <c r="U110"/>
  <c r="U96"/>
  <c r="U98"/>
  <c r="U97"/>
  <c r="Y110"/>
  <c r="Y96"/>
  <c r="Y98"/>
  <c r="Y97"/>
  <c r="AC110"/>
  <c r="AC96"/>
  <c r="AC98"/>
  <c r="AC97"/>
  <c r="AG110"/>
  <c r="AG96"/>
  <c r="AG98"/>
  <c r="AG97"/>
  <c r="AM110"/>
  <c r="AM96"/>
  <c r="AM98"/>
  <c r="AM97"/>
  <c r="G110"/>
  <c r="G96"/>
  <c r="G98"/>
  <c r="G97"/>
  <c r="K110"/>
  <c r="K96"/>
  <c r="K98"/>
  <c r="K97"/>
  <c r="M110"/>
  <c r="M96"/>
  <c r="M98"/>
  <c r="M97"/>
  <c r="Q110"/>
  <c r="Q96"/>
  <c r="Q98"/>
  <c r="Q97"/>
  <c r="S110"/>
  <c r="S96"/>
  <c r="S98"/>
  <c r="S97"/>
  <c r="W110"/>
  <c r="W96"/>
  <c r="W98"/>
  <c r="W97"/>
  <c r="AA110"/>
  <c r="AA96"/>
  <c r="AA98"/>
  <c r="AA97"/>
  <c r="AE110"/>
  <c r="AE96"/>
  <c r="AE98"/>
  <c r="AE97"/>
  <c r="AI110"/>
  <c r="AI96"/>
  <c r="AI98"/>
  <c r="AI97"/>
  <c r="AK110"/>
  <c r="AK96"/>
  <c r="AK98"/>
  <c r="AK97"/>
  <c r="AO110"/>
  <c r="AO96"/>
  <c r="AO98"/>
  <c r="AO97"/>
  <c r="AQ110"/>
  <c r="AQ96"/>
  <c r="AQ98"/>
  <c r="AQ97"/>
  <c r="AS110"/>
  <c r="AS96"/>
  <c r="AS98"/>
  <c r="AS97"/>
  <c r="AU110"/>
  <c r="AU96"/>
  <c r="AU98"/>
  <c r="AU97"/>
  <c r="AW110"/>
  <c r="AW96"/>
  <c r="AW98"/>
  <c r="AW97"/>
  <c r="AY110"/>
  <c r="AY96"/>
  <c r="AY98"/>
  <c r="AY97"/>
  <c r="BA110"/>
  <c r="BA96"/>
  <c r="BA98"/>
  <c r="BA97"/>
  <c r="BC110"/>
  <c r="BC96"/>
  <c r="BC98"/>
  <c r="BC97"/>
  <c r="BE110"/>
  <c r="BE96"/>
  <c r="BE98"/>
  <c r="BE97"/>
  <c r="BG110"/>
  <c r="BG96"/>
  <c r="BG98"/>
  <c r="BG97"/>
  <c r="BI110"/>
  <c r="BI96"/>
  <c r="BI98"/>
  <c r="BI97"/>
  <c r="BK110"/>
  <c r="BK96"/>
  <c r="BK98"/>
  <c r="BK97"/>
  <c r="BM110"/>
  <c r="BM96"/>
  <c r="BM98"/>
  <c r="BM97"/>
  <c r="X95"/>
  <c r="X81"/>
  <c r="BP81" s="1"/>
  <c r="BQ81" s="1"/>
  <c r="X82"/>
  <c r="X80"/>
  <c r="D110"/>
  <c r="D96"/>
  <c r="D98"/>
  <c r="D97"/>
  <c r="F110"/>
  <c r="F96"/>
  <c r="F97"/>
  <c r="F98"/>
  <c r="H110"/>
  <c r="H96"/>
  <c r="H97"/>
  <c r="H98"/>
  <c r="J110"/>
  <c r="J96"/>
  <c r="J97"/>
  <c r="J98"/>
  <c r="L110"/>
  <c r="L96"/>
  <c r="L97"/>
  <c r="L98"/>
  <c r="N110"/>
  <c r="N96"/>
  <c r="N97"/>
  <c r="N98"/>
  <c r="P110"/>
  <c r="P96"/>
  <c r="P97"/>
  <c r="P98"/>
  <c r="R110"/>
  <c r="R96"/>
  <c r="R97"/>
  <c r="R98"/>
  <c r="T110"/>
  <c r="T96"/>
  <c r="T97"/>
  <c r="T98"/>
  <c r="V110"/>
  <c r="V96"/>
  <c r="V97"/>
  <c r="V98"/>
  <c r="Z110"/>
  <c r="Z96"/>
  <c r="Z97"/>
  <c r="Z98"/>
  <c r="AB110"/>
  <c r="AB96"/>
  <c r="AB97"/>
  <c r="AB98"/>
  <c r="AD110"/>
  <c r="AD96"/>
  <c r="AD97"/>
  <c r="AD98"/>
  <c r="AF110"/>
  <c r="AF96"/>
  <c r="AF97"/>
  <c r="AF98"/>
  <c r="AH110"/>
  <c r="AH96"/>
  <c r="AH97"/>
  <c r="AH98"/>
  <c r="AJ110"/>
  <c r="AJ96"/>
  <c r="AJ97"/>
  <c r="AJ98"/>
  <c r="AL110"/>
  <c r="AL96"/>
  <c r="AL97"/>
  <c r="AL98"/>
  <c r="AN110"/>
  <c r="AN96"/>
  <c r="AN97"/>
  <c r="AN98"/>
  <c r="AP110"/>
  <c r="AP96"/>
  <c r="AP97"/>
  <c r="AP98"/>
  <c r="AR110"/>
  <c r="AR96"/>
  <c r="AR97"/>
  <c r="AR98"/>
  <c r="AT110"/>
  <c r="AT96"/>
  <c r="AT97"/>
  <c r="AT98"/>
  <c r="AV110"/>
  <c r="AV96"/>
  <c r="AV97"/>
  <c r="AV98"/>
  <c r="AX110"/>
  <c r="AX96"/>
  <c r="AX97"/>
  <c r="AX98"/>
  <c r="AZ110"/>
  <c r="AZ96"/>
  <c r="AZ97"/>
  <c r="AZ98"/>
  <c r="BB110"/>
  <c r="BB96"/>
  <c r="BB97"/>
  <c r="BB98"/>
  <c r="BD110"/>
  <c r="BD96"/>
  <c r="BD97"/>
  <c r="BD98"/>
  <c r="BF110"/>
  <c r="BF96"/>
  <c r="BF97"/>
  <c r="BF98"/>
  <c r="BH110"/>
  <c r="BH96"/>
  <c r="BH97"/>
  <c r="BH98"/>
  <c r="BJ110"/>
  <c r="BJ96"/>
  <c r="BJ97"/>
  <c r="BJ98"/>
  <c r="BL110"/>
  <c r="BL96"/>
  <c r="BL97"/>
  <c r="BL98"/>
  <c r="BN110"/>
  <c r="BN96"/>
  <c r="BN97"/>
  <c r="BN98"/>
  <c r="BQ115" l="1"/>
  <c r="C4" i="6"/>
  <c r="F32"/>
  <c r="J32" s="1"/>
  <c r="M3"/>
  <c r="C32"/>
  <c r="BQ115" i="5"/>
  <c r="G32" i="6"/>
  <c r="BP82" i="5"/>
  <c r="BQ82" s="1"/>
  <c r="G9" i="6" s="1"/>
  <c r="BM111" i="5"/>
  <c r="BM113"/>
  <c r="BM48" s="1"/>
  <c r="BM112"/>
  <c r="BK111"/>
  <c r="BK113"/>
  <c r="BK48" s="1"/>
  <c r="BK112"/>
  <c r="BI111"/>
  <c r="BI113"/>
  <c r="BI48" s="1"/>
  <c r="BI112"/>
  <c r="BG111"/>
  <c r="BG113"/>
  <c r="BG48" s="1"/>
  <c r="BG112"/>
  <c r="BE111"/>
  <c r="BE113"/>
  <c r="BE48" s="1"/>
  <c r="BE112"/>
  <c r="BC111"/>
  <c r="BC113"/>
  <c r="BC48" s="1"/>
  <c r="BC112"/>
  <c r="BA111"/>
  <c r="BA113"/>
  <c r="BA48" s="1"/>
  <c r="BA112"/>
  <c r="AY111"/>
  <c r="AY113"/>
  <c r="AY48" s="1"/>
  <c r="AY112"/>
  <c r="AW111"/>
  <c r="AW113"/>
  <c r="AW48" s="1"/>
  <c r="AW112"/>
  <c r="AU111"/>
  <c r="AU113"/>
  <c r="AU48" s="1"/>
  <c r="AU112"/>
  <c r="AS111"/>
  <c r="AS113"/>
  <c r="AS48" s="1"/>
  <c r="AS112"/>
  <c r="AQ111"/>
  <c r="AQ113"/>
  <c r="AQ48" s="1"/>
  <c r="AQ112"/>
  <c r="AO111"/>
  <c r="AO113"/>
  <c r="AO48" s="1"/>
  <c r="AO112"/>
  <c r="AM111"/>
  <c r="AM113"/>
  <c r="AM48" s="1"/>
  <c r="AM112"/>
  <c r="AK111"/>
  <c r="AK113"/>
  <c r="AK48" s="1"/>
  <c r="AK112"/>
  <c r="AI111"/>
  <c r="AI113"/>
  <c r="AI48" s="1"/>
  <c r="AI112"/>
  <c r="AG111"/>
  <c r="AG113"/>
  <c r="AG48" s="1"/>
  <c r="AG112"/>
  <c r="AE111"/>
  <c r="AE113"/>
  <c r="AE48" s="1"/>
  <c r="AE112"/>
  <c r="AC111"/>
  <c r="AC113"/>
  <c r="AC48" s="1"/>
  <c r="AC112"/>
  <c r="AA111"/>
  <c r="AA113"/>
  <c r="AA48" s="1"/>
  <c r="AA112"/>
  <c r="Y111"/>
  <c r="Y113"/>
  <c r="Y48" s="1"/>
  <c r="Y112"/>
  <c r="W111"/>
  <c r="W113"/>
  <c r="W48" s="1"/>
  <c r="W112"/>
  <c r="U111"/>
  <c r="U113"/>
  <c r="U48" s="1"/>
  <c r="U112"/>
  <c r="S111"/>
  <c r="S113"/>
  <c r="S48" s="1"/>
  <c r="S112"/>
  <c r="Q111"/>
  <c r="Q113"/>
  <c r="Q48" s="1"/>
  <c r="Q112"/>
  <c r="O111"/>
  <c r="O113"/>
  <c r="O48" s="1"/>
  <c r="O112"/>
  <c r="M111"/>
  <c r="M113"/>
  <c r="M48" s="1"/>
  <c r="M112"/>
  <c r="K111"/>
  <c r="K113"/>
  <c r="K48" s="1"/>
  <c r="K112"/>
  <c r="I111"/>
  <c r="I113"/>
  <c r="I48" s="1"/>
  <c r="I112"/>
  <c r="G111"/>
  <c r="G113"/>
  <c r="G48" s="1"/>
  <c r="G112"/>
  <c r="E111"/>
  <c r="E113"/>
  <c r="E48" s="1"/>
  <c r="E112"/>
  <c r="BN110"/>
  <c r="BN96"/>
  <c r="BN97"/>
  <c r="BN98"/>
  <c r="BL110"/>
  <c r="BL96"/>
  <c r="BL97"/>
  <c r="BL98"/>
  <c r="BJ110"/>
  <c r="BJ96"/>
  <c r="BJ97"/>
  <c r="BJ98"/>
  <c r="BH110"/>
  <c r="BH96"/>
  <c r="BH97"/>
  <c r="BH98"/>
  <c r="BF110"/>
  <c r="BF96"/>
  <c r="BF97"/>
  <c r="BF98"/>
  <c r="BD110"/>
  <c r="BD96"/>
  <c r="BD97"/>
  <c r="BD98"/>
  <c r="BB110"/>
  <c r="BB96"/>
  <c r="BB97"/>
  <c r="BB98"/>
  <c r="AZ110"/>
  <c r="AZ96"/>
  <c r="AZ97"/>
  <c r="AZ98"/>
  <c r="AX110"/>
  <c r="AX96"/>
  <c r="AX97"/>
  <c r="AX98"/>
  <c r="AV110"/>
  <c r="AV96"/>
  <c r="AV97"/>
  <c r="AV98"/>
  <c r="AT110"/>
  <c r="AT96"/>
  <c r="AT97"/>
  <c r="AT98"/>
  <c r="AR110"/>
  <c r="AR96"/>
  <c r="AR97"/>
  <c r="AR98"/>
  <c r="AP110"/>
  <c r="AP96"/>
  <c r="AP97"/>
  <c r="AP98"/>
  <c r="AN110"/>
  <c r="AN96"/>
  <c r="AN97"/>
  <c r="AN98"/>
  <c r="AL110"/>
  <c r="AL96"/>
  <c r="AL97"/>
  <c r="AL98"/>
  <c r="AJ110"/>
  <c r="AJ96"/>
  <c r="AJ97"/>
  <c r="AJ98"/>
  <c r="AH110"/>
  <c r="AH96"/>
  <c r="AH97"/>
  <c r="AH98"/>
  <c r="AF110"/>
  <c r="AF96"/>
  <c r="AF97"/>
  <c r="AF98"/>
  <c r="AD110"/>
  <c r="AD96"/>
  <c r="AD97"/>
  <c r="AD98"/>
  <c r="AB110"/>
  <c r="AB96"/>
  <c r="AB97"/>
  <c r="AB98"/>
  <c r="Z110"/>
  <c r="Z96"/>
  <c r="Z97"/>
  <c r="Z98"/>
  <c r="X110"/>
  <c r="X96"/>
  <c r="X97"/>
  <c r="X98"/>
  <c r="V110"/>
  <c r="V96"/>
  <c r="V97"/>
  <c r="V98"/>
  <c r="T110"/>
  <c r="T96"/>
  <c r="T98"/>
  <c r="T97"/>
  <c r="R110"/>
  <c r="R96"/>
  <c r="R97"/>
  <c r="R98"/>
  <c r="P110"/>
  <c r="P96"/>
  <c r="P98"/>
  <c r="P97"/>
  <c r="N110"/>
  <c r="N96"/>
  <c r="N97"/>
  <c r="N98"/>
  <c r="L110"/>
  <c r="L96"/>
  <c r="L98"/>
  <c r="L97"/>
  <c r="J110"/>
  <c r="J96"/>
  <c r="J97"/>
  <c r="J98"/>
  <c r="H110"/>
  <c r="H96"/>
  <c r="H98"/>
  <c r="H97"/>
  <c r="F110"/>
  <c r="F96"/>
  <c r="F97"/>
  <c r="F98"/>
  <c r="D110"/>
  <c r="D96"/>
  <c r="D98"/>
  <c r="D97"/>
  <c r="BP81"/>
  <c r="BQ81" s="1"/>
  <c r="BN111" i="4"/>
  <c r="BN112"/>
  <c r="BN113"/>
  <c r="BN48" s="1"/>
  <c r="BL111"/>
  <c r="BL113"/>
  <c r="BL48" s="1"/>
  <c r="BL112"/>
  <c r="BJ111"/>
  <c r="BJ112"/>
  <c r="BJ113"/>
  <c r="BJ48" s="1"/>
  <c r="BH111"/>
  <c r="BH113"/>
  <c r="BH48" s="1"/>
  <c r="BH112"/>
  <c r="BF111"/>
  <c r="BF112"/>
  <c r="BF113"/>
  <c r="BF48" s="1"/>
  <c r="BD111"/>
  <c r="BD113"/>
  <c r="BD48" s="1"/>
  <c r="BD112"/>
  <c r="BB111"/>
  <c r="BB112"/>
  <c r="BB113"/>
  <c r="BB48" s="1"/>
  <c r="AZ111"/>
  <c r="AZ113"/>
  <c r="AZ48" s="1"/>
  <c r="AZ112"/>
  <c r="AX111"/>
  <c r="AX112"/>
  <c r="AX113"/>
  <c r="AX48" s="1"/>
  <c r="AV111"/>
  <c r="AV112"/>
  <c r="AV113"/>
  <c r="AV48" s="1"/>
  <c r="AT111"/>
  <c r="AT113"/>
  <c r="AT48" s="1"/>
  <c r="AT112"/>
  <c r="AR111"/>
  <c r="AR112"/>
  <c r="AR113"/>
  <c r="AR48" s="1"/>
  <c r="AP111"/>
  <c r="AP112"/>
  <c r="AP113"/>
  <c r="AP48" s="1"/>
  <c r="AN111"/>
  <c r="AN112"/>
  <c r="AN113"/>
  <c r="AN48" s="1"/>
  <c r="AL111"/>
  <c r="AL112"/>
  <c r="AL113"/>
  <c r="AL48" s="1"/>
  <c r="AJ111"/>
  <c r="AJ112"/>
  <c r="AJ113"/>
  <c r="AJ48" s="1"/>
  <c r="AH111"/>
  <c r="AH112"/>
  <c r="AH113"/>
  <c r="AH48" s="1"/>
  <c r="AF111"/>
  <c r="AF112"/>
  <c r="AF113"/>
  <c r="AF48" s="1"/>
  <c r="AD111"/>
  <c r="AD112"/>
  <c r="AD113"/>
  <c r="AD48" s="1"/>
  <c r="AB111"/>
  <c r="AB112"/>
  <c r="AB113"/>
  <c r="AB48" s="1"/>
  <c r="Z111"/>
  <c r="Z112"/>
  <c r="Z113"/>
  <c r="Z48" s="1"/>
  <c r="V111"/>
  <c r="V112"/>
  <c r="V113"/>
  <c r="V48" s="1"/>
  <c r="T111"/>
  <c r="T112"/>
  <c r="T113"/>
  <c r="T48" s="1"/>
  <c r="R111"/>
  <c r="R112"/>
  <c r="R113"/>
  <c r="R48" s="1"/>
  <c r="P111"/>
  <c r="P112"/>
  <c r="P113"/>
  <c r="P48" s="1"/>
  <c r="N111"/>
  <c r="N112"/>
  <c r="N113"/>
  <c r="N48" s="1"/>
  <c r="L111"/>
  <c r="L112"/>
  <c r="L113"/>
  <c r="L48" s="1"/>
  <c r="J111"/>
  <c r="J112"/>
  <c r="J113"/>
  <c r="J48" s="1"/>
  <c r="H111"/>
  <c r="H112"/>
  <c r="H113"/>
  <c r="H48" s="1"/>
  <c r="F111"/>
  <c r="F112"/>
  <c r="F113"/>
  <c r="F48" s="1"/>
  <c r="D111"/>
  <c r="D112"/>
  <c r="D113"/>
  <c r="D48" s="1"/>
  <c r="BP82"/>
  <c r="BQ82" s="1"/>
  <c r="F9" i="6" s="1"/>
  <c r="X110" i="4"/>
  <c r="X96"/>
  <c r="X97"/>
  <c r="BP97" s="1"/>
  <c r="BQ97" s="1"/>
  <c r="X98"/>
  <c r="BP98" s="1"/>
  <c r="BQ98" s="1"/>
  <c r="BM111"/>
  <c r="BM113"/>
  <c r="BM48" s="1"/>
  <c r="BM112"/>
  <c r="BK111"/>
  <c r="BK112"/>
  <c r="BK113"/>
  <c r="BK48" s="1"/>
  <c r="BI111"/>
  <c r="BI112"/>
  <c r="BI113"/>
  <c r="BI48" s="1"/>
  <c r="BG111"/>
  <c r="BG113"/>
  <c r="BG48" s="1"/>
  <c r="BG112"/>
  <c r="BE111"/>
  <c r="BE112"/>
  <c r="BE113"/>
  <c r="BE48" s="1"/>
  <c r="BC111"/>
  <c r="BC113"/>
  <c r="BC48" s="1"/>
  <c r="BC112"/>
  <c r="BA111"/>
  <c r="BA112"/>
  <c r="BA113"/>
  <c r="BA48" s="1"/>
  <c r="AY111"/>
  <c r="AY113"/>
  <c r="AY48" s="1"/>
  <c r="AY112"/>
  <c r="AW111"/>
  <c r="AW112"/>
  <c r="AW113"/>
  <c r="AW48" s="1"/>
  <c r="AU111"/>
  <c r="AU113"/>
  <c r="AU48" s="1"/>
  <c r="AU112"/>
  <c r="AS111"/>
  <c r="AS112"/>
  <c r="AS113"/>
  <c r="AS48" s="1"/>
  <c r="AQ111"/>
  <c r="AQ113"/>
  <c r="AQ48" s="1"/>
  <c r="AQ112"/>
  <c r="AO111"/>
  <c r="AO112"/>
  <c r="AO113"/>
  <c r="AO48" s="1"/>
  <c r="AK111"/>
  <c r="AK112"/>
  <c r="AK113"/>
  <c r="AK48" s="1"/>
  <c r="AI111"/>
  <c r="AI113"/>
  <c r="AI48" s="1"/>
  <c r="AI112"/>
  <c r="AE111"/>
  <c r="AE112"/>
  <c r="AE113"/>
  <c r="AE48" s="1"/>
  <c r="AA111"/>
  <c r="AA112"/>
  <c r="AA113"/>
  <c r="AA48" s="1"/>
  <c r="W111"/>
  <c r="W112"/>
  <c r="W113"/>
  <c r="W48" s="1"/>
  <c r="S111"/>
  <c r="S112"/>
  <c r="S113"/>
  <c r="S48" s="1"/>
  <c r="Q111"/>
  <c r="Q113"/>
  <c r="Q48" s="1"/>
  <c r="Q112"/>
  <c r="M111"/>
  <c r="M113"/>
  <c r="M48" s="1"/>
  <c r="M112"/>
  <c r="K111"/>
  <c r="K112"/>
  <c r="K113"/>
  <c r="K48" s="1"/>
  <c r="G111"/>
  <c r="G112"/>
  <c r="G113"/>
  <c r="G48" s="1"/>
  <c r="AM111"/>
  <c r="AM113"/>
  <c r="AM48" s="1"/>
  <c r="AM112"/>
  <c r="AG111"/>
  <c r="AG112"/>
  <c r="AG113"/>
  <c r="AG48" s="1"/>
  <c r="AC111"/>
  <c r="AC113"/>
  <c r="AC48" s="1"/>
  <c r="AC112"/>
  <c r="Y111"/>
  <c r="Y113"/>
  <c r="Y48" s="1"/>
  <c r="Y112"/>
  <c r="U111"/>
  <c r="U113"/>
  <c r="U48" s="1"/>
  <c r="U112"/>
  <c r="O111"/>
  <c r="O112"/>
  <c r="O113"/>
  <c r="O48" s="1"/>
  <c r="I111"/>
  <c r="I113"/>
  <c r="I48" s="1"/>
  <c r="I112"/>
  <c r="E111"/>
  <c r="E112"/>
  <c r="E113"/>
  <c r="E48" s="1"/>
  <c r="BQ117" l="1"/>
  <c r="F17" i="6"/>
  <c r="F37"/>
  <c r="J37" s="1"/>
  <c r="N3"/>
  <c r="C9"/>
  <c r="G37"/>
  <c r="O3"/>
  <c r="J9"/>
  <c r="C37"/>
  <c r="BP98" i="5"/>
  <c r="BQ98" s="1"/>
  <c r="BP97"/>
  <c r="BQ97" s="1"/>
  <c r="D111"/>
  <c r="D112"/>
  <c r="D113"/>
  <c r="D48" s="1"/>
  <c r="F111"/>
  <c r="F112"/>
  <c r="F113"/>
  <c r="F48" s="1"/>
  <c r="H111"/>
  <c r="H112"/>
  <c r="H113"/>
  <c r="H48" s="1"/>
  <c r="J111"/>
  <c r="J112"/>
  <c r="J113"/>
  <c r="J48" s="1"/>
  <c r="L111"/>
  <c r="L112"/>
  <c r="L113"/>
  <c r="L48" s="1"/>
  <c r="N111"/>
  <c r="N112"/>
  <c r="N113"/>
  <c r="N48" s="1"/>
  <c r="P111"/>
  <c r="P112"/>
  <c r="P113"/>
  <c r="P48" s="1"/>
  <c r="R111"/>
  <c r="R112"/>
  <c r="R113"/>
  <c r="R48" s="1"/>
  <c r="T111"/>
  <c r="T112"/>
  <c r="T113"/>
  <c r="T48" s="1"/>
  <c r="V111"/>
  <c r="V112"/>
  <c r="V113"/>
  <c r="V48" s="1"/>
  <c r="X113"/>
  <c r="X48" s="1"/>
  <c r="X111"/>
  <c r="X112"/>
  <c r="Z111"/>
  <c r="Z112"/>
  <c r="Z113"/>
  <c r="Z48" s="1"/>
  <c r="AB111"/>
  <c r="AB112"/>
  <c r="AB113"/>
  <c r="AB48" s="1"/>
  <c r="AD111"/>
  <c r="AD112"/>
  <c r="AD113"/>
  <c r="AD48" s="1"/>
  <c r="AF111"/>
  <c r="AF112"/>
  <c r="AF113"/>
  <c r="AF48" s="1"/>
  <c r="AH111"/>
  <c r="AH112"/>
  <c r="AH113"/>
  <c r="AH48" s="1"/>
  <c r="AJ111"/>
  <c r="AJ112"/>
  <c r="AJ113"/>
  <c r="AJ48" s="1"/>
  <c r="AL111"/>
  <c r="AL112"/>
  <c r="AL113"/>
  <c r="AL48" s="1"/>
  <c r="AN111"/>
  <c r="AN112"/>
  <c r="AN113"/>
  <c r="AN48" s="1"/>
  <c r="AP111"/>
  <c r="AP112"/>
  <c r="AP113"/>
  <c r="AP48" s="1"/>
  <c r="AR111"/>
  <c r="AR112"/>
  <c r="AR113"/>
  <c r="AR48" s="1"/>
  <c r="AT111"/>
  <c r="AT112"/>
  <c r="AT113"/>
  <c r="AT48" s="1"/>
  <c r="AV111"/>
  <c r="AV112"/>
  <c r="AV113"/>
  <c r="AV48" s="1"/>
  <c r="AX111"/>
  <c r="AX112"/>
  <c r="AX113"/>
  <c r="AX48" s="1"/>
  <c r="AZ111"/>
  <c r="AZ112"/>
  <c r="AZ113"/>
  <c r="AZ48" s="1"/>
  <c r="BB111"/>
  <c r="BB112"/>
  <c r="BB113"/>
  <c r="BB48" s="1"/>
  <c r="BD111"/>
  <c r="BD112"/>
  <c r="BD113"/>
  <c r="BD48" s="1"/>
  <c r="BF111"/>
  <c r="BF112"/>
  <c r="BF113"/>
  <c r="BF48" s="1"/>
  <c r="BH111"/>
  <c r="BH112"/>
  <c r="BH113"/>
  <c r="BH48" s="1"/>
  <c r="BJ111"/>
  <c r="BJ112"/>
  <c r="BJ113"/>
  <c r="BJ48" s="1"/>
  <c r="BL111"/>
  <c r="BL112"/>
  <c r="BL113"/>
  <c r="BL48" s="1"/>
  <c r="BN111"/>
  <c r="BN112"/>
  <c r="BN113"/>
  <c r="BN48" s="1"/>
  <c r="BQ116"/>
  <c r="X113" i="4"/>
  <c r="BP113" s="1"/>
  <c r="BQ113" s="1"/>
  <c r="F22" i="6" s="1"/>
  <c r="X111" i="4"/>
  <c r="X112"/>
  <c r="BP112" s="1"/>
  <c r="BQ112" s="1"/>
  <c r="BQ116"/>
  <c r="P3" i="6" l="1"/>
  <c r="F45"/>
  <c r="J45" s="1"/>
  <c r="C17"/>
  <c r="BQ117" i="5"/>
  <c r="G17" i="6"/>
  <c r="C22"/>
  <c r="F50"/>
  <c r="R3"/>
  <c r="F28"/>
  <c r="BP112" i="5"/>
  <c r="BQ112" s="1"/>
  <c r="BP113"/>
  <c r="BQ113" s="1"/>
  <c r="G22" i="6" s="1"/>
  <c r="BQ118" i="4"/>
  <c r="BQ119" s="1"/>
  <c r="BQ49"/>
  <c r="X48"/>
  <c r="T3" i="6" l="1"/>
  <c r="C28"/>
  <c r="C45"/>
  <c r="Q3"/>
  <c r="J17"/>
  <c r="G45"/>
  <c r="J50"/>
  <c r="J55" s="1"/>
  <c r="F55"/>
  <c r="S3"/>
  <c r="C50"/>
  <c r="J22"/>
  <c r="G50"/>
  <c r="G28"/>
  <c r="BQ118" i="5"/>
  <c r="BQ119" s="1"/>
  <c r="BQ49"/>
  <c r="J28" i="6" l="1"/>
  <c r="G55"/>
  <c r="U3"/>
  <c r="C55"/>
</calcChain>
</file>

<file path=xl/sharedStrings.xml><?xml version="1.0" encoding="utf-8"?>
<sst xmlns="http://schemas.openxmlformats.org/spreadsheetml/2006/main" count="363" uniqueCount="109">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</sst>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0" fillId="0" borderId="3" xfId="0" applyNumberFormat="1" applyBorder="1"/>
    <xf numFmtId="2" fontId="0" fillId="0" borderId="3" xfId="0" applyNumberFormat="1" applyFill="1" applyBorder="1"/>
    <xf numFmtId="2" fontId="6" fillId="8" borderId="3" xfId="0" applyNumberFormat="1" applyFont="1" applyFill="1" applyBorder="1"/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topLeftCell="A4" zoomScale="75" zoomScaleNormal="75" workbookViewId="0">
      <selection activeCell="X31" sqref="X31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 ht="15" customHeight="1">
      <c r="C6" t="s">
        <v>2</v>
      </c>
      <c r="E6" s="2">
        <v>7</v>
      </c>
      <c r="F6" t="s">
        <v>58</v>
      </c>
      <c r="K6" s="68">
        <f>'06.01.2021 3-7 лет (день 8) '!J6</f>
        <v>45216</v>
      </c>
      <c r="O6" s="3"/>
      <c r="S6" s="2"/>
      <c r="T6" s="2"/>
      <c r="U6" s="2"/>
      <c r="V6" s="2"/>
      <c r="W6" s="2"/>
      <c r="Y6" s="2"/>
      <c r="BJ6" s="4"/>
    </row>
    <row r="7" spans="1:69" ht="15" customHeight="1">
      <c r="A7" s="95"/>
      <c r="B7" s="5" t="s">
        <v>3</v>
      </c>
      <c r="C7" s="87" t="s">
        <v>4</v>
      </c>
      <c r="D7" s="89" t="str">
        <f>[1]Цены!A1</f>
        <v>Хлеб пшеничный</v>
      </c>
      <c r="E7" s="89" t="str">
        <f>[1]Цены!B1</f>
        <v>Хлеб ржано-пшеничный</v>
      </c>
      <c r="F7" s="89" t="str">
        <f>[1]Цены!C1</f>
        <v>Сахар</v>
      </c>
      <c r="G7" s="89" t="str">
        <f>[1]Цены!D1</f>
        <v>Чай</v>
      </c>
      <c r="H7" s="89" t="str">
        <f>[1]Цены!E1</f>
        <v>Какао</v>
      </c>
      <c r="I7" s="89" t="str">
        <f>[1]Цены!F1</f>
        <v>Кофейный напиток</v>
      </c>
      <c r="J7" s="89" t="str">
        <f>[1]Цены!G1</f>
        <v>Молоко 2,5%</v>
      </c>
      <c r="K7" s="89" t="str">
        <f>[1]Цены!H1</f>
        <v>Масло сливочное</v>
      </c>
      <c r="L7" s="89" t="str">
        <f>[1]Цены!I1</f>
        <v>Сметана 15%</v>
      </c>
      <c r="M7" s="89" t="str">
        <f>[1]Цены!J1</f>
        <v>Молоко сухое</v>
      </c>
      <c r="N7" s="89" t="str">
        <f>[1]Цены!K1</f>
        <v>Снежок 2,5 %</v>
      </c>
      <c r="O7" s="89" t="str">
        <f>[1]Цены!L1</f>
        <v>Творог 5%</v>
      </c>
      <c r="P7" s="89" t="str">
        <f>[1]Цены!M1</f>
        <v>Молоко сгущенное</v>
      </c>
      <c r="Q7" s="89" t="str">
        <f>[1]Цены!N1</f>
        <v xml:space="preserve">Джем Сава </v>
      </c>
      <c r="R7" s="89" t="str">
        <f>[1]Цены!O1</f>
        <v>Сыр</v>
      </c>
      <c r="S7" s="89" t="str">
        <f>[1]Цены!P1</f>
        <v>Зеленый горошек</v>
      </c>
      <c r="T7" s="89" t="str">
        <f>[1]Цены!Q1</f>
        <v>Кукуруза консервирован.</v>
      </c>
      <c r="U7" s="89" t="str">
        <f>[1]Цены!R1</f>
        <v>Консервы рыбные</v>
      </c>
      <c r="V7" s="89" t="str">
        <f>[1]Цены!S1</f>
        <v>Огурцы консервирован.</v>
      </c>
      <c r="W7" s="89" t="str">
        <f>[1]Цены!T1</f>
        <v>Огурцы свежие</v>
      </c>
      <c r="X7" s="89" t="str">
        <f>[1]Цены!U1</f>
        <v>Яйцо</v>
      </c>
      <c r="Y7" s="89" t="str">
        <f>[1]Цены!V1</f>
        <v>Икра кабачковая</v>
      </c>
      <c r="Z7" s="89" t="str">
        <f>[1]Цены!W1</f>
        <v>Изюм</v>
      </c>
      <c r="AA7" s="89" t="str">
        <f>[1]Цены!X1</f>
        <v>Курага</v>
      </c>
      <c r="AB7" s="89" t="str">
        <f>[1]Цены!Y1</f>
        <v>Чернослив</v>
      </c>
      <c r="AC7" s="89" t="str">
        <f>[1]Цены!Z1</f>
        <v>Шиповник</v>
      </c>
      <c r="AD7" s="89" t="str">
        <f>[1]Цены!AA1</f>
        <v>Сухофрукты</v>
      </c>
      <c r="AE7" s="89" t="str">
        <f>[1]Цены!AB1</f>
        <v>Ягода свежемороженная</v>
      </c>
      <c r="AF7" s="89" t="str">
        <f>[1]Цены!AC1</f>
        <v>Лимон</v>
      </c>
      <c r="AG7" s="89" t="str">
        <f>[1]Цены!AD1</f>
        <v>Кисель</v>
      </c>
      <c r="AH7" s="89" t="str">
        <f>[1]Цены!AE1</f>
        <v xml:space="preserve">Сок </v>
      </c>
      <c r="AI7" s="89" t="str">
        <f>[1]Цены!AF1</f>
        <v>Макаронные изделия</v>
      </c>
      <c r="AJ7" s="89" t="str">
        <f>[1]Цены!AG1</f>
        <v>Мука</v>
      </c>
      <c r="AK7" s="89" t="str">
        <f>[1]Цены!AH1</f>
        <v>Дрожжи</v>
      </c>
      <c r="AL7" s="89" t="str">
        <f>[1]Цены!AI1</f>
        <v>Печенье</v>
      </c>
      <c r="AM7" s="89" t="s">
        <v>104</v>
      </c>
      <c r="AN7" s="89" t="str">
        <f>[1]Цены!AK1</f>
        <v>Вафли</v>
      </c>
      <c r="AO7" s="89" t="str">
        <f>[1]Цены!AL1</f>
        <v>Конфеты</v>
      </c>
      <c r="AP7" s="89" t="str">
        <f>[1]Цены!AM1</f>
        <v>Повидло Сава</v>
      </c>
      <c r="AQ7" s="89" t="str">
        <f>[1]Цены!AN1</f>
        <v>Крупа геркулес</v>
      </c>
      <c r="AR7" s="89" t="str">
        <f>[1]Цены!AO1</f>
        <v>Крупа горох</v>
      </c>
      <c r="AS7" s="89" t="str">
        <f>[1]Цены!AP1</f>
        <v>Крупа гречневая</v>
      </c>
      <c r="AT7" s="89" t="str">
        <f>[1]Цены!AQ1</f>
        <v>Крупа кукурузная</v>
      </c>
      <c r="AU7" s="89" t="str">
        <f>[1]Цены!AR1</f>
        <v>Крупа манная</v>
      </c>
      <c r="AV7" s="89" t="str">
        <f>[1]Цены!AS1</f>
        <v>Крупа перловая</v>
      </c>
      <c r="AW7" s="89" t="str">
        <f>[1]Цены!AT1</f>
        <v>Крупа пшеничная</v>
      </c>
      <c r="AX7" s="89" t="str">
        <f>[1]Цены!AU1</f>
        <v>Крупа пшено</v>
      </c>
      <c r="AY7" s="89" t="str">
        <f>[1]Цены!AV1</f>
        <v>Крупа ячневая</v>
      </c>
      <c r="AZ7" s="89" t="str">
        <f>[1]Цены!AW1</f>
        <v>Рис</v>
      </c>
      <c r="BA7" s="89" t="str">
        <f>[1]Цены!AX1</f>
        <v>Цыпленок бройлер</v>
      </c>
      <c r="BB7" s="89" t="str">
        <f>[1]Цены!AY1</f>
        <v>Филе куриное</v>
      </c>
      <c r="BC7" s="89" t="str">
        <f>[1]Цены!AZ1</f>
        <v>Фарш говяжий</v>
      </c>
      <c r="BD7" s="89" t="str">
        <f>[1]Цены!BA1</f>
        <v>Печень куриная</v>
      </c>
      <c r="BE7" s="89" t="str">
        <f>[1]Цены!BB1</f>
        <v>Филе минтая</v>
      </c>
      <c r="BF7" s="89" t="str">
        <f>[1]Цены!BC1</f>
        <v>Филе сельди слабосол.</v>
      </c>
      <c r="BG7" s="89" t="str">
        <f>[1]Цены!BD1</f>
        <v>Картофель</v>
      </c>
      <c r="BH7" s="89" t="str">
        <f>[1]Цены!BE1</f>
        <v>Морковь</v>
      </c>
      <c r="BI7" s="89" t="str">
        <f>[1]Цены!BF1</f>
        <v>Лук</v>
      </c>
      <c r="BJ7" s="89" t="str">
        <f>[1]Цены!BG1</f>
        <v>Капуста</v>
      </c>
      <c r="BK7" s="89" t="str">
        <f>[1]Цены!BH1</f>
        <v>Свекла</v>
      </c>
      <c r="BL7" s="89" t="str">
        <f>[1]Цены!BI1</f>
        <v>Томатная паста</v>
      </c>
      <c r="BM7" s="89" t="str">
        <f>[1]Цены!BJ1</f>
        <v>Масло растительное</v>
      </c>
      <c r="BN7" s="89" t="str">
        <f>[1]Цены!BK1</f>
        <v>Соль</v>
      </c>
      <c r="BO7" s="87" t="s">
        <v>67</v>
      </c>
      <c r="BP7" s="94" t="s">
        <v>5</v>
      </c>
      <c r="BQ7" s="94" t="s">
        <v>6</v>
      </c>
    </row>
    <row r="8" spans="1:69" ht="36" customHeight="1">
      <c r="A8" s="96"/>
      <c r="B8" s="6" t="s">
        <v>7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8"/>
      <c r="BP8" s="94"/>
      <c r="BQ8" s="94"/>
    </row>
    <row r="9" spans="1:69">
      <c r="A9" s="90" t="s">
        <v>8</v>
      </c>
      <c r="B9" s="7" t="str">
        <f>'06.01.2021 3-7 лет (день 8) '!B9</f>
        <v>Каша молочная "Рябчик"</v>
      </c>
      <c r="C9" s="91">
        <f>$E$6</f>
        <v>7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>
      <c r="A10" s="90"/>
      <c r="B10" s="7" t="str">
        <f>'06.01.2021 3-7 лет (день 8) '!B10</f>
        <v xml:space="preserve">Бутерброд с маслом </v>
      </c>
      <c r="C10" s="92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>
      <c r="A11" s="90"/>
      <c r="B11" s="7" t="str">
        <f>'06.01.2021 3-7 лет (день 8) '!B11</f>
        <v>Кофейный напиток с молоком</v>
      </c>
      <c r="C11" s="92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>
      <c r="A12" s="90"/>
      <c r="B12" s="7"/>
      <c r="C12" s="9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>
      <c r="A13" s="90"/>
      <c r="B13" s="7"/>
      <c r="C13" s="9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>
      <c r="A14" s="90" t="s">
        <v>11</v>
      </c>
      <c r="B14" s="11" t="str">
        <f>'06.01.2021 3-7 лет (день 8) '!B14</f>
        <v>Суп картофельный с клецками</v>
      </c>
      <c r="C14" s="92">
        <f>E6</f>
        <v>7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>
      <c r="A15" s="90"/>
      <c r="B15" s="11" t="str">
        <f>'06.01.2021 3-7 лет (день 8) '!B15</f>
        <v>Жаркое по-домашнему</v>
      </c>
      <c r="C15" s="9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>
      <c r="A16" s="90"/>
      <c r="B16" s="11" t="str">
        <f>'06.01.2021 3-7 лет (день 8) '!B16</f>
        <v>Хлеб пшеничный</v>
      </c>
      <c r="C16" s="92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>
      <c r="A17" s="90"/>
      <c r="B17" s="11" t="str">
        <f>'06.01.2021 3-7 лет (день 8) '!B17</f>
        <v>Хлеб ржано-пшеничный</v>
      </c>
      <c r="C17" s="92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>
      <c r="A18" s="90"/>
      <c r="B18" s="11" t="str">
        <f>'06.01.2021 3-7 лет (день 8) '!B18</f>
        <v>Напиток из шиповника</v>
      </c>
      <c r="C18" s="92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>
      <c r="A19" s="90"/>
      <c r="B19" s="12"/>
      <c r="C19" s="9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>
      <c r="A20" s="90"/>
      <c r="B20" s="12"/>
      <c r="C20" s="9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>
      <c r="A21" s="90" t="s">
        <v>17</v>
      </c>
      <c r="B21" s="7" t="str">
        <f>'06.01.2021 3-7 лет (день 8) '!B21</f>
        <v>Молоко</v>
      </c>
      <c r="C21" s="91">
        <f>$E$6</f>
        <v>7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>
      <c r="A22" s="90"/>
      <c r="B22" s="7" t="str">
        <f>'06.01.2021 3-7 лет (день 8) '!B22</f>
        <v>Печенье</v>
      </c>
      <c r="C22" s="9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>
      <c r="A23" s="90"/>
      <c r="B23" s="12"/>
      <c r="C23" s="9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>
      <c r="A24" s="90"/>
      <c r="B24" s="12"/>
      <c r="C24" s="9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>
      <c r="A25" s="90"/>
      <c r="B25" s="12"/>
      <c r="C25" s="9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>
      <c r="A26" s="98" t="s">
        <v>19</v>
      </c>
      <c r="B26" s="18" t="s">
        <v>64</v>
      </c>
      <c r="C26" s="92">
        <f>E6</f>
        <v>7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7">
        <v>0.06</v>
      </c>
      <c r="P26" s="160">
        <v>4.7999999999999996E-3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>
      <c r="A27" s="99"/>
      <c r="B27" s="70" t="str">
        <f>'06.01.2021 3-7 лет (день 8) '!B27</f>
        <v>Хлеб пшеничный</v>
      </c>
      <c r="C27" s="92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>
      <c r="A28" s="99"/>
      <c r="B28" s="70" t="str">
        <f>'06.01.2021 3-7 лет (день 8) '!B28</f>
        <v>Чай с сахаром</v>
      </c>
      <c r="C28" s="92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>
      <c r="A29" s="100"/>
      <c r="B29" s="7"/>
      <c r="C29" s="9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0.31000000000000005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0.06</v>
      </c>
      <c r="P30" s="21">
        <f t="shared" si="0"/>
        <v>4.7999999999999996E-3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>
      <c r="B31" s="19" t="s">
        <v>22</v>
      </c>
      <c r="C31" s="20"/>
      <c r="D31" s="22">
        <f>ROUND(PRODUCT(D30,$E$6),3)</f>
        <v>0.42</v>
      </c>
      <c r="E31" s="22">
        <f t="shared" ref="E31:BO31" si="3">ROUND(PRODUCT(E30,$E$6),3)</f>
        <v>0.28000000000000003</v>
      </c>
      <c r="F31" s="22">
        <f t="shared" si="3"/>
        <v>0.23799999999999999</v>
      </c>
      <c r="G31" s="22">
        <f t="shared" si="3"/>
        <v>4.0000000000000001E-3</v>
      </c>
      <c r="H31" s="22">
        <f t="shared" si="3"/>
        <v>0</v>
      </c>
      <c r="I31" s="22">
        <f t="shared" si="3"/>
        <v>1.4E-2</v>
      </c>
      <c r="J31" s="22">
        <f t="shared" si="3"/>
        <v>2.17</v>
      </c>
      <c r="K31" s="22">
        <f t="shared" si="3"/>
        <v>7.3999999999999996E-2</v>
      </c>
      <c r="L31" s="22">
        <f t="shared" si="3"/>
        <v>2.1000000000000001E-2</v>
      </c>
      <c r="M31" s="22">
        <f t="shared" si="3"/>
        <v>0</v>
      </c>
      <c r="N31" s="22">
        <f t="shared" si="3"/>
        <v>0</v>
      </c>
      <c r="O31" s="22">
        <f t="shared" si="3"/>
        <v>0.42</v>
      </c>
      <c r="P31" s="22">
        <f t="shared" si="3"/>
        <v>3.4000000000000002E-2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v>1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8.4000000000000005E-2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5.6000000000000001E-2</v>
      </c>
      <c r="AK31" s="22">
        <f t="shared" si="3"/>
        <v>0</v>
      </c>
      <c r="AL31" s="22">
        <f t="shared" si="3"/>
        <v>0.14000000000000001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4.2000000000000003E-2</v>
      </c>
      <c r="AT31" s="22">
        <f t="shared" si="3"/>
        <v>0</v>
      </c>
      <c r="AU31" s="22">
        <f t="shared" si="3"/>
        <v>4.2000000000000003E-2</v>
      </c>
      <c r="AV31" s="22">
        <f t="shared" si="3"/>
        <v>0</v>
      </c>
      <c r="AW31" s="22">
        <f t="shared" si="3"/>
        <v>0</v>
      </c>
      <c r="AX31" s="22">
        <f t="shared" si="3"/>
        <v>4.2000000000000003E-2</v>
      </c>
      <c r="AY31" s="22">
        <f t="shared" si="3"/>
        <v>0</v>
      </c>
      <c r="AZ31" s="22">
        <f t="shared" si="3"/>
        <v>4.2000000000000003E-2</v>
      </c>
      <c r="BA31" s="22">
        <f t="shared" si="3"/>
        <v>0.36399999999999999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0.95899999999999996</v>
      </c>
      <c r="BH31" s="22">
        <f t="shared" si="3"/>
        <v>0.19600000000000001</v>
      </c>
      <c r="BI31" s="22">
        <f t="shared" si="3"/>
        <v>0.14000000000000001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3.5000000000000003E-2</v>
      </c>
      <c r="BN31" s="22">
        <f t="shared" si="3"/>
        <v>2.5000000000000001E-2</v>
      </c>
      <c r="BO31" s="22">
        <f t="shared" si="3"/>
        <v>0</v>
      </c>
    </row>
    <row r="32" spans="1:67">
      <c r="AN32" s="23"/>
      <c r="AO32" s="23"/>
      <c r="AP32" s="23"/>
      <c r="AQ32" s="23"/>
      <c r="AR32" s="23"/>
    </row>
    <row r="33" spans="1:69">
      <c r="F33" t="s">
        <v>99</v>
      </c>
    </row>
    <row r="35" spans="1:69">
      <c r="F35" t="s">
        <v>100</v>
      </c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29">
        <v>67.27</v>
      </c>
      <c r="E44" s="29">
        <v>70</v>
      </c>
      <c r="F44" s="29">
        <v>91</v>
      </c>
      <c r="G44" s="29">
        <v>568</v>
      </c>
      <c r="H44" s="29">
        <v>1250</v>
      </c>
      <c r="I44" s="29">
        <v>720</v>
      </c>
      <c r="J44" s="29">
        <v>71.38</v>
      </c>
      <c r="K44" s="29">
        <v>662.44</v>
      </c>
      <c r="L44" s="29">
        <v>200.83</v>
      </c>
      <c r="M44" s="29">
        <v>529</v>
      </c>
      <c r="N44" s="29">
        <v>99.49</v>
      </c>
      <c r="O44" s="29">
        <v>320.32</v>
      </c>
      <c r="P44" s="29">
        <v>373.68</v>
      </c>
      <c r="Q44" s="29">
        <v>400</v>
      </c>
      <c r="R44" s="29"/>
      <c r="S44" s="29"/>
      <c r="T44" s="29"/>
      <c r="U44" s="29">
        <v>708</v>
      </c>
      <c r="V44" s="29">
        <v>364.1</v>
      </c>
      <c r="W44" s="29">
        <v>59</v>
      </c>
      <c r="X44" s="29">
        <v>9.1999999999999993</v>
      </c>
      <c r="Y44" s="29"/>
      <c r="Z44" s="29">
        <v>366</v>
      </c>
      <c r="AA44" s="29">
        <v>315</v>
      </c>
      <c r="AB44" s="29">
        <v>263</v>
      </c>
      <c r="AC44" s="29">
        <v>250</v>
      </c>
      <c r="AD44" s="29">
        <v>145</v>
      </c>
      <c r="AE44" s="29">
        <v>316</v>
      </c>
      <c r="AF44" s="29">
        <v>249</v>
      </c>
      <c r="AG44" s="29">
        <v>227.27</v>
      </c>
      <c r="AH44" s="29">
        <v>69.2</v>
      </c>
      <c r="AI44" s="29">
        <v>59.25</v>
      </c>
      <c r="AJ44" s="29">
        <v>39.4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201.15</v>
      </c>
      <c r="AQ44" s="29">
        <v>62.5</v>
      </c>
      <c r="AR44" s="29">
        <v>62</v>
      </c>
      <c r="AS44" s="29">
        <v>80.67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591</v>
      </c>
      <c r="BC44" s="29">
        <v>558.89</v>
      </c>
      <c r="BD44" s="29">
        <v>217</v>
      </c>
      <c r="BE44" s="29">
        <v>349</v>
      </c>
      <c r="BF44" s="29"/>
      <c r="BG44" s="29">
        <v>27</v>
      </c>
      <c r="BH44" s="29">
        <v>35</v>
      </c>
      <c r="BI44" s="29">
        <v>26</v>
      </c>
      <c r="BJ44" s="29">
        <v>20</v>
      </c>
      <c r="BK44" s="29">
        <v>35</v>
      </c>
      <c r="BL44" s="29">
        <v>298</v>
      </c>
      <c r="BM44" s="29">
        <v>144.44</v>
      </c>
      <c r="BN44" s="29">
        <v>14.89</v>
      </c>
      <c r="BO44" s="29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6.7269999999999996E-2</v>
      </c>
      <c r="E45" s="21">
        <f t="shared" ref="E45:BN45" si="4">E44/1000</f>
        <v>7.0000000000000007E-2</v>
      </c>
      <c r="F45" s="21">
        <f t="shared" si="4"/>
        <v>9.0999999999999998E-2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7.1379999999999999E-2</v>
      </c>
      <c r="K45" s="21">
        <f t="shared" si="4"/>
        <v>0.66244000000000003</v>
      </c>
      <c r="L45" s="21">
        <f t="shared" si="4"/>
        <v>0.20083000000000001</v>
      </c>
      <c r="M45" s="21">
        <f t="shared" si="4"/>
        <v>0.52900000000000003</v>
      </c>
      <c r="N45" s="21">
        <f t="shared" si="4"/>
        <v>9.9489999999999995E-2</v>
      </c>
      <c r="O45" s="21">
        <f t="shared" si="4"/>
        <v>0.32031999999999999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0.70799999999999996</v>
      </c>
      <c r="V45" s="21">
        <f t="shared" si="4"/>
        <v>0.36410000000000003</v>
      </c>
      <c r="W45" s="21">
        <f t="shared" si="4"/>
        <v>5.8999999999999997E-2</v>
      </c>
      <c r="X45" s="21">
        <f t="shared" si="4"/>
        <v>9.1999999999999998E-3</v>
      </c>
      <c r="Y45" s="21">
        <f t="shared" si="4"/>
        <v>0</v>
      </c>
      <c r="Z45" s="21">
        <f t="shared" si="4"/>
        <v>0.36599999999999999</v>
      </c>
      <c r="AA45" s="21">
        <f t="shared" si="4"/>
        <v>0.315</v>
      </c>
      <c r="AB45" s="21">
        <f t="shared" si="4"/>
        <v>0.26300000000000001</v>
      </c>
      <c r="AC45" s="21">
        <f t="shared" si="4"/>
        <v>0.25</v>
      </c>
      <c r="AD45" s="21">
        <f t="shared" si="4"/>
        <v>0.14499999999999999</v>
      </c>
      <c r="AE45" s="21">
        <f t="shared" si="4"/>
        <v>0.316</v>
      </c>
      <c r="AF45" s="21">
        <f t="shared" si="4"/>
        <v>0.249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3.9399999999999998E-2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0.20115</v>
      </c>
      <c r="AQ45" s="21">
        <f t="shared" si="4"/>
        <v>6.25E-2</v>
      </c>
      <c r="AR45" s="21">
        <f t="shared" si="4"/>
        <v>6.2E-2</v>
      </c>
      <c r="AS45" s="21">
        <f t="shared" si="4"/>
        <v>8.0670000000000006E-2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0.59099999999999997</v>
      </c>
      <c r="BC45" s="21">
        <f t="shared" si="4"/>
        <v>0.55889</v>
      </c>
      <c r="BD45" s="21">
        <f t="shared" si="4"/>
        <v>0.217</v>
      </c>
      <c r="BE45" s="21">
        <f t="shared" si="4"/>
        <v>0.34899999999999998</v>
      </c>
      <c r="BF45" s="21">
        <f t="shared" si="4"/>
        <v>0</v>
      </c>
      <c r="BG45" s="21">
        <f t="shared" si="4"/>
        <v>2.7E-2</v>
      </c>
      <c r="BH45" s="21">
        <f t="shared" si="4"/>
        <v>3.5000000000000003E-2</v>
      </c>
      <c r="BI45" s="21">
        <f t="shared" si="4"/>
        <v>2.5999999999999999E-2</v>
      </c>
      <c r="BJ45" s="21">
        <f t="shared" si="4"/>
        <v>0.02</v>
      </c>
      <c r="BK45" s="21">
        <f t="shared" si="4"/>
        <v>3.5000000000000003E-2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1.489E-2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3"/>
      <c r="D46" s="32">
        <f>D31*D44</f>
        <v>28.253399999999996</v>
      </c>
      <c r="E46" s="32">
        <f t="shared" ref="E46:BN46" si="6">E31*E44</f>
        <v>19.600000000000001</v>
      </c>
      <c r="F46" s="32">
        <f t="shared" si="6"/>
        <v>21.657999999999998</v>
      </c>
      <c r="G46" s="32">
        <f t="shared" si="6"/>
        <v>2.2720000000000002</v>
      </c>
      <c r="H46" s="32">
        <f t="shared" si="6"/>
        <v>0</v>
      </c>
      <c r="I46" s="32">
        <f t="shared" si="6"/>
        <v>10.08</v>
      </c>
      <c r="J46" s="32">
        <f t="shared" si="6"/>
        <v>154.8946</v>
      </c>
      <c r="K46" s="32">
        <f t="shared" si="6"/>
        <v>49.020560000000003</v>
      </c>
      <c r="L46" s="32">
        <f t="shared" si="6"/>
        <v>4.2174300000000002</v>
      </c>
      <c r="M46" s="32">
        <f t="shared" si="6"/>
        <v>0</v>
      </c>
      <c r="N46" s="32">
        <f t="shared" si="6"/>
        <v>0</v>
      </c>
      <c r="O46" s="32">
        <f t="shared" si="6"/>
        <v>134.53440000000001</v>
      </c>
      <c r="P46" s="32">
        <f t="shared" si="6"/>
        <v>12.705120000000001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9.1999999999999993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21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2.2063999999999999</v>
      </c>
      <c r="AK46" s="32">
        <f t="shared" si="6"/>
        <v>0</v>
      </c>
      <c r="AL46" s="32">
        <f t="shared" si="6"/>
        <v>27.160000000000004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3.3881400000000004</v>
      </c>
      <c r="AT46" s="32">
        <f t="shared" si="6"/>
        <v>0</v>
      </c>
      <c r="AU46" s="32">
        <f t="shared" si="6"/>
        <v>2.39988</v>
      </c>
      <c r="AV46" s="32">
        <f t="shared" si="6"/>
        <v>0</v>
      </c>
      <c r="AW46" s="32">
        <f t="shared" si="6"/>
        <v>0</v>
      </c>
      <c r="AX46" s="32">
        <f t="shared" si="6"/>
        <v>2.7720000000000002</v>
      </c>
      <c r="AY46" s="32">
        <f t="shared" si="6"/>
        <v>0</v>
      </c>
      <c r="AZ46" s="32">
        <f t="shared" si="6"/>
        <v>5.4318600000000012</v>
      </c>
      <c r="BA46" s="32">
        <f t="shared" si="6"/>
        <v>124.488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25.893000000000001</v>
      </c>
      <c r="BH46" s="32">
        <f t="shared" si="6"/>
        <v>6.86</v>
      </c>
      <c r="BI46" s="32">
        <f t="shared" si="6"/>
        <v>3.6400000000000006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5.0554000000000006</v>
      </c>
      <c r="BN46" s="32">
        <f t="shared" si="6"/>
        <v>0.37225000000000003</v>
      </c>
      <c r="BO46" s="32">
        <f t="shared" ref="BO46" si="7">BO31*BO44</f>
        <v>0</v>
      </c>
      <c r="BP46" s="33">
        <f>SUM(D46:BN46)</f>
        <v>677.10244</v>
      </c>
      <c r="BQ46" s="34">
        <f>BP46/$C$9</f>
        <v>96.728920000000002</v>
      </c>
    </row>
    <row r="47" spans="1:69" ht="17.399999999999999">
      <c r="A47" s="30"/>
      <c r="B47" s="31" t="s">
        <v>28</v>
      </c>
      <c r="C47" s="93"/>
      <c r="D47" s="32">
        <f>D31*D44</f>
        <v>28.253399999999996</v>
      </c>
      <c r="E47" s="32">
        <f t="shared" ref="E47:BN47" si="8">E31*E44</f>
        <v>19.600000000000001</v>
      </c>
      <c r="F47" s="32">
        <f t="shared" si="8"/>
        <v>21.657999999999998</v>
      </c>
      <c r="G47" s="32">
        <f t="shared" si="8"/>
        <v>2.2720000000000002</v>
      </c>
      <c r="H47" s="32">
        <f t="shared" si="8"/>
        <v>0</v>
      </c>
      <c r="I47" s="32">
        <f t="shared" si="8"/>
        <v>10.08</v>
      </c>
      <c r="J47" s="32">
        <f t="shared" si="8"/>
        <v>154.8946</v>
      </c>
      <c r="K47" s="32">
        <f t="shared" si="8"/>
        <v>49.020560000000003</v>
      </c>
      <c r="L47" s="32">
        <f t="shared" si="8"/>
        <v>4.2174300000000002</v>
      </c>
      <c r="M47" s="32">
        <f t="shared" si="8"/>
        <v>0</v>
      </c>
      <c r="N47" s="32">
        <f t="shared" si="8"/>
        <v>0</v>
      </c>
      <c r="O47" s="32">
        <f t="shared" si="8"/>
        <v>134.53440000000001</v>
      </c>
      <c r="P47" s="32">
        <f t="shared" si="8"/>
        <v>12.705120000000001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9.1999999999999993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21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2.2063999999999999</v>
      </c>
      <c r="AK47" s="32">
        <f t="shared" si="8"/>
        <v>0</v>
      </c>
      <c r="AL47" s="32">
        <f t="shared" si="8"/>
        <v>27.160000000000004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3.3881400000000004</v>
      </c>
      <c r="AT47" s="32">
        <f t="shared" si="8"/>
        <v>0</v>
      </c>
      <c r="AU47" s="32">
        <f t="shared" si="8"/>
        <v>2.39988</v>
      </c>
      <c r="AV47" s="32">
        <f t="shared" si="8"/>
        <v>0</v>
      </c>
      <c r="AW47" s="32">
        <f t="shared" si="8"/>
        <v>0</v>
      </c>
      <c r="AX47" s="32">
        <f t="shared" si="8"/>
        <v>2.7720000000000002</v>
      </c>
      <c r="AY47" s="32">
        <f t="shared" si="8"/>
        <v>0</v>
      </c>
      <c r="AZ47" s="32">
        <f t="shared" si="8"/>
        <v>5.4318600000000012</v>
      </c>
      <c r="BA47" s="32">
        <f t="shared" si="8"/>
        <v>124.488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25.893000000000001</v>
      </c>
      <c r="BH47" s="32">
        <f t="shared" si="8"/>
        <v>6.86</v>
      </c>
      <c r="BI47" s="32">
        <f t="shared" si="8"/>
        <v>3.6400000000000006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5.0554000000000006</v>
      </c>
      <c r="BN47" s="32">
        <f t="shared" si="8"/>
        <v>0.37225000000000003</v>
      </c>
      <c r="BO47" s="32">
        <f t="shared" ref="BO47" si="9">BO31*BO44</f>
        <v>0</v>
      </c>
      <c r="BP47" s="33">
        <f>SUM(D47:BN47)</f>
        <v>677.10244</v>
      </c>
      <c r="BQ47" s="34">
        <f>BP47/$C$9</f>
        <v>96.728920000000002</v>
      </c>
    </row>
    <row r="48" spans="1:69">
      <c r="A48" s="35"/>
      <c r="B48" s="35" t="s">
        <v>29</v>
      </c>
      <c r="D48" s="36">
        <f t="shared" ref="D48:AI48" si="10">D65+D82+D98+D113</f>
        <v>28.253399999999999</v>
      </c>
      <c r="E48" s="36">
        <f t="shared" si="10"/>
        <v>19.600000000000001</v>
      </c>
      <c r="F48" s="36">
        <f t="shared" si="10"/>
        <v>21.658000000000001</v>
      </c>
      <c r="G48" s="36">
        <f t="shared" si="10"/>
        <v>1.988</v>
      </c>
      <c r="H48" s="36">
        <f t="shared" si="10"/>
        <v>0</v>
      </c>
      <c r="I48" s="36">
        <f t="shared" si="10"/>
        <v>10.08</v>
      </c>
      <c r="J48" s="36">
        <f t="shared" si="10"/>
        <v>154.8946</v>
      </c>
      <c r="K48" s="36">
        <f t="shared" si="10"/>
        <v>49.153048000000005</v>
      </c>
      <c r="L48" s="36">
        <f t="shared" si="10"/>
        <v>4.2174300000000002</v>
      </c>
      <c r="M48" s="36">
        <f t="shared" si="10"/>
        <v>0</v>
      </c>
      <c r="N48" s="36">
        <f t="shared" si="10"/>
        <v>0</v>
      </c>
      <c r="O48" s="36">
        <f t="shared" si="10"/>
        <v>134.53440000000001</v>
      </c>
      <c r="P48" s="36">
        <f t="shared" si="10"/>
        <v>12.555648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8.173648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21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2.2063999999999999</v>
      </c>
      <c r="AK48" s="36">
        <f t="shared" si="11"/>
        <v>0</v>
      </c>
      <c r="AL48" s="36">
        <f t="shared" si="11"/>
        <v>27.160000000000004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3.3881400000000004</v>
      </c>
      <c r="AT48" s="36">
        <f t="shared" si="11"/>
        <v>0</v>
      </c>
      <c r="AU48" s="36">
        <f t="shared" si="11"/>
        <v>2.39988</v>
      </c>
      <c r="AV48" s="36">
        <f t="shared" si="11"/>
        <v>0</v>
      </c>
      <c r="AW48" s="36">
        <f t="shared" si="11"/>
        <v>0</v>
      </c>
      <c r="AX48" s="36">
        <f t="shared" si="11"/>
        <v>2.7720000000000002</v>
      </c>
      <c r="AY48" s="36">
        <f t="shared" si="11"/>
        <v>0</v>
      </c>
      <c r="AZ48" s="36">
        <f t="shared" si="11"/>
        <v>5.4318600000000012</v>
      </c>
      <c r="BA48" s="36">
        <f t="shared" si="11"/>
        <v>124.488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25.893000000000001</v>
      </c>
      <c r="BH48" s="36">
        <f t="shared" si="11"/>
        <v>6.86</v>
      </c>
      <c r="BI48" s="36">
        <f t="shared" si="11"/>
        <v>3.6400000000000006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5.0554000000000006</v>
      </c>
      <c r="BN48" s="36">
        <f t="shared" si="11"/>
        <v>0.36480500000000005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96.538236999999995</v>
      </c>
    </row>
    <row r="51" spans="1:69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>
      <c r="A52" s="95"/>
      <c r="B52" s="5" t="s">
        <v>3</v>
      </c>
      <c r="C52" s="87" t="s">
        <v>4</v>
      </c>
      <c r="D52" s="89" t="str">
        <f t="shared" ref="D52:V52" si="13">D7</f>
        <v>Хлеб пшеничный</v>
      </c>
      <c r="E52" s="89" t="str">
        <f t="shared" si="13"/>
        <v>Хлеб ржано-пшеничный</v>
      </c>
      <c r="F52" s="89" t="str">
        <f t="shared" si="13"/>
        <v>Сахар</v>
      </c>
      <c r="G52" s="89" t="str">
        <f t="shared" si="13"/>
        <v>Чай</v>
      </c>
      <c r="H52" s="89" t="str">
        <f t="shared" si="13"/>
        <v>Какао</v>
      </c>
      <c r="I52" s="89" t="str">
        <f t="shared" si="13"/>
        <v>Кофейный напиток</v>
      </c>
      <c r="J52" s="89" t="str">
        <f t="shared" si="13"/>
        <v>Молоко 2,5%</v>
      </c>
      <c r="K52" s="89" t="str">
        <f t="shared" si="13"/>
        <v>Масло сливочное</v>
      </c>
      <c r="L52" s="89" t="str">
        <f t="shared" si="13"/>
        <v>Сметана 15%</v>
      </c>
      <c r="M52" s="89" t="str">
        <f t="shared" si="13"/>
        <v>Молоко сухое</v>
      </c>
      <c r="N52" s="89" t="str">
        <f t="shared" si="13"/>
        <v>Снежок 2,5 %</v>
      </c>
      <c r="O52" s="89" t="str">
        <f t="shared" si="13"/>
        <v>Творог 5%</v>
      </c>
      <c r="P52" s="89" t="str">
        <f t="shared" si="13"/>
        <v>Молоко сгущенное</v>
      </c>
      <c r="Q52" s="89" t="str">
        <f t="shared" si="13"/>
        <v xml:space="preserve">Джем Сава </v>
      </c>
      <c r="R52" s="89" t="str">
        <f t="shared" si="13"/>
        <v>Сыр</v>
      </c>
      <c r="S52" s="89" t="str">
        <f t="shared" si="13"/>
        <v>Зеленый горошек</v>
      </c>
      <c r="T52" s="89" t="str">
        <f t="shared" si="13"/>
        <v>Кукуруза консервирован.</v>
      </c>
      <c r="U52" s="89" t="str">
        <f t="shared" si="13"/>
        <v>Консервы рыбные</v>
      </c>
      <c r="V52" s="89" t="str">
        <f t="shared" si="13"/>
        <v>Огурцы консервирован.</v>
      </c>
      <c r="W52" s="38"/>
      <c r="X52" s="89" t="str">
        <f t="shared" ref="X52:BN52" si="14">X7</f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Кукуруз-ные палочки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BO7</f>
        <v>Аскорбиновая кислота</v>
      </c>
      <c r="BP52" s="94" t="s">
        <v>5</v>
      </c>
      <c r="BQ52" s="94" t="s">
        <v>6</v>
      </c>
    </row>
    <row r="53" spans="1:69" ht="36" customHeight="1">
      <c r="A53" s="96"/>
      <c r="B53" s="6" t="s">
        <v>7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38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4"/>
      <c r="BQ53" s="94"/>
    </row>
    <row r="54" spans="1:69">
      <c r="A54" s="90" t="s">
        <v>8</v>
      </c>
      <c r="B54" s="7" t="str">
        <f>B9</f>
        <v>Каша молочная "Рябчик"</v>
      </c>
      <c r="C54" s="91">
        <f>$E$6</f>
        <v>7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>
      <c r="A55" s="90"/>
      <c r="B55" s="7" t="str">
        <f>B10</f>
        <v xml:space="preserve">Бутерброд с маслом </v>
      </c>
      <c r="C55" s="92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>
      <c r="A56" s="90"/>
      <c r="B56" s="7" t="str">
        <f>B11</f>
        <v>Кофейный напиток с молоком</v>
      </c>
      <c r="C56" s="92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>
      <c r="A57" s="90"/>
      <c r="B57" s="7"/>
      <c r="C57" s="92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>
      <c r="A58" s="90"/>
      <c r="B58" s="7"/>
      <c r="C58" s="97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0.17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>
      <c r="B60" s="19" t="s">
        <v>22</v>
      </c>
      <c r="C60" s="20"/>
      <c r="D60" s="22">
        <f t="shared" ref="D60:BN60" si="23">PRODUCT(D59,$E$6)</f>
        <v>0.14000000000000001</v>
      </c>
      <c r="E60" s="22">
        <f t="shared" si="23"/>
        <v>0</v>
      </c>
      <c r="F60" s="22">
        <f t="shared" si="23"/>
        <v>7.6999999999999999E-2</v>
      </c>
      <c r="G60" s="22">
        <f t="shared" si="23"/>
        <v>0</v>
      </c>
      <c r="H60" s="22">
        <f t="shared" si="23"/>
        <v>0</v>
      </c>
      <c r="I60" s="22">
        <f t="shared" si="23"/>
        <v>1.4E-2</v>
      </c>
      <c r="J60" s="22">
        <f t="shared" si="23"/>
        <v>1.1900000000000002</v>
      </c>
      <c r="K60" s="22">
        <f t="shared" si="23"/>
        <v>3.5000000000000003E-2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4.2000000000000003E-2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4.2000000000000003E-2</v>
      </c>
      <c r="AY60" s="22">
        <f t="shared" si="23"/>
        <v>0</v>
      </c>
      <c r="AZ60" s="22">
        <f t="shared" si="23"/>
        <v>4.2000000000000003E-2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7.0000000000000001E-3</v>
      </c>
      <c r="BO60" s="22">
        <f t="shared" ref="BO60" si="24">PRODUCT(BO59,$E$6)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 t="shared" ref="D62:BN62" si="25">D44</f>
        <v>67.27</v>
      </c>
      <c r="E62" s="39">
        <f t="shared" si="25"/>
        <v>70</v>
      </c>
      <c r="F62" s="29">
        <f t="shared" si="25"/>
        <v>91</v>
      </c>
      <c r="G62" s="29">
        <f t="shared" si="25"/>
        <v>568</v>
      </c>
      <c r="H62" s="29">
        <f t="shared" si="25"/>
        <v>1250</v>
      </c>
      <c r="I62" s="29">
        <f t="shared" si="25"/>
        <v>720</v>
      </c>
      <c r="J62" s="29">
        <f t="shared" si="25"/>
        <v>71.38</v>
      </c>
      <c r="K62" s="29">
        <f t="shared" si="25"/>
        <v>662.44</v>
      </c>
      <c r="L62" s="29">
        <f t="shared" si="25"/>
        <v>200.83</v>
      </c>
      <c r="M62" s="29">
        <f t="shared" si="25"/>
        <v>529</v>
      </c>
      <c r="N62" s="29">
        <f t="shared" si="25"/>
        <v>99.49</v>
      </c>
      <c r="O62" s="29">
        <f t="shared" si="25"/>
        <v>320.32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708</v>
      </c>
      <c r="V62" s="29">
        <f t="shared" si="25"/>
        <v>364.1</v>
      </c>
      <c r="W62" s="29">
        <f t="shared" si="25"/>
        <v>59</v>
      </c>
      <c r="X62" s="29">
        <f t="shared" si="25"/>
        <v>9.1999999999999993</v>
      </c>
      <c r="Y62" s="29">
        <f t="shared" si="25"/>
        <v>0</v>
      </c>
      <c r="Z62" s="29">
        <f t="shared" si="25"/>
        <v>366</v>
      </c>
      <c r="AA62" s="29">
        <f t="shared" si="25"/>
        <v>315</v>
      </c>
      <c r="AB62" s="29">
        <f t="shared" si="25"/>
        <v>263</v>
      </c>
      <c r="AC62" s="29">
        <f t="shared" si="25"/>
        <v>250</v>
      </c>
      <c r="AD62" s="29">
        <f t="shared" si="25"/>
        <v>145</v>
      </c>
      <c r="AE62" s="29">
        <f t="shared" si="25"/>
        <v>316</v>
      </c>
      <c r="AF62" s="29">
        <f t="shared" si="25"/>
        <v>249</v>
      </c>
      <c r="AG62" s="29">
        <f t="shared" si="25"/>
        <v>227.27</v>
      </c>
      <c r="AH62" s="29">
        <f t="shared" si="25"/>
        <v>69.2</v>
      </c>
      <c r="AI62" s="29">
        <f t="shared" si="25"/>
        <v>59.25</v>
      </c>
      <c r="AJ62" s="29">
        <f t="shared" si="25"/>
        <v>39.4</v>
      </c>
      <c r="AK62" s="29">
        <f t="shared" si="25"/>
        <v>190</v>
      </c>
      <c r="AL62" s="29">
        <f t="shared" si="25"/>
        <v>194</v>
      </c>
      <c r="AM62" s="29">
        <f t="shared" si="25"/>
        <v>378.4</v>
      </c>
      <c r="AN62" s="29">
        <f t="shared" si="25"/>
        <v>300</v>
      </c>
      <c r="AO62" s="29">
        <f t="shared" si="25"/>
        <v>0</v>
      </c>
      <c r="AP62" s="29">
        <f t="shared" si="25"/>
        <v>201.15</v>
      </c>
      <c r="AQ62" s="29">
        <f t="shared" si="25"/>
        <v>62.5</v>
      </c>
      <c r="AR62" s="29">
        <f t="shared" si="25"/>
        <v>62</v>
      </c>
      <c r="AS62" s="29">
        <f t="shared" si="25"/>
        <v>80.67</v>
      </c>
      <c r="AT62" s="29">
        <f t="shared" si="25"/>
        <v>64.290000000000006</v>
      </c>
      <c r="AU62" s="29">
        <f t="shared" si="25"/>
        <v>57.14</v>
      </c>
      <c r="AV62" s="29">
        <f t="shared" si="25"/>
        <v>51.25</v>
      </c>
      <c r="AW62" s="29">
        <f t="shared" si="25"/>
        <v>77.14</v>
      </c>
      <c r="AX62" s="29">
        <f t="shared" si="25"/>
        <v>66</v>
      </c>
      <c r="AY62" s="29">
        <f t="shared" si="25"/>
        <v>60</v>
      </c>
      <c r="AZ62" s="29">
        <f t="shared" si="25"/>
        <v>129.33000000000001</v>
      </c>
      <c r="BA62" s="29">
        <f t="shared" si="25"/>
        <v>342</v>
      </c>
      <c r="BB62" s="29">
        <f t="shared" si="25"/>
        <v>591</v>
      </c>
      <c r="BC62" s="29">
        <f t="shared" si="25"/>
        <v>558.89</v>
      </c>
      <c r="BD62" s="29">
        <f t="shared" si="25"/>
        <v>217</v>
      </c>
      <c r="BE62" s="29">
        <f t="shared" si="25"/>
        <v>349</v>
      </c>
      <c r="BF62" s="29">
        <f t="shared" si="25"/>
        <v>0</v>
      </c>
      <c r="BG62" s="29">
        <f t="shared" si="25"/>
        <v>27</v>
      </c>
      <c r="BH62" s="29">
        <f t="shared" si="25"/>
        <v>35</v>
      </c>
      <c r="BI62" s="29">
        <f t="shared" si="25"/>
        <v>26</v>
      </c>
      <c r="BJ62" s="29">
        <f t="shared" si="25"/>
        <v>20</v>
      </c>
      <c r="BK62" s="29">
        <f t="shared" si="25"/>
        <v>35</v>
      </c>
      <c r="BL62" s="29">
        <f t="shared" si="25"/>
        <v>298</v>
      </c>
      <c r="BM62" s="29">
        <f t="shared" si="25"/>
        <v>144.44</v>
      </c>
      <c r="BN62" s="29">
        <f t="shared" si="25"/>
        <v>14.89</v>
      </c>
      <c r="BO62" s="29">
        <f t="shared" ref="BO62" si="26">BO44</f>
        <v>10000</v>
      </c>
    </row>
    <row r="63" spans="1:69" ht="17.399999999999999">
      <c r="B63" s="19" t="s">
        <v>26</v>
      </c>
      <c r="C63" s="20" t="s">
        <v>25</v>
      </c>
      <c r="D63" s="21">
        <f t="shared" ref="D63:BN63" si="27">D62/1000</f>
        <v>6.7269999999999996E-2</v>
      </c>
      <c r="E63" s="21">
        <f t="shared" si="27"/>
        <v>7.0000000000000007E-2</v>
      </c>
      <c r="F63" s="21">
        <f t="shared" si="27"/>
        <v>9.0999999999999998E-2</v>
      </c>
      <c r="G63" s="21">
        <f t="shared" si="27"/>
        <v>0.56799999999999995</v>
      </c>
      <c r="H63" s="21">
        <f t="shared" si="27"/>
        <v>1.25</v>
      </c>
      <c r="I63" s="21">
        <f t="shared" si="27"/>
        <v>0.72</v>
      </c>
      <c r="J63" s="21">
        <f t="shared" si="27"/>
        <v>7.1379999999999999E-2</v>
      </c>
      <c r="K63" s="21">
        <f t="shared" si="27"/>
        <v>0.66244000000000003</v>
      </c>
      <c r="L63" s="21">
        <f t="shared" si="27"/>
        <v>0.20083000000000001</v>
      </c>
      <c r="M63" s="21">
        <f t="shared" si="27"/>
        <v>0.52900000000000003</v>
      </c>
      <c r="N63" s="21">
        <f t="shared" si="27"/>
        <v>9.9489999999999995E-2</v>
      </c>
      <c r="O63" s="21">
        <f t="shared" si="27"/>
        <v>0.32031999999999999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0.70799999999999996</v>
      </c>
      <c r="V63" s="21">
        <f t="shared" si="27"/>
        <v>0.36410000000000003</v>
      </c>
      <c r="W63" s="21">
        <f t="shared" si="27"/>
        <v>5.8999999999999997E-2</v>
      </c>
      <c r="X63" s="21">
        <f t="shared" si="27"/>
        <v>9.1999999999999998E-3</v>
      </c>
      <c r="Y63" s="21">
        <f t="shared" si="27"/>
        <v>0</v>
      </c>
      <c r="Z63" s="21">
        <f t="shared" si="27"/>
        <v>0.36599999999999999</v>
      </c>
      <c r="AA63" s="21">
        <f t="shared" si="27"/>
        <v>0.315</v>
      </c>
      <c r="AB63" s="21">
        <f t="shared" si="27"/>
        <v>0.26300000000000001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0.316</v>
      </c>
      <c r="AF63" s="21">
        <f t="shared" si="27"/>
        <v>0.249</v>
      </c>
      <c r="AG63" s="21">
        <f t="shared" si="27"/>
        <v>0.22727</v>
      </c>
      <c r="AH63" s="21">
        <f t="shared" si="27"/>
        <v>6.9199999999999998E-2</v>
      </c>
      <c r="AI63" s="21">
        <f t="shared" si="27"/>
        <v>5.9249999999999997E-2</v>
      </c>
      <c r="AJ63" s="21">
        <f t="shared" si="27"/>
        <v>3.9399999999999998E-2</v>
      </c>
      <c r="AK63" s="21">
        <f t="shared" si="27"/>
        <v>0.19</v>
      </c>
      <c r="AL63" s="21">
        <f t="shared" si="27"/>
        <v>0.19400000000000001</v>
      </c>
      <c r="AM63" s="21">
        <f t="shared" si="27"/>
        <v>0.37839999999999996</v>
      </c>
      <c r="AN63" s="21">
        <f t="shared" si="27"/>
        <v>0.3</v>
      </c>
      <c r="AO63" s="21">
        <f t="shared" si="27"/>
        <v>0</v>
      </c>
      <c r="AP63" s="21">
        <f t="shared" si="27"/>
        <v>0.20115</v>
      </c>
      <c r="AQ63" s="21">
        <f t="shared" si="27"/>
        <v>6.25E-2</v>
      </c>
      <c r="AR63" s="21">
        <f t="shared" si="27"/>
        <v>6.2E-2</v>
      </c>
      <c r="AS63" s="21">
        <f t="shared" si="27"/>
        <v>8.0670000000000006E-2</v>
      </c>
      <c r="AT63" s="21">
        <f t="shared" si="27"/>
        <v>6.429E-2</v>
      </c>
      <c r="AU63" s="21">
        <f t="shared" si="27"/>
        <v>5.7140000000000003E-2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6.6000000000000003E-2</v>
      </c>
      <c r="AY63" s="21">
        <f t="shared" si="27"/>
        <v>0.06</v>
      </c>
      <c r="AZ63" s="21">
        <f t="shared" si="27"/>
        <v>0.12933</v>
      </c>
      <c r="BA63" s="21">
        <f t="shared" si="27"/>
        <v>0.34200000000000003</v>
      </c>
      <c r="BB63" s="21">
        <f t="shared" si="27"/>
        <v>0.59099999999999997</v>
      </c>
      <c r="BC63" s="21">
        <f t="shared" si="27"/>
        <v>0.55889</v>
      </c>
      <c r="BD63" s="21">
        <f t="shared" si="27"/>
        <v>0.217</v>
      </c>
      <c r="BE63" s="21">
        <f t="shared" si="27"/>
        <v>0.34899999999999998</v>
      </c>
      <c r="BF63" s="21">
        <f t="shared" si="27"/>
        <v>0</v>
      </c>
      <c r="BG63" s="21">
        <f t="shared" si="27"/>
        <v>2.7E-2</v>
      </c>
      <c r="BH63" s="21">
        <f t="shared" si="27"/>
        <v>3.5000000000000003E-2</v>
      </c>
      <c r="BI63" s="21">
        <f t="shared" si="27"/>
        <v>2.5999999999999999E-2</v>
      </c>
      <c r="BJ63" s="21">
        <f t="shared" si="27"/>
        <v>0.02</v>
      </c>
      <c r="BK63" s="21">
        <f t="shared" si="27"/>
        <v>3.5000000000000003E-2</v>
      </c>
      <c r="BL63" s="21">
        <f t="shared" si="27"/>
        <v>0.29799999999999999</v>
      </c>
      <c r="BM63" s="21">
        <f t="shared" si="27"/>
        <v>0.14443999999999999</v>
      </c>
      <c r="BN63" s="21">
        <f t="shared" si="27"/>
        <v>1.489E-2</v>
      </c>
      <c r="BO63" s="21">
        <f t="shared" ref="BO63" si="28">BO62/1000</f>
        <v>10</v>
      </c>
    </row>
    <row r="64" spans="1:69" ht="17.399999999999999">
      <c r="A64" s="30"/>
      <c r="B64" s="31" t="s">
        <v>27</v>
      </c>
      <c r="C64" s="93"/>
      <c r="D64" s="32">
        <f t="shared" ref="D64:BN64" si="29">D60*D62</f>
        <v>9.4177999999999997</v>
      </c>
      <c r="E64" s="32">
        <f t="shared" si="29"/>
        <v>0</v>
      </c>
      <c r="F64" s="32">
        <f t="shared" si="29"/>
        <v>7.0069999999999997</v>
      </c>
      <c r="G64" s="32">
        <f t="shared" si="29"/>
        <v>0</v>
      </c>
      <c r="H64" s="32">
        <f t="shared" si="29"/>
        <v>0</v>
      </c>
      <c r="I64" s="32">
        <f t="shared" si="29"/>
        <v>10.08</v>
      </c>
      <c r="J64" s="32">
        <f t="shared" si="29"/>
        <v>84.9422</v>
      </c>
      <c r="K64" s="32">
        <f t="shared" si="29"/>
        <v>23.185400000000005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3.3881400000000004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2.7720000000000002</v>
      </c>
      <c r="AY64" s="32">
        <f t="shared" si="29"/>
        <v>0</v>
      </c>
      <c r="AZ64" s="32">
        <f t="shared" si="29"/>
        <v>5.4318600000000012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0.10423</v>
      </c>
      <c r="BO64" s="32">
        <f t="shared" ref="BO64" si="30">BO60*BO62</f>
        <v>0</v>
      </c>
      <c r="BP64" s="33">
        <f>SUM(D64:BN64)</f>
        <v>146.32863</v>
      </c>
      <c r="BQ64" s="34">
        <f>BP64/$C$9</f>
        <v>20.90409</v>
      </c>
    </row>
    <row r="65" spans="1:69" ht="17.399999999999999">
      <c r="A65" s="30"/>
      <c r="B65" s="31" t="s">
        <v>28</v>
      </c>
      <c r="C65" s="93"/>
      <c r="D65" s="32">
        <f t="shared" ref="D65:BN65" si="31">D60*D62</f>
        <v>9.4177999999999997</v>
      </c>
      <c r="E65" s="32">
        <f t="shared" si="31"/>
        <v>0</v>
      </c>
      <c r="F65" s="32">
        <f t="shared" si="31"/>
        <v>7.0069999999999997</v>
      </c>
      <c r="G65" s="32">
        <f t="shared" si="31"/>
        <v>0</v>
      </c>
      <c r="H65" s="32">
        <f t="shared" si="31"/>
        <v>0</v>
      </c>
      <c r="I65" s="32">
        <f t="shared" si="31"/>
        <v>10.08</v>
      </c>
      <c r="J65" s="32">
        <f t="shared" si="31"/>
        <v>84.9422</v>
      </c>
      <c r="K65" s="32">
        <f t="shared" si="31"/>
        <v>23.185400000000005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3.3881400000000004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2.7720000000000002</v>
      </c>
      <c r="AY65" s="32">
        <f t="shared" si="31"/>
        <v>0</v>
      </c>
      <c r="AZ65" s="32">
        <f t="shared" si="31"/>
        <v>5.4318600000000012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0.10423</v>
      </c>
      <c r="BO65" s="32">
        <f t="shared" ref="BO65" si="32">BO60*BO62</f>
        <v>0</v>
      </c>
      <c r="BP65" s="33">
        <f>SUM(D65:BN65)</f>
        <v>146.32863</v>
      </c>
      <c r="BQ65" s="34">
        <f>BP65/$C$9</f>
        <v>20.90409</v>
      </c>
    </row>
    <row r="67" spans="1:69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>
      <c r="A68" s="95"/>
      <c r="B68" s="5" t="s">
        <v>3</v>
      </c>
      <c r="C68" s="87" t="s">
        <v>4</v>
      </c>
      <c r="D68" s="89" t="str">
        <f t="shared" ref="D68:V68" si="33">D7</f>
        <v>Хлеб пшеничный</v>
      </c>
      <c r="E68" s="89" t="str">
        <f t="shared" si="33"/>
        <v>Хлеб ржано-пшеничный</v>
      </c>
      <c r="F68" s="89" t="str">
        <f t="shared" si="33"/>
        <v>Сахар</v>
      </c>
      <c r="G68" s="89" t="str">
        <f t="shared" si="33"/>
        <v>Чай</v>
      </c>
      <c r="H68" s="89" t="str">
        <f t="shared" si="33"/>
        <v>Какао</v>
      </c>
      <c r="I68" s="89" t="str">
        <f t="shared" si="33"/>
        <v>Кофейный напиток</v>
      </c>
      <c r="J68" s="89" t="str">
        <f t="shared" si="33"/>
        <v>Молоко 2,5%</v>
      </c>
      <c r="K68" s="89" t="str">
        <f t="shared" si="33"/>
        <v>Масло сливочное</v>
      </c>
      <c r="L68" s="89" t="str">
        <f t="shared" si="33"/>
        <v>Сметана 15%</v>
      </c>
      <c r="M68" s="89" t="str">
        <f t="shared" si="33"/>
        <v>Молоко сухое</v>
      </c>
      <c r="N68" s="89" t="str">
        <f t="shared" si="33"/>
        <v>Снежок 2,5 %</v>
      </c>
      <c r="O68" s="89" t="str">
        <f t="shared" si="33"/>
        <v>Творог 5%</v>
      </c>
      <c r="P68" s="89" t="str">
        <f t="shared" si="33"/>
        <v>Молоко сгущенное</v>
      </c>
      <c r="Q68" s="89" t="str">
        <f t="shared" si="33"/>
        <v xml:space="preserve">Джем Сава </v>
      </c>
      <c r="R68" s="89" t="str">
        <f t="shared" si="33"/>
        <v>Сыр</v>
      </c>
      <c r="S68" s="89" t="str">
        <f t="shared" si="33"/>
        <v>Зеленый горошек</v>
      </c>
      <c r="T68" s="89" t="str">
        <f t="shared" si="33"/>
        <v>Кукуруза консервирован.</v>
      </c>
      <c r="U68" s="89" t="str">
        <f t="shared" si="33"/>
        <v>Консервы рыбные</v>
      </c>
      <c r="V68" s="89" t="str">
        <f t="shared" si="33"/>
        <v>Огурцы консервирован.</v>
      </c>
      <c r="W68" s="38"/>
      <c r="X68" s="89" t="str">
        <f t="shared" ref="X68:BN68" si="34">X7</f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Кукуруз-ные палочки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BO7</f>
        <v>Аскорбиновая кислота</v>
      </c>
      <c r="BP68" s="94" t="s">
        <v>5</v>
      </c>
      <c r="BQ68" s="94" t="s">
        <v>6</v>
      </c>
    </row>
    <row r="69" spans="1:69" ht="36" customHeight="1">
      <c r="A69" s="96"/>
      <c r="B69" s="6" t="s">
        <v>7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38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4"/>
      <c r="BQ69" s="94"/>
    </row>
    <row r="70" spans="1:69">
      <c r="A70" s="90"/>
      <c r="B70" s="7" t="str">
        <f t="shared" ref="B70:B74" si="36">B14</f>
        <v>Суп картофельный с клецками</v>
      </c>
      <c r="C70" s="92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>
      <c r="A71" s="90"/>
      <c r="B71" s="7" t="str">
        <f t="shared" si="36"/>
        <v>Жаркое по-домашнему</v>
      </c>
      <c r="C71" s="92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>
      <c r="A72" s="90"/>
      <c r="B72" s="7" t="str">
        <f t="shared" si="36"/>
        <v>Хлеб пшеничный</v>
      </c>
      <c r="C72" s="92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>
      <c r="A73" s="90"/>
      <c r="B73" s="7" t="str">
        <f t="shared" si="36"/>
        <v>Хлеб ржано-пшеничный</v>
      </c>
      <c r="C73" s="92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>
      <c r="A74" s="90"/>
      <c r="B74" s="7" t="str">
        <f t="shared" si="36"/>
        <v>Напиток из шиповника</v>
      </c>
      <c r="C74" s="92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>
      <c r="A75" s="90"/>
      <c r="B75" s="12"/>
      <c r="C75" s="97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>
      <c r="B77" s="19" t="s">
        <v>22</v>
      </c>
      <c r="C77" s="20"/>
      <c r="D77" s="22">
        <f t="shared" ref="D77:R77" si="50">PRODUCT(D76,$E$6)</f>
        <v>0.14000000000000001</v>
      </c>
      <c r="E77" s="22">
        <f t="shared" si="50"/>
        <v>0.28000000000000003</v>
      </c>
      <c r="F77" s="22">
        <f t="shared" si="50"/>
        <v>7.0000000000000007E-2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1.8200000000000001E-2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0.35000000000000003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8.4000000000000005E-2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5.6000000000000001E-2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0.36399999999999999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0.95900000000000007</v>
      </c>
      <c r="BH77" s="22">
        <f t="shared" si="52"/>
        <v>0.19600000000000001</v>
      </c>
      <c r="BI77" s="22">
        <f t="shared" si="52"/>
        <v>0.14000000000000001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3.5000000000000003E-2</v>
      </c>
      <c r="BN77" s="22">
        <f t="shared" si="52"/>
        <v>1.4E-2</v>
      </c>
      <c r="BO77" s="22">
        <f t="shared" ref="BO77" si="53">PRODUCT(BO76,$E$6)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 t="shared" ref="D79:BN79" si="54">D62</f>
        <v>67.27</v>
      </c>
      <c r="E79" s="29">
        <f t="shared" si="54"/>
        <v>70</v>
      </c>
      <c r="F79" s="29">
        <f t="shared" si="54"/>
        <v>91</v>
      </c>
      <c r="G79" s="29">
        <f t="shared" si="54"/>
        <v>568</v>
      </c>
      <c r="H79" s="29">
        <f t="shared" si="54"/>
        <v>1250</v>
      </c>
      <c r="I79" s="29">
        <f t="shared" si="54"/>
        <v>720</v>
      </c>
      <c r="J79" s="29">
        <f t="shared" si="54"/>
        <v>71.38</v>
      </c>
      <c r="K79" s="29">
        <f t="shared" si="54"/>
        <v>662.44</v>
      </c>
      <c r="L79" s="29">
        <f t="shared" si="54"/>
        <v>200.83</v>
      </c>
      <c r="M79" s="29">
        <f t="shared" si="54"/>
        <v>529</v>
      </c>
      <c r="N79" s="29">
        <f t="shared" si="54"/>
        <v>99.49</v>
      </c>
      <c r="O79" s="29">
        <f t="shared" si="54"/>
        <v>320.32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708</v>
      </c>
      <c r="V79" s="29">
        <f t="shared" si="54"/>
        <v>364.1</v>
      </c>
      <c r="W79" s="29">
        <f t="shared" si="54"/>
        <v>59</v>
      </c>
      <c r="X79" s="29">
        <f t="shared" si="54"/>
        <v>9.1999999999999993</v>
      </c>
      <c r="Y79" s="29">
        <f t="shared" si="54"/>
        <v>0</v>
      </c>
      <c r="Z79" s="29">
        <f t="shared" si="54"/>
        <v>366</v>
      </c>
      <c r="AA79" s="29">
        <f t="shared" si="54"/>
        <v>315</v>
      </c>
      <c r="AB79" s="29">
        <f t="shared" si="54"/>
        <v>263</v>
      </c>
      <c r="AC79" s="29">
        <f t="shared" si="54"/>
        <v>250</v>
      </c>
      <c r="AD79" s="29">
        <f t="shared" si="54"/>
        <v>145</v>
      </c>
      <c r="AE79" s="29">
        <f t="shared" si="54"/>
        <v>316</v>
      </c>
      <c r="AF79" s="29">
        <f t="shared" si="54"/>
        <v>249</v>
      </c>
      <c r="AG79" s="29">
        <f t="shared" si="54"/>
        <v>227.27</v>
      </c>
      <c r="AH79" s="29">
        <f t="shared" si="54"/>
        <v>69.2</v>
      </c>
      <c r="AI79" s="29">
        <f t="shared" si="54"/>
        <v>59.25</v>
      </c>
      <c r="AJ79" s="29">
        <f t="shared" si="54"/>
        <v>39.4</v>
      </c>
      <c r="AK79" s="29">
        <f t="shared" si="54"/>
        <v>190</v>
      </c>
      <c r="AL79" s="29">
        <f t="shared" si="54"/>
        <v>194</v>
      </c>
      <c r="AM79" s="29">
        <f t="shared" si="54"/>
        <v>378.4</v>
      </c>
      <c r="AN79" s="29">
        <f t="shared" si="54"/>
        <v>300</v>
      </c>
      <c r="AO79" s="29">
        <f t="shared" si="54"/>
        <v>0</v>
      </c>
      <c r="AP79" s="29">
        <f t="shared" si="54"/>
        <v>201.15</v>
      </c>
      <c r="AQ79" s="29">
        <f t="shared" si="54"/>
        <v>62.5</v>
      </c>
      <c r="AR79" s="29">
        <f t="shared" si="54"/>
        <v>62</v>
      </c>
      <c r="AS79" s="29">
        <f t="shared" si="54"/>
        <v>80.67</v>
      </c>
      <c r="AT79" s="29">
        <f t="shared" si="54"/>
        <v>64.290000000000006</v>
      </c>
      <c r="AU79" s="29">
        <f t="shared" si="54"/>
        <v>57.14</v>
      </c>
      <c r="AV79" s="29">
        <f t="shared" si="54"/>
        <v>51.25</v>
      </c>
      <c r="AW79" s="29">
        <f t="shared" si="54"/>
        <v>77.14</v>
      </c>
      <c r="AX79" s="29">
        <f t="shared" si="54"/>
        <v>66</v>
      </c>
      <c r="AY79" s="29">
        <f t="shared" si="54"/>
        <v>60</v>
      </c>
      <c r="AZ79" s="29">
        <f t="shared" si="54"/>
        <v>129.33000000000001</v>
      </c>
      <c r="BA79" s="29">
        <f t="shared" si="54"/>
        <v>342</v>
      </c>
      <c r="BB79" s="29">
        <f t="shared" si="54"/>
        <v>591</v>
      </c>
      <c r="BC79" s="29">
        <f t="shared" si="54"/>
        <v>558.89</v>
      </c>
      <c r="BD79" s="29">
        <f t="shared" si="54"/>
        <v>217</v>
      </c>
      <c r="BE79" s="29">
        <f t="shared" si="54"/>
        <v>349</v>
      </c>
      <c r="BF79" s="29">
        <f t="shared" si="54"/>
        <v>0</v>
      </c>
      <c r="BG79" s="29">
        <f t="shared" si="54"/>
        <v>27</v>
      </c>
      <c r="BH79" s="29">
        <f t="shared" si="54"/>
        <v>35</v>
      </c>
      <c r="BI79" s="29">
        <f t="shared" si="54"/>
        <v>26</v>
      </c>
      <c r="BJ79" s="29">
        <f t="shared" si="54"/>
        <v>20</v>
      </c>
      <c r="BK79" s="29">
        <f t="shared" si="54"/>
        <v>35</v>
      </c>
      <c r="BL79" s="29">
        <f t="shared" si="54"/>
        <v>298</v>
      </c>
      <c r="BM79" s="29">
        <f t="shared" si="54"/>
        <v>144.44</v>
      </c>
      <c r="BN79" s="29">
        <f t="shared" si="54"/>
        <v>14.89</v>
      </c>
      <c r="BO79" s="29">
        <f t="shared" ref="BO79" si="55">BO62</f>
        <v>10000</v>
      </c>
    </row>
    <row r="80" spans="1:69" ht="17.399999999999999">
      <c r="B80" s="19" t="s">
        <v>26</v>
      </c>
      <c r="C80" s="20" t="s">
        <v>25</v>
      </c>
      <c r="D80" s="21">
        <f t="shared" ref="D80:BN80" si="56">D79/1000</f>
        <v>6.7269999999999996E-2</v>
      </c>
      <c r="E80" s="21">
        <f t="shared" si="56"/>
        <v>7.0000000000000007E-2</v>
      </c>
      <c r="F80" s="21">
        <f t="shared" si="56"/>
        <v>9.0999999999999998E-2</v>
      </c>
      <c r="G80" s="21">
        <f t="shared" si="56"/>
        <v>0.56799999999999995</v>
      </c>
      <c r="H80" s="21">
        <f t="shared" si="56"/>
        <v>1.25</v>
      </c>
      <c r="I80" s="21">
        <f t="shared" si="56"/>
        <v>0.72</v>
      </c>
      <c r="J80" s="21">
        <f t="shared" si="56"/>
        <v>7.1379999999999999E-2</v>
      </c>
      <c r="K80" s="21">
        <f t="shared" si="56"/>
        <v>0.66244000000000003</v>
      </c>
      <c r="L80" s="21">
        <f t="shared" si="56"/>
        <v>0.20083000000000001</v>
      </c>
      <c r="M80" s="21">
        <f t="shared" si="56"/>
        <v>0.52900000000000003</v>
      </c>
      <c r="N80" s="21">
        <f t="shared" si="56"/>
        <v>9.9489999999999995E-2</v>
      </c>
      <c r="O80" s="21">
        <f t="shared" si="56"/>
        <v>0.32031999999999999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0.70799999999999996</v>
      </c>
      <c r="V80" s="21">
        <f t="shared" si="56"/>
        <v>0.36410000000000003</v>
      </c>
      <c r="W80" s="21">
        <f t="shared" si="56"/>
        <v>5.8999999999999997E-2</v>
      </c>
      <c r="X80" s="21">
        <f t="shared" si="56"/>
        <v>9.1999999999999998E-3</v>
      </c>
      <c r="Y80" s="21">
        <f t="shared" si="56"/>
        <v>0</v>
      </c>
      <c r="Z80" s="21">
        <f t="shared" si="56"/>
        <v>0.36599999999999999</v>
      </c>
      <c r="AA80" s="21">
        <f t="shared" si="56"/>
        <v>0.315</v>
      </c>
      <c r="AB80" s="21">
        <f t="shared" si="56"/>
        <v>0.26300000000000001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0.316</v>
      </c>
      <c r="AF80" s="21">
        <f t="shared" si="56"/>
        <v>0.249</v>
      </c>
      <c r="AG80" s="21">
        <f t="shared" si="56"/>
        <v>0.22727</v>
      </c>
      <c r="AH80" s="21">
        <f t="shared" si="56"/>
        <v>6.9199999999999998E-2</v>
      </c>
      <c r="AI80" s="21">
        <f t="shared" si="56"/>
        <v>5.9249999999999997E-2</v>
      </c>
      <c r="AJ80" s="21">
        <f t="shared" si="56"/>
        <v>3.9399999999999998E-2</v>
      </c>
      <c r="AK80" s="21">
        <f t="shared" si="56"/>
        <v>0.19</v>
      </c>
      <c r="AL80" s="21">
        <f t="shared" si="56"/>
        <v>0.19400000000000001</v>
      </c>
      <c r="AM80" s="21">
        <f t="shared" si="56"/>
        <v>0.37839999999999996</v>
      </c>
      <c r="AN80" s="21">
        <f t="shared" si="56"/>
        <v>0.3</v>
      </c>
      <c r="AO80" s="21">
        <f t="shared" si="56"/>
        <v>0</v>
      </c>
      <c r="AP80" s="21">
        <f t="shared" si="56"/>
        <v>0.20115</v>
      </c>
      <c r="AQ80" s="21">
        <f t="shared" si="56"/>
        <v>6.25E-2</v>
      </c>
      <c r="AR80" s="21">
        <f t="shared" si="56"/>
        <v>6.2E-2</v>
      </c>
      <c r="AS80" s="21">
        <f t="shared" si="56"/>
        <v>8.0670000000000006E-2</v>
      </c>
      <c r="AT80" s="21">
        <f t="shared" si="56"/>
        <v>6.429E-2</v>
      </c>
      <c r="AU80" s="21">
        <f t="shared" si="56"/>
        <v>5.7140000000000003E-2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6.6000000000000003E-2</v>
      </c>
      <c r="AY80" s="21">
        <f t="shared" si="56"/>
        <v>0.06</v>
      </c>
      <c r="AZ80" s="21">
        <f t="shared" si="56"/>
        <v>0.12933</v>
      </c>
      <c r="BA80" s="21">
        <f t="shared" si="56"/>
        <v>0.34200000000000003</v>
      </c>
      <c r="BB80" s="21">
        <f t="shared" si="56"/>
        <v>0.59099999999999997</v>
      </c>
      <c r="BC80" s="21">
        <f t="shared" si="56"/>
        <v>0.55889</v>
      </c>
      <c r="BD80" s="21">
        <f t="shared" si="56"/>
        <v>0.217</v>
      </c>
      <c r="BE80" s="21">
        <f t="shared" si="56"/>
        <v>0.34899999999999998</v>
      </c>
      <c r="BF80" s="21">
        <f t="shared" si="56"/>
        <v>0</v>
      </c>
      <c r="BG80" s="21">
        <f t="shared" si="56"/>
        <v>2.7E-2</v>
      </c>
      <c r="BH80" s="21">
        <f t="shared" si="56"/>
        <v>3.5000000000000003E-2</v>
      </c>
      <c r="BI80" s="21">
        <f t="shared" si="56"/>
        <v>2.5999999999999999E-2</v>
      </c>
      <c r="BJ80" s="21">
        <f t="shared" si="56"/>
        <v>0.02</v>
      </c>
      <c r="BK80" s="21">
        <f t="shared" si="56"/>
        <v>3.5000000000000003E-2</v>
      </c>
      <c r="BL80" s="21">
        <f t="shared" si="56"/>
        <v>0.29799999999999999</v>
      </c>
      <c r="BM80" s="21">
        <f t="shared" si="56"/>
        <v>0.14443999999999999</v>
      </c>
      <c r="BN80" s="21">
        <f t="shared" si="56"/>
        <v>1.489E-2</v>
      </c>
      <c r="BO80" s="21">
        <f t="shared" ref="BO80" si="57">BO79/1000</f>
        <v>10</v>
      </c>
    </row>
    <row r="81" spans="1:69" ht="17.399999999999999">
      <c r="A81" s="30"/>
      <c r="B81" s="31" t="s">
        <v>27</v>
      </c>
      <c r="C81" s="93"/>
      <c r="D81" s="32">
        <f t="shared" ref="D81:BN81" si="58">D77*D79</f>
        <v>9.4177999999999997</v>
      </c>
      <c r="E81" s="32">
        <f t="shared" si="58"/>
        <v>19.600000000000001</v>
      </c>
      <c r="F81" s="32">
        <f t="shared" si="58"/>
        <v>6.370000000000001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12.056408000000001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3.22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21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2.2063999999999999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124.488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25.893000000000001</v>
      </c>
      <c r="BH81" s="32">
        <f t="shared" si="58"/>
        <v>6.86</v>
      </c>
      <c r="BI81" s="32">
        <f t="shared" si="58"/>
        <v>3.6400000000000006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5.0554000000000006</v>
      </c>
      <c r="BN81" s="32">
        <f t="shared" si="58"/>
        <v>0.20846000000000001</v>
      </c>
      <c r="BO81" s="32">
        <f t="shared" ref="BO81" si="59">BO77*BO79</f>
        <v>0</v>
      </c>
      <c r="BP81" s="33">
        <f>SUM(D81:BN81)</f>
        <v>240.01546800000003</v>
      </c>
      <c r="BQ81" s="34">
        <f>BP81/$C$9</f>
        <v>34.287924000000004</v>
      </c>
    </row>
    <row r="82" spans="1:69" ht="17.399999999999999">
      <c r="A82" s="30"/>
      <c r="B82" s="31" t="s">
        <v>28</v>
      </c>
      <c r="C82" s="93"/>
      <c r="D82" s="32">
        <f t="shared" ref="D82:BN82" si="60">D77*D79</f>
        <v>9.4177999999999997</v>
      </c>
      <c r="E82" s="32">
        <f t="shared" si="60"/>
        <v>19.600000000000001</v>
      </c>
      <c r="F82" s="32">
        <f t="shared" si="60"/>
        <v>6.370000000000001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12.056408000000001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3.22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21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2.2063999999999999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124.488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25.893000000000001</v>
      </c>
      <c r="BH82" s="32">
        <f t="shared" si="60"/>
        <v>6.86</v>
      </c>
      <c r="BI82" s="32">
        <f t="shared" si="60"/>
        <v>3.6400000000000006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5.0554000000000006</v>
      </c>
      <c r="BN82" s="32">
        <f t="shared" si="60"/>
        <v>0.20846000000000001</v>
      </c>
      <c r="BO82" s="32">
        <f t="shared" ref="BO82" si="61">BO77*BO79</f>
        <v>0</v>
      </c>
      <c r="BP82" s="33">
        <f>SUM(D82:BN82)</f>
        <v>240.01546800000003</v>
      </c>
      <c r="BQ82" s="34">
        <f>BP82/$C$9</f>
        <v>34.287924000000004</v>
      </c>
    </row>
    <row r="84" spans="1:69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>
      <c r="A85" s="95"/>
      <c r="B85" s="5" t="s">
        <v>3</v>
      </c>
      <c r="C85" s="87" t="s">
        <v>4</v>
      </c>
      <c r="D85" s="89" t="str">
        <f t="shared" ref="D85:V85" si="62">D7</f>
        <v>Хлеб пшеничный</v>
      </c>
      <c r="E85" s="89" t="str">
        <f t="shared" si="62"/>
        <v>Хлеб ржано-пшеничный</v>
      </c>
      <c r="F85" s="89" t="str">
        <f t="shared" si="62"/>
        <v>Сахар</v>
      </c>
      <c r="G85" s="89" t="str">
        <f t="shared" si="62"/>
        <v>Чай</v>
      </c>
      <c r="H85" s="89" t="str">
        <f t="shared" si="62"/>
        <v>Какао</v>
      </c>
      <c r="I85" s="89" t="str">
        <f t="shared" si="62"/>
        <v>Кофейный напиток</v>
      </c>
      <c r="J85" s="89" t="str">
        <f t="shared" si="62"/>
        <v>Молоко 2,5%</v>
      </c>
      <c r="K85" s="89" t="str">
        <f t="shared" si="62"/>
        <v>Масло сливочное</v>
      </c>
      <c r="L85" s="89" t="str">
        <f t="shared" si="62"/>
        <v>Сметана 15%</v>
      </c>
      <c r="M85" s="89" t="str">
        <f t="shared" si="62"/>
        <v>Молоко сухое</v>
      </c>
      <c r="N85" s="89" t="str">
        <f t="shared" si="62"/>
        <v>Снежок 2,5 %</v>
      </c>
      <c r="O85" s="89" t="str">
        <f t="shared" si="62"/>
        <v>Творог 5%</v>
      </c>
      <c r="P85" s="89" t="str">
        <f t="shared" si="62"/>
        <v>Молоко сгущенное</v>
      </c>
      <c r="Q85" s="89" t="str">
        <f t="shared" si="62"/>
        <v xml:space="preserve">Джем Сава </v>
      </c>
      <c r="R85" s="89" t="str">
        <f t="shared" si="62"/>
        <v>Сыр</v>
      </c>
      <c r="S85" s="89" t="str">
        <f t="shared" si="62"/>
        <v>Зеленый горошек</v>
      </c>
      <c r="T85" s="89" t="str">
        <f t="shared" si="62"/>
        <v>Кукуруза консервирован.</v>
      </c>
      <c r="U85" s="89" t="str">
        <f t="shared" si="62"/>
        <v>Консервы рыбные</v>
      </c>
      <c r="V85" s="89" t="str">
        <f t="shared" si="62"/>
        <v>Огурцы консервирован.</v>
      </c>
      <c r="W85" s="38"/>
      <c r="X85" s="89" t="str">
        <f t="shared" ref="X85:BN85" si="63">X7</f>
        <v>Яйцо</v>
      </c>
      <c r="Y85" s="89" t="str">
        <f t="shared" si="63"/>
        <v>Икра кабачковая</v>
      </c>
      <c r="Z85" s="89" t="str">
        <f t="shared" si="63"/>
        <v>Изюм</v>
      </c>
      <c r="AA85" s="89" t="str">
        <f t="shared" si="63"/>
        <v>Курага</v>
      </c>
      <c r="AB85" s="89" t="str">
        <f t="shared" si="63"/>
        <v>Чернослив</v>
      </c>
      <c r="AC85" s="89" t="str">
        <f t="shared" si="63"/>
        <v>Шиповник</v>
      </c>
      <c r="AD85" s="89" t="str">
        <f t="shared" si="63"/>
        <v>Сухофрукты</v>
      </c>
      <c r="AE85" s="89" t="str">
        <f t="shared" si="63"/>
        <v>Ягода свежемороженная</v>
      </c>
      <c r="AF85" s="89" t="str">
        <f t="shared" si="63"/>
        <v>Лимон</v>
      </c>
      <c r="AG85" s="89" t="str">
        <f t="shared" si="63"/>
        <v>Кисель</v>
      </c>
      <c r="AH85" s="89" t="str">
        <f t="shared" si="63"/>
        <v xml:space="preserve">Сок </v>
      </c>
      <c r="AI85" s="89" t="str">
        <f t="shared" si="63"/>
        <v>Макаронные изделия</v>
      </c>
      <c r="AJ85" s="89" t="str">
        <f t="shared" si="63"/>
        <v>Мука</v>
      </c>
      <c r="AK85" s="89" t="str">
        <f t="shared" si="63"/>
        <v>Дрожжи</v>
      </c>
      <c r="AL85" s="89" t="str">
        <f t="shared" si="63"/>
        <v>Печенье</v>
      </c>
      <c r="AM85" s="89" t="str">
        <f t="shared" si="63"/>
        <v>Кукуруз-ные палочки</v>
      </c>
      <c r="AN85" s="89" t="str">
        <f t="shared" si="63"/>
        <v>Вафли</v>
      </c>
      <c r="AO85" s="89" t="str">
        <f t="shared" si="63"/>
        <v>Конфеты</v>
      </c>
      <c r="AP85" s="89" t="str">
        <f t="shared" si="63"/>
        <v>Повидло Сава</v>
      </c>
      <c r="AQ85" s="89" t="str">
        <f t="shared" si="63"/>
        <v>Крупа геркулес</v>
      </c>
      <c r="AR85" s="89" t="str">
        <f t="shared" si="63"/>
        <v>Крупа горох</v>
      </c>
      <c r="AS85" s="89" t="str">
        <f t="shared" si="63"/>
        <v>Крупа гречневая</v>
      </c>
      <c r="AT85" s="89" t="str">
        <f t="shared" si="63"/>
        <v>Крупа кукурузная</v>
      </c>
      <c r="AU85" s="89" t="str">
        <f t="shared" si="63"/>
        <v>Крупа манная</v>
      </c>
      <c r="AV85" s="89" t="str">
        <f t="shared" si="63"/>
        <v>Крупа перловая</v>
      </c>
      <c r="AW85" s="89" t="str">
        <f t="shared" si="63"/>
        <v>Крупа пшеничная</v>
      </c>
      <c r="AX85" s="89" t="str">
        <f t="shared" si="63"/>
        <v>Крупа пшено</v>
      </c>
      <c r="AY85" s="89" t="str">
        <f t="shared" si="63"/>
        <v>Крупа ячневая</v>
      </c>
      <c r="AZ85" s="89" t="str">
        <f t="shared" si="63"/>
        <v>Рис</v>
      </c>
      <c r="BA85" s="89" t="str">
        <f t="shared" si="63"/>
        <v>Цыпленок бройлер</v>
      </c>
      <c r="BB85" s="89" t="str">
        <f t="shared" si="63"/>
        <v>Филе куриное</v>
      </c>
      <c r="BC85" s="89" t="str">
        <f t="shared" si="63"/>
        <v>Фарш говяжий</v>
      </c>
      <c r="BD85" s="89" t="str">
        <f t="shared" si="63"/>
        <v>Печень куриная</v>
      </c>
      <c r="BE85" s="89" t="str">
        <f t="shared" si="63"/>
        <v>Филе минтая</v>
      </c>
      <c r="BF85" s="89" t="str">
        <f t="shared" si="63"/>
        <v>Филе сельди слабосол.</v>
      </c>
      <c r="BG85" s="89" t="str">
        <f t="shared" si="63"/>
        <v>Картофель</v>
      </c>
      <c r="BH85" s="89" t="str">
        <f t="shared" si="63"/>
        <v>Морковь</v>
      </c>
      <c r="BI85" s="89" t="str">
        <f t="shared" si="63"/>
        <v>Лук</v>
      </c>
      <c r="BJ85" s="89" t="str">
        <f t="shared" si="63"/>
        <v>Капуста</v>
      </c>
      <c r="BK85" s="89" t="str">
        <f t="shared" si="63"/>
        <v>Свекла</v>
      </c>
      <c r="BL85" s="89" t="str">
        <f t="shared" si="63"/>
        <v>Томатная паста</v>
      </c>
      <c r="BM85" s="89" t="str">
        <f t="shared" si="63"/>
        <v>Масло растительное</v>
      </c>
      <c r="BN85" s="89" t="str">
        <f t="shared" si="63"/>
        <v>Соль</v>
      </c>
      <c r="BO85" s="89" t="str">
        <f t="shared" ref="BO85" si="64">BO7</f>
        <v>Аскорбиновая кислота</v>
      </c>
      <c r="BP85" s="94" t="s">
        <v>5</v>
      </c>
      <c r="BQ85" s="94" t="s">
        <v>6</v>
      </c>
    </row>
    <row r="86" spans="1:69" ht="36" customHeight="1">
      <c r="A86" s="96"/>
      <c r="B86" s="6" t="s">
        <v>7</v>
      </c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38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94"/>
      <c r="BQ86" s="94"/>
    </row>
    <row r="87" spans="1:69">
      <c r="A87" s="90" t="s">
        <v>17</v>
      </c>
      <c r="B87" s="7" t="str">
        <f>B21</f>
        <v>Молоко</v>
      </c>
      <c r="C87" s="91">
        <f>$E$6</f>
        <v>7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>
      <c r="A88" s="90"/>
      <c r="B88" s="7" t="str">
        <f>B22</f>
        <v>Печенье</v>
      </c>
      <c r="C88" s="92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>
      <c r="A89" s="90"/>
      <c r="B89" s="7"/>
      <c r="C89" s="92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>
      <c r="A90" s="90"/>
      <c r="B90" s="7"/>
      <c r="C90" s="92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>
      <c r="A91" s="90"/>
      <c r="B91" s="7"/>
      <c r="C91" s="97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0.98000000000000009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0.14000000000000001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 t="shared" ref="D95:BN95" si="73">D79</f>
        <v>67.27</v>
      </c>
      <c r="E95" s="29">
        <f t="shared" si="73"/>
        <v>70</v>
      </c>
      <c r="F95" s="29">
        <f t="shared" si="73"/>
        <v>91</v>
      </c>
      <c r="G95" s="29">
        <f t="shared" si="73"/>
        <v>568</v>
      </c>
      <c r="H95" s="29">
        <f t="shared" si="73"/>
        <v>1250</v>
      </c>
      <c r="I95" s="29">
        <f t="shared" si="73"/>
        <v>720</v>
      </c>
      <c r="J95" s="29">
        <f t="shared" si="73"/>
        <v>71.38</v>
      </c>
      <c r="K95" s="29">
        <f t="shared" si="73"/>
        <v>662.44</v>
      </c>
      <c r="L95" s="29">
        <f t="shared" si="73"/>
        <v>200.83</v>
      </c>
      <c r="M95" s="29">
        <f t="shared" si="73"/>
        <v>529</v>
      </c>
      <c r="N95" s="29">
        <f t="shared" si="73"/>
        <v>99.49</v>
      </c>
      <c r="O95" s="29">
        <f t="shared" si="73"/>
        <v>320.32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708</v>
      </c>
      <c r="V95" s="29">
        <f t="shared" si="73"/>
        <v>364.1</v>
      </c>
      <c r="W95" s="29">
        <f t="shared" si="73"/>
        <v>59</v>
      </c>
      <c r="X95" s="29">
        <f t="shared" si="73"/>
        <v>9.1999999999999993</v>
      </c>
      <c r="Y95" s="29">
        <f t="shared" si="73"/>
        <v>0</v>
      </c>
      <c r="Z95" s="29">
        <f t="shared" si="73"/>
        <v>366</v>
      </c>
      <c r="AA95" s="29">
        <f t="shared" si="73"/>
        <v>315</v>
      </c>
      <c r="AB95" s="29">
        <f t="shared" si="73"/>
        <v>263</v>
      </c>
      <c r="AC95" s="29">
        <f t="shared" si="73"/>
        <v>250</v>
      </c>
      <c r="AD95" s="29">
        <f t="shared" si="73"/>
        <v>145</v>
      </c>
      <c r="AE95" s="29">
        <f t="shared" si="73"/>
        <v>316</v>
      </c>
      <c r="AF95" s="29">
        <f t="shared" si="73"/>
        <v>249</v>
      </c>
      <c r="AG95" s="29">
        <f t="shared" si="73"/>
        <v>227.27</v>
      </c>
      <c r="AH95" s="29">
        <f t="shared" si="73"/>
        <v>69.2</v>
      </c>
      <c r="AI95" s="29">
        <f t="shared" si="73"/>
        <v>59.25</v>
      </c>
      <c r="AJ95" s="29">
        <f t="shared" si="73"/>
        <v>39.4</v>
      </c>
      <c r="AK95" s="29">
        <f t="shared" si="73"/>
        <v>190</v>
      </c>
      <c r="AL95" s="29">
        <f t="shared" si="73"/>
        <v>194</v>
      </c>
      <c r="AM95" s="29">
        <f t="shared" si="73"/>
        <v>378.4</v>
      </c>
      <c r="AN95" s="29">
        <f t="shared" si="73"/>
        <v>300</v>
      </c>
      <c r="AO95" s="29">
        <f t="shared" si="73"/>
        <v>0</v>
      </c>
      <c r="AP95" s="29">
        <f t="shared" si="73"/>
        <v>201.15</v>
      </c>
      <c r="AQ95" s="29">
        <f t="shared" si="73"/>
        <v>62.5</v>
      </c>
      <c r="AR95" s="29">
        <f t="shared" si="73"/>
        <v>62</v>
      </c>
      <c r="AS95" s="29">
        <f t="shared" si="73"/>
        <v>80.67</v>
      </c>
      <c r="AT95" s="29">
        <f t="shared" si="73"/>
        <v>64.290000000000006</v>
      </c>
      <c r="AU95" s="29">
        <f t="shared" si="73"/>
        <v>57.14</v>
      </c>
      <c r="AV95" s="29">
        <f t="shared" si="73"/>
        <v>51.25</v>
      </c>
      <c r="AW95" s="29">
        <f t="shared" si="73"/>
        <v>77.14</v>
      </c>
      <c r="AX95" s="29">
        <f t="shared" si="73"/>
        <v>66</v>
      </c>
      <c r="AY95" s="29">
        <f t="shared" si="73"/>
        <v>60</v>
      </c>
      <c r="AZ95" s="29">
        <f t="shared" si="73"/>
        <v>129.33000000000001</v>
      </c>
      <c r="BA95" s="29">
        <f t="shared" si="73"/>
        <v>342</v>
      </c>
      <c r="BB95" s="29">
        <f t="shared" si="73"/>
        <v>591</v>
      </c>
      <c r="BC95" s="29">
        <f t="shared" si="73"/>
        <v>558.89</v>
      </c>
      <c r="BD95" s="29">
        <f t="shared" si="73"/>
        <v>217</v>
      </c>
      <c r="BE95" s="29">
        <f t="shared" si="73"/>
        <v>349</v>
      </c>
      <c r="BF95" s="29">
        <f t="shared" si="73"/>
        <v>0</v>
      </c>
      <c r="BG95" s="29">
        <f t="shared" si="73"/>
        <v>27</v>
      </c>
      <c r="BH95" s="29">
        <f t="shared" si="73"/>
        <v>35</v>
      </c>
      <c r="BI95" s="29">
        <f t="shared" si="73"/>
        <v>26</v>
      </c>
      <c r="BJ95" s="29">
        <f t="shared" si="73"/>
        <v>20</v>
      </c>
      <c r="BK95" s="29">
        <f t="shared" si="73"/>
        <v>35</v>
      </c>
      <c r="BL95" s="29">
        <f t="shared" si="73"/>
        <v>298</v>
      </c>
      <c r="BM95" s="29">
        <f t="shared" si="73"/>
        <v>144.44</v>
      </c>
      <c r="BN95" s="29">
        <f t="shared" si="73"/>
        <v>14.89</v>
      </c>
      <c r="BO95" s="29">
        <f t="shared" ref="BO95" si="74">BO79</f>
        <v>10000</v>
      </c>
    </row>
    <row r="96" spans="1:69" ht="17.399999999999999">
      <c r="B96" s="19" t="s">
        <v>26</v>
      </c>
      <c r="C96" s="20" t="s">
        <v>25</v>
      </c>
      <c r="D96" s="21">
        <f t="shared" ref="D96:BN96" si="75">D95/1000</f>
        <v>6.7269999999999996E-2</v>
      </c>
      <c r="E96" s="21">
        <f t="shared" si="75"/>
        <v>7.0000000000000007E-2</v>
      </c>
      <c r="F96" s="21">
        <f t="shared" si="75"/>
        <v>9.0999999999999998E-2</v>
      </c>
      <c r="G96" s="21">
        <f t="shared" si="75"/>
        <v>0.56799999999999995</v>
      </c>
      <c r="H96" s="21">
        <f t="shared" si="75"/>
        <v>1.25</v>
      </c>
      <c r="I96" s="21">
        <f t="shared" si="75"/>
        <v>0.72</v>
      </c>
      <c r="J96" s="21">
        <f t="shared" si="75"/>
        <v>7.1379999999999999E-2</v>
      </c>
      <c r="K96" s="21">
        <f t="shared" si="75"/>
        <v>0.66244000000000003</v>
      </c>
      <c r="L96" s="21">
        <f t="shared" si="75"/>
        <v>0.20083000000000001</v>
      </c>
      <c r="M96" s="21">
        <f t="shared" si="75"/>
        <v>0.52900000000000003</v>
      </c>
      <c r="N96" s="21">
        <f t="shared" si="75"/>
        <v>9.9489999999999995E-2</v>
      </c>
      <c r="O96" s="21">
        <f t="shared" si="75"/>
        <v>0.32031999999999999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0.70799999999999996</v>
      </c>
      <c r="V96" s="21">
        <f t="shared" si="75"/>
        <v>0.36410000000000003</v>
      </c>
      <c r="W96" s="21">
        <f t="shared" si="75"/>
        <v>5.8999999999999997E-2</v>
      </c>
      <c r="X96" s="21">
        <f t="shared" si="75"/>
        <v>9.1999999999999998E-3</v>
      </c>
      <c r="Y96" s="21">
        <f t="shared" si="75"/>
        <v>0</v>
      </c>
      <c r="Z96" s="21">
        <f t="shared" si="75"/>
        <v>0.36599999999999999</v>
      </c>
      <c r="AA96" s="21">
        <f t="shared" si="75"/>
        <v>0.315</v>
      </c>
      <c r="AB96" s="21">
        <f t="shared" si="75"/>
        <v>0.26300000000000001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0.316</v>
      </c>
      <c r="AF96" s="21">
        <f t="shared" si="75"/>
        <v>0.249</v>
      </c>
      <c r="AG96" s="21">
        <f t="shared" si="75"/>
        <v>0.22727</v>
      </c>
      <c r="AH96" s="21">
        <f t="shared" si="75"/>
        <v>6.9199999999999998E-2</v>
      </c>
      <c r="AI96" s="21">
        <f t="shared" si="75"/>
        <v>5.9249999999999997E-2</v>
      </c>
      <c r="AJ96" s="21">
        <f t="shared" si="75"/>
        <v>3.9399999999999998E-2</v>
      </c>
      <c r="AK96" s="21">
        <f t="shared" si="75"/>
        <v>0.19</v>
      </c>
      <c r="AL96" s="21">
        <f t="shared" si="75"/>
        <v>0.19400000000000001</v>
      </c>
      <c r="AM96" s="21">
        <f t="shared" si="75"/>
        <v>0.37839999999999996</v>
      </c>
      <c r="AN96" s="21">
        <f t="shared" si="75"/>
        <v>0.3</v>
      </c>
      <c r="AO96" s="21">
        <f t="shared" si="75"/>
        <v>0</v>
      </c>
      <c r="AP96" s="21">
        <f t="shared" si="75"/>
        <v>0.20115</v>
      </c>
      <c r="AQ96" s="21">
        <f t="shared" si="75"/>
        <v>6.25E-2</v>
      </c>
      <c r="AR96" s="21">
        <f t="shared" si="75"/>
        <v>6.2E-2</v>
      </c>
      <c r="AS96" s="21">
        <f t="shared" si="75"/>
        <v>8.0670000000000006E-2</v>
      </c>
      <c r="AT96" s="21">
        <f t="shared" si="75"/>
        <v>6.429E-2</v>
      </c>
      <c r="AU96" s="21">
        <f t="shared" si="75"/>
        <v>5.7140000000000003E-2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6.6000000000000003E-2</v>
      </c>
      <c r="AY96" s="21">
        <f t="shared" si="75"/>
        <v>0.06</v>
      </c>
      <c r="AZ96" s="21">
        <f t="shared" si="75"/>
        <v>0.12933</v>
      </c>
      <c r="BA96" s="21">
        <f t="shared" si="75"/>
        <v>0.34200000000000003</v>
      </c>
      <c r="BB96" s="21">
        <f t="shared" si="75"/>
        <v>0.59099999999999997</v>
      </c>
      <c r="BC96" s="21">
        <f t="shared" si="75"/>
        <v>0.55889</v>
      </c>
      <c r="BD96" s="21">
        <f t="shared" si="75"/>
        <v>0.217</v>
      </c>
      <c r="BE96" s="21">
        <f t="shared" si="75"/>
        <v>0.34899999999999998</v>
      </c>
      <c r="BF96" s="21">
        <f t="shared" si="75"/>
        <v>0</v>
      </c>
      <c r="BG96" s="21">
        <f t="shared" si="75"/>
        <v>2.7E-2</v>
      </c>
      <c r="BH96" s="21">
        <f t="shared" si="75"/>
        <v>3.5000000000000003E-2</v>
      </c>
      <c r="BI96" s="21">
        <f t="shared" si="75"/>
        <v>2.5999999999999999E-2</v>
      </c>
      <c r="BJ96" s="21">
        <f t="shared" si="75"/>
        <v>0.02</v>
      </c>
      <c r="BK96" s="21">
        <f t="shared" si="75"/>
        <v>3.5000000000000003E-2</v>
      </c>
      <c r="BL96" s="21">
        <f t="shared" si="75"/>
        <v>0.29799999999999999</v>
      </c>
      <c r="BM96" s="21">
        <f t="shared" si="75"/>
        <v>0.14443999999999999</v>
      </c>
      <c r="BN96" s="21">
        <f t="shared" si="75"/>
        <v>1.489E-2</v>
      </c>
      <c r="BO96" s="21">
        <f t="shared" ref="BO96" si="76">BO95/1000</f>
        <v>10</v>
      </c>
    </row>
    <row r="97" spans="1:69" ht="17.399999999999999">
      <c r="A97" s="30"/>
      <c r="B97" s="31" t="s">
        <v>27</v>
      </c>
      <c r="C97" s="93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69.952399999999997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27.160000000000004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97.112400000000008</v>
      </c>
      <c r="BQ97" s="34">
        <f>BP97/$C$9</f>
        <v>13.873200000000001</v>
      </c>
    </row>
    <row r="98" spans="1:69" ht="17.399999999999999">
      <c r="A98" s="30"/>
      <c r="B98" s="31" t="s">
        <v>28</v>
      </c>
      <c r="C98" s="93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69.952399999999997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27.160000000000004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97.112400000000008</v>
      </c>
      <c r="BQ98" s="34">
        <f>BP98/$C$9</f>
        <v>13.873200000000001</v>
      </c>
    </row>
    <row r="100" spans="1:69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>
      <c r="A101" s="95"/>
      <c r="B101" s="5" t="s">
        <v>3</v>
      </c>
      <c r="C101" s="87" t="s">
        <v>4</v>
      </c>
      <c r="D101" s="89" t="str">
        <f t="shared" ref="D101:V101" si="81">D7</f>
        <v>Хлеб пшеничный</v>
      </c>
      <c r="E101" s="89" t="str">
        <f t="shared" si="81"/>
        <v>Хлеб ржано-пшеничный</v>
      </c>
      <c r="F101" s="89" t="str">
        <f t="shared" si="81"/>
        <v>Сахар</v>
      </c>
      <c r="G101" s="89" t="str">
        <f t="shared" si="81"/>
        <v>Чай</v>
      </c>
      <c r="H101" s="89" t="str">
        <f t="shared" si="81"/>
        <v>Какао</v>
      </c>
      <c r="I101" s="89" t="str">
        <f t="shared" si="81"/>
        <v>Кофейный напиток</v>
      </c>
      <c r="J101" s="89" t="str">
        <f t="shared" si="81"/>
        <v>Молоко 2,5%</v>
      </c>
      <c r="K101" s="89" t="str">
        <f t="shared" si="81"/>
        <v>Масло сливочное</v>
      </c>
      <c r="L101" s="89" t="str">
        <f t="shared" si="81"/>
        <v>Сметана 15%</v>
      </c>
      <c r="M101" s="89" t="str">
        <f t="shared" si="81"/>
        <v>Молоко сухое</v>
      </c>
      <c r="N101" s="89" t="str">
        <f t="shared" si="81"/>
        <v>Снежок 2,5 %</v>
      </c>
      <c r="O101" s="89" t="str">
        <f t="shared" si="81"/>
        <v>Творог 5%</v>
      </c>
      <c r="P101" s="89" t="str">
        <f t="shared" si="81"/>
        <v>Молоко сгущенное</v>
      </c>
      <c r="Q101" s="89" t="str">
        <f t="shared" si="81"/>
        <v xml:space="preserve">Джем Сава </v>
      </c>
      <c r="R101" s="89" t="str">
        <f t="shared" si="81"/>
        <v>Сыр</v>
      </c>
      <c r="S101" s="89" t="str">
        <f t="shared" si="81"/>
        <v>Зеленый горошек</v>
      </c>
      <c r="T101" s="89" t="str">
        <f t="shared" si="81"/>
        <v>Кукуруза консервирован.</v>
      </c>
      <c r="U101" s="89" t="str">
        <f t="shared" si="81"/>
        <v>Консервы рыбные</v>
      </c>
      <c r="V101" s="89" t="str">
        <f t="shared" si="81"/>
        <v>Огурцы консервирован.</v>
      </c>
      <c r="W101" s="38"/>
      <c r="X101" s="89" t="str">
        <f t="shared" ref="X101:BN101" si="82">X7</f>
        <v>Яйцо</v>
      </c>
      <c r="Y101" s="89" t="str">
        <f t="shared" si="82"/>
        <v>Икра кабачковая</v>
      </c>
      <c r="Z101" s="89" t="str">
        <f t="shared" si="82"/>
        <v>Изюм</v>
      </c>
      <c r="AA101" s="89" t="str">
        <f t="shared" si="82"/>
        <v>Курага</v>
      </c>
      <c r="AB101" s="89" t="str">
        <f t="shared" si="82"/>
        <v>Чернослив</v>
      </c>
      <c r="AC101" s="89" t="str">
        <f t="shared" si="82"/>
        <v>Шиповник</v>
      </c>
      <c r="AD101" s="89" t="str">
        <f t="shared" si="82"/>
        <v>Сухофрукты</v>
      </c>
      <c r="AE101" s="89" t="str">
        <f t="shared" si="82"/>
        <v>Ягода свежемороженная</v>
      </c>
      <c r="AF101" s="89" t="str">
        <f t="shared" si="82"/>
        <v>Лимон</v>
      </c>
      <c r="AG101" s="89" t="str">
        <f t="shared" si="82"/>
        <v>Кисель</v>
      </c>
      <c r="AH101" s="89" t="str">
        <f t="shared" si="82"/>
        <v xml:space="preserve">Сок </v>
      </c>
      <c r="AI101" s="89" t="str">
        <f t="shared" si="82"/>
        <v>Макаронные изделия</v>
      </c>
      <c r="AJ101" s="89" t="str">
        <f t="shared" si="82"/>
        <v>Мука</v>
      </c>
      <c r="AK101" s="89" t="str">
        <f t="shared" si="82"/>
        <v>Дрожжи</v>
      </c>
      <c r="AL101" s="89" t="str">
        <f t="shared" si="82"/>
        <v>Печенье</v>
      </c>
      <c r="AM101" s="89" t="str">
        <f t="shared" si="82"/>
        <v>Кукуруз-ные палочки</v>
      </c>
      <c r="AN101" s="89" t="str">
        <f t="shared" si="82"/>
        <v>Вафли</v>
      </c>
      <c r="AO101" s="89" t="str">
        <f t="shared" si="82"/>
        <v>Конфеты</v>
      </c>
      <c r="AP101" s="89" t="str">
        <f t="shared" si="82"/>
        <v>Повидло Сава</v>
      </c>
      <c r="AQ101" s="89" t="str">
        <f t="shared" si="82"/>
        <v>Крупа геркулес</v>
      </c>
      <c r="AR101" s="89" t="str">
        <f t="shared" si="82"/>
        <v>Крупа горох</v>
      </c>
      <c r="AS101" s="89" t="str">
        <f t="shared" si="82"/>
        <v>Крупа гречневая</v>
      </c>
      <c r="AT101" s="89" t="str">
        <f t="shared" si="82"/>
        <v>Крупа кукурузная</v>
      </c>
      <c r="AU101" s="89" t="str">
        <f t="shared" si="82"/>
        <v>Крупа манная</v>
      </c>
      <c r="AV101" s="89" t="str">
        <f t="shared" si="82"/>
        <v>Крупа перловая</v>
      </c>
      <c r="AW101" s="89" t="str">
        <f t="shared" si="82"/>
        <v>Крупа пшеничная</v>
      </c>
      <c r="AX101" s="89" t="str">
        <f t="shared" si="82"/>
        <v>Крупа пшено</v>
      </c>
      <c r="AY101" s="89" t="str">
        <f t="shared" si="82"/>
        <v>Крупа ячневая</v>
      </c>
      <c r="AZ101" s="89" t="str">
        <f t="shared" si="82"/>
        <v>Рис</v>
      </c>
      <c r="BA101" s="89" t="str">
        <f t="shared" si="82"/>
        <v>Цыпленок бройлер</v>
      </c>
      <c r="BB101" s="89" t="str">
        <f t="shared" si="82"/>
        <v>Филе куриное</v>
      </c>
      <c r="BC101" s="89" t="str">
        <f t="shared" si="82"/>
        <v>Фарш говяжий</v>
      </c>
      <c r="BD101" s="89" t="str">
        <f t="shared" si="82"/>
        <v>Печень куриная</v>
      </c>
      <c r="BE101" s="89" t="str">
        <f t="shared" si="82"/>
        <v>Филе минтая</v>
      </c>
      <c r="BF101" s="89" t="str">
        <f t="shared" si="82"/>
        <v>Филе сельди слабосол.</v>
      </c>
      <c r="BG101" s="89" t="str">
        <f t="shared" si="82"/>
        <v>Картофель</v>
      </c>
      <c r="BH101" s="89" t="str">
        <f t="shared" si="82"/>
        <v>Морковь</v>
      </c>
      <c r="BI101" s="89" t="str">
        <f t="shared" si="82"/>
        <v>Лук</v>
      </c>
      <c r="BJ101" s="89" t="str">
        <f t="shared" si="82"/>
        <v>Капуста</v>
      </c>
      <c r="BK101" s="89" t="str">
        <f t="shared" si="82"/>
        <v>Свекла</v>
      </c>
      <c r="BL101" s="89" t="str">
        <f t="shared" si="82"/>
        <v>Томатная паста</v>
      </c>
      <c r="BM101" s="89" t="str">
        <f t="shared" si="82"/>
        <v>Масло растительное</v>
      </c>
      <c r="BN101" s="89" t="str">
        <f t="shared" si="82"/>
        <v>Соль</v>
      </c>
      <c r="BO101" s="89" t="str">
        <f t="shared" ref="BO101" si="83">BO7</f>
        <v>Аскорбиновая кислота</v>
      </c>
      <c r="BP101" s="94" t="s">
        <v>5</v>
      </c>
      <c r="BQ101" s="94" t="s">
        <v>6</v>
      </c>
    </row>
    <row r="102" spans="1:69" ht="36" customHeight="1">
      <c r="A102" s="96"/>
      <c r="B102" s="6" t="s">
        <v>7</v>
      </c>
      <c r="C102" s="88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38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94"/>
      <c r="BQ102" s="94"/>
    </row>
    <row r="103" spans="1:69" ht="28.8">
      <c r="A103" s="90" t="s">
        <v>19</v>
      </c>
      <c r="B103" s="40" t="str">
        <f>B26</f>
        <v>Запеканка из творога со сгущ. молоком</v>
      </c>
      <c r="C103" s="91">
        <f>$E$6</f>
        <v>7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0.06</v>
      </c>
      <c r="P103" s="7">
        <f t="shared" si="84"/>
        <v>4.7999999999999996E-3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>
      <c r="A104" s="90"/>
      <c r="B104" s="40" t="str">
        <f>B27</f>
        <v>Хлеб пшеничный</v>
      </c>
      <c r="C104" s="92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>
      <c r="A105" s="90"/>
      <c r="B105" s="40" t="str">
        <f>B28</f>
        <v>Чай с сахаром</v>
      </c>
      <c r="C105" s="92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>
      <c r="A106" s="90"/>
      <c r="B106" s="40">
        <f>B29</f>
        <v>0</v>
      </c>
      <c r="C106" s="92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0.06</v>
      </c>
      <c r="P107" s="21">
        <f t="shared" si="89"/>
        <v>4.7999999999999996E-3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>
      <c r="B108" s="19" t="s">
        <v>22</v>
      </c>
      <c r="C108" s="20"/>
      <c r="D108" s="22">
        <f t="shared" ref="D108:R108" si="92">PRODUCT(D107,$E$6)</f>
        <v>0.14000000000000001</v>
      </c>
      <c r="E108" s="22">
        <f t="shared" si="92"/>
        <v>0</v>
      </c>
      <c r="F108" s="22">
        <f t="shared" si="92"/>
        <v>9.1000000000000011E-2</v>
      </c>
      <c r="G108" s="22">
        <f t="shared" si="92"/>
        <v>3.5000000000000001E-3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2.1000000000000001E-2</v>
      </c>
      <c r="L108" s="22">
        <f t="shared" si="92"/>
        <v>2.1000000000000001E-2</v>
      </c>
      <c r="M108" s="22">
        <f t="shared" si="92"/>
        <v>0</v>
      </c>
      <c r="N108" s="22">
        <f t="shared" si="92"/>
        <v>0</v>
      </c>
      <c r="O108" s="22">
        <f t="shared" si="92"/>
        <v>0.42</v>
      </c>
      <c r="P108" s="22">
        <f t="shared" si="92"/>
        <v>3.3599999999999998E-2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0.53844000000000003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4.2000000000000003E-2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3.5000000000000001E-3</v>
      </c>
      <c r="BO108" s="22">
        <f t="shared" ref="BO108" si="95">PRODUCT(BO107,$E$6)</f>
        <v>0</v>
      </c>
    </row>
    <row r="110" spans="1:69" ht="17.399999999999999">
      <c r="A110" s="26"/>
      <c r="B110" s="27" t="s">
        <v>24</v>
      </c>
      <c r="C110" s="28" t="s">
        <v>25</v>
      </c>
      <c r="D110" s="39">
        <f t="shared" ref="D110:BN110" si="96">D95</f>
        <v>67.27</v>
      </c>
      <c r="E110" s="39">
        <f t="shared" si="96"/>
        <v>70</v>
      </c>
      <c r="F110" s="39">
        <f t="shared" si="96"/>
        <v>91</v>
      </c>
      <c r="G110" s="39">
        <f t="shared" si="96"/>
        <v>568</v>
      </c>
      <c r="H110" s="39">
        <f t="shared" si="96"/>
        <v>1250</v>
      </c>
      <c r="I110" s="39">
        <f t="shared" si="96"/>
        <v>720</v>
      </c>
      <c r="J110" s="39">
        <f t="shared" si="96"/>
        <v>71.38</v>
      </c>
      <c r="K110" s="39">
        <f t="shared" si="96"/>
        <v>662.44</v>
      </c>
      <c r="L110" s="39">
        <f t="shared" si="96"/>
        <v>200.83</v>
      </c>
      <c r="M110" s="39">
        <f t="shared" si="96"/>
        <v>529</v>
      </c>
      <c r="N110" s="39">
        <f t="shared" si="96"/>
        <v>99.49</v>
      </c>
      <c r="O110" s="39">
        <f t="shared" si="96"/>
        <v>320.32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708</v>
      </c>
      <c r="V110" s="39">
        <f t="shared" si="96"/>
        <v>364.1</v>
      </c>
      <c r="W110" s="39">
        <f t="shared" si="96"/>
        <v>59</v>
      </c>
      <c r="X110" s="39">
        <f t="shared" si="96"/>
        <v>9.1999999999999993</v>
      </c>
      <c r="Y110" s="39">
        <f t="shared" si="96"/>
        <v>0</v>
      </c>
      <c r="Z110" s="39">
        <f t="shared" si="96"/>
        <v>366</v>
      </c>
      <c r="AA110" s="39">
        <f t="shared" si="96"/>
        <v>315</v>
      </c>
      <c r="AB110" s="39">
        <f t="shared" si="96"/>
        <v>263</v>
      </c>
      <c r="AC110" s="39">
        <f t="shared" si="96"/>
        <v>250</v>
      </c>
      <c r="AD110" s="39">
        <f t="shared" si="96"/>
        <v>145</v>
      </c>
      <c r="AE110" s="39">
        <f t="shared" si="96"/>
        <v>316</v>
      </c>
      <c r="AF110" s="39">
        <f t="shared" si="96"/>
        <v>249</v>
      </c>
      <c r="AG110" s="39">
        <f t="shared" si="96"/>
        <v>227.27</v>
      </c>
      <c r="AH110" s="39">
        <f t="shared" si="96"/>
        <v>69.2</v>
      </c>
      <c r="AI110" s="39">
        <f t="shared" si="96"/>
        <v>59.25</v>
      </c>
      <c r="AJ110" s="39">
        <f t="shared" si="96"/>
        <v>39.4</v>
      </c>
      <c r="AK110" s="39">
        <f t="shared" si="96"/>
        <v>190</v>
      </c>
      <c r="AL110" s="39">
        <f t="shared" si="96"/>
        <v>194</v>
      </c>
      <c r="AM110" s="39">
        <f t="shared" si="96"/>
        <v>378.4</v>
      </c>
      <c r="AN110" s="39">
        <f t="shared" si="96"/>
        <v>300</v>
      </c>
      <c r="AO110" s="39">
        <f t="shared" si="96"/>
        <v>0</v>
      </c>
      <c r="AP110" s="39">
        <f t="shared" si="96"/>
        <v>201.15</v>
      </c>
      <c r="AQ110" s="39">
        <f t="shared" si="96"/>
        <v>62.5</v>
      </c>
      <c r="AR110" s="39">
        <f t="shared" si="96"/>
        <v>62</v>
      </c>
      <c r="AS110" s="39">
        <f t="shared" si="96"/>
        <v>80.67</v>
      </c>
      <c r="AT110" s="39">
        <f t="shared" si="96"/>
        <v>64.290000000000006</v>
      </c>
      <c r="AU110" s="39">
        <f t="shared" si="96"/>
        <v>57.14</v>
      </c>
      <c r="AV110" s="39">
        <f t="shared" si="96"/>
        <v>51.25</v>
      </c>
      <c r="AW110" s="39">
        <f t="shared" si="96"/>
        <v>77.14</v>
      </c>
      <c r="AX110" s="39">
        <f t="shared" si="96"/>
        <v>66</v>
      </c>
      <c r="AY110" s="39">
        <f t="shared" si="96"/>
        <v>60</v>
      </c>
      <c r="AZ110" s="39">
        <f t="shared" si="96"/>
        <v>129.33000000000001</v>
      </c>
      <c r="BA110" s="39">
        <f t="shared" si="96"/>
        <v>342</v>
      </c>
      <c r="BB110" s="39">
        <f t="shared" si="96"/>
        <v>591</v>
      </c>
      <c r="BC110" s="39">
        <f t="shared" si="96"/>
        <v>558.89</v>
      </c>
      <c r="BD110" s="39">
        <f t="shared" si="96"/>
        <v>217</v>
      </c>
      <c r="BE110" s="39">
        <f t="shared" si="96"/>
        <v>349</v>
      </c>
      <c r="BF110" s="39">
        <f t="shared" si="96"/>
        <v>0</v>
      </c>
      <c r="BG110" s="39">
        <f t="shared" si="96"/>
        <v>27</v>
      </c>
      <c r="BH110" s="39">
        <f t="shared" si="96"/>
        <v>35</v>
      </c>
      <c r="BI110" s="39">
        <f t="shared" si="96"/>
        <v>26</v>
      </c>
      <c r="BJ110" s="39">
        <f t="shared" si="96"/>
        <v>20</v>
      </c>
      <c r="BK110" s="39">
        <f t="shared" si="96"/>
        <v>35</v>
      </c>
      <c r="BL110" s="39">
        <f t="shared" si="96"/>
        <v>298</v>
      </c>
      <c r="BM110" s="39">
        <f t="shared" si="96"/>
        <v>144.44</v>
      </c>
      <c r="BN110" s="39">
        <f t="shared" si="96"/>
        <v>14.89</v>
      </c>
      <c r="BO110" s="39">
        <f t="shared" ref="BO110" si="97">BO95</f>
        <v>10000</v>
      </c>
    </row>
    <row r="111" spans="1:69" ht="17.399999999999999">
      <c r="B111" s="19" t="s">
        <v>26</v>
      </c>
      <c r="C111" s="20" t="s">
        <v>25</v>
      </c>
      <c r="D111" s="21">
        <f t="shared" ref="D111:BN111" si="98">D110/1000</f>
        <v>6.7269999999999996E-2</v>
      </c>
      <c r="E111" s="21">
        <f t="shared" si="98"/>
        <v>7.0000000000000007E-2</v>
      </c>
      <c r="F111" s="21">
        <f t="shared" si="98"/>
        <v>9.0999999999999998E-2</v>
      </c>
      <c r="G111" s="21">
        <f t="shared" si="98"/>
        <v>0.56799999999999995</v>
      </c>
      <c r="H111" s="21">
        <f t="shared" si="98"/>
        <v>1.25</v>
      </c>
      <c r="I111" s="21">
        <f t="shared" si="98"/>
        <v>0.72</v>
      </c>
      <c r="J111" s="21">
        <f t="shared" si="98"/>
        <v>7.1379999999999999E-2</v>
      </c>
      <c r="K111" s="21">
        <f t="shared" si="98"/>
        <v>0.66244000000000003</v>
      </c>
      <c r="L111" s="21">
        <f t="shared" si="98"/>
        <v>0.20083000000000001</v>
      </c>
      <c r="M111" s="21">
        <f t="shared" si="98"/>
        <v>0.52900000000000003</v>
      </c>
      <c r="N111" s="21">
        <f t="shared" si="98"/>
        <v>9.9489999999999995E-2</v>
      </c>
      <c r="O111" s="21">
        <f t="shared" si="98"/>
        <v>0.32031999999999999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0.70799999999999996</v>
      </c>
      <c r="V111" s="21">
        <f t="shared" si="98"/>
        <v>0.36410000000000003</v>
      </c>
      <c r="W111" s="21">
        <f t="shared" si="98"/>
        <v>5.8999999999999997E-2</v>
      </c>
      <c r="X111" s="21">
        <f t="shared" si="98"/>
        <v>9.1999999999999998E-3</v>
      </c>
      <c r="Y111" s="21">
        <f t="shared" si="98"/>
        <v>0</v>
      </c>
      <c r="Z111" s="21">
        <f t="shared" si="98"/>
        <v>0.36599999999999999</v>
      </c>
      <c r="AA111" s="21">
        <f t="shared" si="98"/>
        <v>0.315</v>
      </c>
      <c r="AB111" s="21">
        <f t="shared" si="98"/>
        <v>0.26300000000000001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0.316</v>
      </c>
      <c r="AF111" s="21">
        <f t="shared" si="98"/>
        <v>0.249</v>
      </c>
      <c r="AG111" s="21">
        <f t="shared" si="98"/>
        <v>0.22727</v>
      </c>
      <c r="AH111" s="21">
        <f t="shared" si="98"/>
        <v>6.9199999999999998E-2</v>
      </c>
      <c r="AI111" s="21">
        <f t="shared" si="98"/>
        <v>5.9249999999999997E-2</v>
      </c>
      <c r="AJ111" s="21">
        <f t="shared" si="98"/>
        <v>3.9399999999999998E-2</v>
      </c>
      <c r="AK111" s="21">
        <f t="shared" si="98"/>
        <v>0.19</v>
      </c>
      <c r="AL111" s="21">
        <f t="shared" si="98"/>
        <v>0.19400000000000001</v>
      </c>
      <c r="AM111" s="21">
        <f t="shared" si="98"/>
        <v>0.37839999999999996</v>
      </c>
      <c r="AN111" s="21">
        <f t="shared" si="98"/>
        <v>0.3</v>
      </c>
      <c r="AO111" s="21">
        <f t="shared" si="98"/>
        <v>0</v>
      </c>
      <c r="AP111" s="21">
        <f t="shared" si="98"/>
        <v>0.20115</v>
      </c>
      <c r="AQ111" s="21">
        <f t="shared" si="98"/>
        <v>6.25E-2</v>
      </c>
      <c r="AR111" s="21">
        <f t="shared" si="98"/>
        <v>6.2E-2</v>
      </c>
      <c r="AS111" s="21">
        <f t="shared" si="98"/>
        <v>8.0670000000000006E-2</v>
      </c>
      <c r="AT111" s="21">
        <f t="shared" si="98"/>
        <v>6.429E-2</v>
      </c>
      <c r="AU111" s="21">
        <f t="shared" si="98"/>
        <v>5.7140000000000003E-2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6.6000000000000003E-2</v>
      </c>
      <c r="AY111" s="21">
        <f t="shared" si="98"/>
        <v>0.06</v>
      </c>
      <c r="AZ111" s="21">
        <f t="shared" si="98"/>
        <v>0.12933</v>
      </c>
      <c r="BA111" s="21">
        <f t="shared" si="98"/>
        <v>0.34200000000000003</v>
      </c>
      <c r="BB111" s="21">
        <f t="shared" si="98"/>
        <v>0.59099999999999997</v>
      </c>
      <c r="BC111" s="21">
        <f t="shared" si="98"/>
        <v>0.55889</v>
      </c>
      <c r="BD111" s="21">
        <f t="shared" si="98"/>
        <v>0.217</v>
      </c>
      <c r="BE111" s="21">
        <f t="shared" si="98"/>
        <v>0.34899999999999998</v>
      </c>
      <c r="BF111" s="21">
        <f t="shared" si="98"/>
        <v>0</v>
      </c>
      <c r="BG111" s="21">
        <f t="shared" si="98"/>
        <v>2.7E-2</v>
      </c>
      <c r="BH111" s="21">
        <f t="shared" si="98"/>
        <v>3.5000000000000003E-2</v>
      </c>
      <c r="BI111" s="21">
        <f t="shared" si="98"/>
        <v>2.5999999999999999E-2</v>
      </c>
      <c r="BJ111" s="21">
        <f t="shared" si="98"/>
        <v>0.02</v>
      </c>
      <c r="BK111" s="21">
        <f t="shared" si="98"/>
        <v>3.5000000000000003E-2</v>
      </c>
      <c r="BL111" s="21">
        <f t="shared" si="98"/>
        <v>0.29799999999999999</v>
      </c>
      <c r="BM111" s="21">
        <f t="shared" si="98"/>
        <v>0.14443999999999999</v>
      </c>
      <c r="BN111" s="21">
        <f t="shared" si="98"/>
        <v>1.489E-2</v>
      </c>
      <c r="BO111" s="21">
        <f t="shared" ref="BO111" si="99">BO110/1000</f>
        <v>10</v>
      </c>
    </row>
    <row r="112" spans="1:69" ht="17.399999999999999">
      <c r="A112" s="30"/>
      <c r="B112" s="31" t="s">
        <v>27</v>
      </c>
      <c r="C112" s="93"/>
      <c r="D112" s="32">
        <f t="shared" ref="D112:BN112" si="100">D108*D110</f>
        <v>9.4177999999999997</v>
      </c>
      <c r="E112" s="32">
        <f t="shared" si="100"/>
        <v>0</v>
      </c>
      <c r="F112" s="32">
        <f t="shared" si="100"/>
        <v>8.2810000000000006</v>
      </c>
      <c r="G112" s="32">
        <f t="shared" si="100"/>
        <v>1.988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13.911240000000001</v>
      </c>
      <c r="L112" s="32">
        <f t="shared" si="100"/>
        <v>4.2174300000000002</v>
      </c>
      <c r="M112" s="32">
        <f t="shared" si="100"/>
        <v>0</v>
      </c>
      <c r="N112" s="32">
        <f t="shared" si="100"/>
        <v>0</v>
      </c>
      <c r="O112" s="32">
        <f t="shared" si="100"/>
        <v>134.53440000000001</v>
      </c>
      <c r="P112" s="32">
        <f t="shared" si="100"/>
        <v>12.555648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4.9536480000000003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2.39988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5.2115000000000002E-2</v>
      </c>
      <c r="BO112" s="32">
        <f t="shared" ref="BO112" si="101">BO108*BO110</f>
        <v>0</v>
      </c>
      <c r="BP112" s="33">
        <f>SUM(D112:BN112)</f>
        <v>192.31116099999997</v>
      </c>
      <c r="BQ112" s="34">
        <f>BP112/$C$9</f>
        <v>27.473022999999994</v>
      </c>
    </row>
    <row r="113" spans="1:69" ht="17.399999999999999">
      <c r="A113" s="30"/>
      <c r="B113" s="31" t="s">
        <v>28</v>
      </c>
      <c r="C113" s="93"/>
      <c r="D113" s="32">
        <f t="shared" ref="D113:BN113" si="102">D108*D110</f>
        <v>9.4177999999999997</v>
      </c>
      <c r="E113" s="32">
        <f t="shared" si="102"/>
        <v>0</v>
      </c>
      <c r="F113" s="32">
        <f t="shared" si="102"/>
        <v>8.2810000000000006</v>
      </c>
      <c r="G113" s="32">
        <f t="shared" si="102"/>
        <v>1.988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13.911240000000001</v>
      </c>
      <c r="L113" s="32">
        <f t="shared" si="102"/>
        <v>4.2174300000000002</v>
      </c>
      <c r="M113" s="32">
        <f t="shared" si="102"/>
        <v>0</v>
      </c>
      <c r="N113" s="32">
        <f t="shared" si="102"/>
        <v>0</v>
      </c>
      <c r="O113" s="32">
        <f t="shared" si="102"/>
        <v>134.53440000000001</v>
      </c>
      <c r="P113" s="32">
        <f t="shared" si="102"/>
        <v>12.555648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4.9536480000000003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2.39988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5.2115000000000002E-2</v>
      </c>
      <c r="BO113" s="32">
        <f t="shared" ref="BO113" si="103">BO108*BO110</f>
        <v>0</v>
      </c>
      <c r="BP113" s="33">
        <f>SUM(D113:BN113)</f>
        <v>192.31116099999997</v>
      </c>
      <c r="BQ113" s="34">
        <f>BP113/$C$9</f>
        <v>27.473022999999994</v>
      </c>
    </row>
    <row r="115" spans="1:69">
      <c r="BQ115" s="37">
        <f>BQ65</f>
        <v>20.90409</v>
      </c>
    </row>
    <row r="116" spans="1:69">
      <c r="BQ116" s="37">
        <f>BQ82</f>
        <v>34.287924000000004</v>
      </c>
    </row>
    <row r="117" spans="1:69">
      <c r="BQ117" s="37">
        <f>BQ98</f>
        <v>13.873200000000001</v>
      </c>
    </row>
    <row r="118" spans="1:69">
      <c r="BQ118" s="37">
        <f>BQ113</f>
        <v>27.473022999999994</v>
      </c>
    </row>
    <row r="119" spans="1:69">
      <c r="BQ119" s="37">
        <f>SUM(BQ115:BQ118)</f>
        <v>96.538236999999995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tabSelected="1" topLeftCell="F4" zoomScale="75" zoomScaleNormal="75" workbookViewId="0">
      <selection activeCell="AS34" sqref="AS3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>
      <c r="D6" t="s">
        <v>2</v>
      </c>
      <c r="F6" s="2">
        <v>44</v>
      </c>
      <c r="G6" t="s">
        <v>57</v>
      </c>
      <c r="J6" s="67">
        <v>45216</v>
      </c>
      <c r="M6" s="3"/>
      <c r="S6" s="2"/>
      <c r="T6" s="2"/>
      <c r="U6" s="2"/>
      <c r="V6" s="2"/>
      <c r="W6" s="2"/>
      <c r="Z6" s="103"/>
      <c r="AA6" s="103"/>
      <c r="BJ6" s="4"/>
    </row>
    <row r="7" spans="1:69" s="42" customFormat="1" ht="15" customHeight="1">
      <c r="A7" s="104"/>
      <c r="B7" s="41" t="s">
        <v>3</v>
      </c>
      <c r="C7" s="106" t="s">
        <v>4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">
        <v>105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87" t="s">
        <v>67</v>
      </c>
      <c r="BP7" s="102" t="s">
        <v>5</v>
      </c>
      <c r="BQ7" s="102" t="s">
        <v>6</v>
      </c>
    </row>
    <row r="8" spans="1:69" s="42" customFormat="1" ht="36" customHeight="1">
      <c r="A8" s="105"/>
      <c r="B8" s="6" t="s">
        <v>7</v>
      </c>
      <c r="C8" s="10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88"/>
      <c r="BP8" s="102"/>
      <c r="BQ8" s="102"/>
    </row>
    <row r="9" spans="1:69">
      <c r="A9" s="90" t="s">
        <v>8</v>
      </c>
      <c r="B9" s="7" t="s">
        <v>9</v>
      </c>
      <c r="C9" s="91">
        <f>$F$6</f>
        <v>44</v>
      </c>
      <c r="D9" s="7"/>
      <c r="E9" s="7"/>
      <c r="F9" s="7">
        <v>4.0000000000000001E-3</v>
      </c>
      <c r="G9" s="7"/>
      <c r="H9" s="7"/>
      <c r="I9" s="7"/>
      <c r="J9" s="157">
        <v>0.12522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>
      <c r="A10" s="90"/>
      <c r="B10" s="10" t="s">
        <v>94</v>
      </c>
      <c r="C10" s="92"/>
      <c r="D10" s="157">
        <v>2.7949999999999999E-2</v>
      </c>
      <c r="E10" s="7"/>
      <c r="F10" s="7"/>
      <c r="G10" s="7"/>
      <c r="H10" s="7"/>
      <c r="I10" s="7"/>
      <c r="J10" s="157"/>
      <c r="K10" s="7">
        <v>5.0000000000000001E-3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>
      <c r="A11" s="90"/>
      <c r="B11" s="7" t="s">
        <v>10</v>
      </c>
      <c r="C11" s="92"/>
      <c r="D11" s="157"/>
      <c r="E11" s="7"/>
      <c r="F11" s="7">
        <v>0.01</v>
      </c>
      <c r="G11" s="7"/>
      <c r="H11" s="7"/>
      <c r="I11" s="7">
        <v>2.3999999999999998E-3</v>
      </c>
      <c r="J11" s="15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>
      <c r="A12" s="90"/>
      <c r="B12" s="7"/>
      <c r="C12" s="92"/>
      <c r="D12" s="157"/>
      <c r="E12" s="7"/>
      <c r="F12" s="7"/>
      <c r="G12" s="7"/>
      <c r="H12" s="7"/>
      <c r="I12" s="7"/>
      <c r="J12" s="15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>
      <c r="A13" s="90"/>
      <c r="B13" s="7"/>
      <c r="C13" s="97"/>
      <c r="D13" s="157"/>
      <c r="E13" s="7"/>
      <c r="F13" s="7"/>
      <c r="G13" s="7"/>
      <c r="H13" s="7"/>
      <c r="I13" s="7"/>
      <c r="J13" s="15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>
      <c r="A14" s="90" t="s">
        <v>11</v>
      </c>
      <c r="B14" s="11" t="s">
        <v>12</v>
      </c>
      <c r="C14" s="92">
        <f>F6</f>
        <v>44</v>
      </c>
      <c r="D14" s="157"/>
      <c r="E14" s="7"/>
      <c r="F14" s="7"/>
      <c r="G14" s="7"/>
      <c r="H14" s="7"/>
      <c r="I14" s="7"/>
      <c r="J14" s="15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>
      <c r="A15" s="90"/>
      <c r="B15" s="7" t="s">
        <v>13</v>
      </c>
      <c r="C15" s="92"/>
      <c r="D15" s="157"/>
      <c r="E15" s="7"/>
      <c r="F15" s="7"/>
      <c r="G15" s="7"/>
      <c r="H15" s="7"/>
      <c r="I15" s="7"/>
      <c r="J15" s="15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>
      <c r="A16" s="90"/>
      <c r="B16" s="7" t="s">
        <v>14</v>
      </c>
      <c r="C16" s="92"/>
      <c r="D16" s="157">
        <v>0.03</v>
      </c>
      <c r="E16" s="7"/>
      <c r="F16" s="7"/>
      <c r="G16" s="7"/>
      <c r="H16" s="7"/>
      <c r="I16" s="7"/>
      <c r="J16" s="1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>
      <c r="A17" s="90"/>
      <c r="B17" s="7" t="s">
        <v>15</v>
      </c>
      <c r="C17" s="92"/>
      <c r="D17" s="157"/>
      <c r="E17" s="157">
        <v>5.0450000000000002E-2</v>
      </c>
      <c r="F17" s="7"/>
      <c r="G17" s="7"/>
      <c r="H17" s="7"/>
      <c r="I17" s="7"/>
      <c r="J17" s="15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>
      <c r="A18" s="90"/>
      <c r="B18" s="7" t="s">
        <v>16</v>
      </c>
      <c r="C18" s="92"/>
      <c r="D18" s="157"/>
      <c r="E18" s="7"/>
      <c r="F18" s="7">
        <v>1.2E-2</v>
      </c>
      <c r="G18" s="7"/>
      <c r="H18" s="7"/>
      <c r="I18" s="7"/>
      <c r="J18" s="15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>
      <c r="A19" s="90"/>
      <c r="B19" s="12"/>
      <c r="C19" s="92"/>
      <c r="D19" s="157"/>
      <c r="E19" s="7"/>
      <c r="F19" s="7"/>
      <c r="G19" s="7"/>
      <c r="H19" s="7"/>
      <c r="I19" s="7"/>
      <c r="J19" s="15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>
      <c r="A20" s="90"/>
      <c r="B20" s="12"/>
      <c r="C20" s="97"/>
      <c r="D20" s="157"/>
      <c r="E20" s="7"/>
      <c r="F20" s="7"/>
      <c r="G20" s="7"/>
      <c r="H20" s="7"/>
      <c r="I20" s="7"/>
      <c r="J20" s="15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>
      <c r="A21" s="90" t="s">
        <v>17</v>
      </c>
      <c r="B21" s="7" t="s">
        <v>65</v>
      </c>
      <c r="C21" s="91">
        <f>$F$6</f>
        <v>44</v>
      </c>
      <c r="D21" s="157"/>
      <c r="E21" s="7"/>
      <c r="F21" s="7"/>
      <c r="G21" s="7"/>
      <c r="H21" s="7"/>
      <c r="I21" s="7"/>
      <c r="J21" s="157">
        <v>0.17499999999999999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>
      <c r="A22" s="90"/>
      <c r="B22" s="12" t="s">
        <v>18</v>
      </c>
      <c r="C22" s="92"/>
      <c r="D22" s="158"/>
      <c r="E22" s="12"/>
      <c r="F22" s="12"/>
      <c r="G22" s="12"/>
      <c r="H22" s="12"/>
      <c r="I22" s="12"/>
      <c r="J22" s="15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>
      <c r="A23" s="90"/>
      <c r="B23" s="12"/>
      <c r="C23" s="92"/>
      <c r="D23" s="158"/>
      <c r="E23" s="12"/>
      <c r="F23" s="12"/>
      <c r="G23" s="12"/>
      <c r="H23" s="12"/>
      <c r="I23" s="12"/>
      <c r="J23" s="15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>
      <c r="A24" s="90"/>
      <c r="B24" s="12"/>
      <c r="C24" s="92"/>
      <c r="D24" s="158"/>
      <c r="E24" s="12"/>
      <c r="F24" s="12"/>
      <c r="G24" s="12"/>
      <c r="H24" s="12"/>
      <c r="I24" s="12"/>
      <c r="J24" s="158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>
      <c r="A25" s="90"/>
      <c r="B25" s="12"/>
      <c r="C25" s="97"/>
      <c r="D25" s="158"/>
      <c r="E25" s="12"/>
      <c r="F25" s="12"/>
      <c r="G25" s="12"/>
      <c r="H25" s="12"/>
      <c r="I25" s="12"/>
      <c r="J25" s="158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>
      <c r="A26" s="90" t="s">
        <v>19</v>
      </c>
      <c r="B26" s="18" t="s">
        <v>64</v>
      </c>
      <c r="C26" s="92">
        <f>F6</f>
        <v>44</v>
      </c>
      <c r="D26" s="157"/>
      <c r="E26" s="7"/>
      <c r="F26" s="7">
        <v>8.0000000000000002E-3</v>
      </c>
      <c r="G26" s="7"/>
      <c r="H26" s="7"/>
      <c r="I26" s="7"/>
      <c r="J26" s="157"/>
      <c r="K26" s="7">
        <v>4.0000000000000001E-3</v>
      </c>
      <c r="L26" s="73">
        <v>4.0000000000000001E-3</v>
      </c>
      <c r="N26" s="7"/>
      <c r="O26" s="157">
        <v>6.8860000000000005E-2</v>
      </c>
      <c r="P26" s="160">
        <v>7.8600000000000007E-3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>
      <c r="A27" s="90"/>
      <c r="B27" t="s">
        <v>14</v>
      </c>
      <c r="C27" s="92"/>
      <c r="D27" s="15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>
      <c r="A28" s="90"/>
      <c r="B28" s="12" t="s">
        <v>20</v>
      </c>
      <c r="C28" s="92"/>
      <c r="D28" s="15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>
      <c r="A29" s="90"/>
      <c r="B29" s="7"/>
      <c r="C29" s="97"/>
      <c r="D29" s="15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>
      <c r="A30" s="45"/>
      <c r="B30" s="46" t="s">
        <v>21</v>
      </c>
      <c r="C30" s="47"/>
      <c r="D30" s="159">
        <f>SUM(D9:D29)</f>
        <v>7.7950000000000005E-2</v>
      </c>
      <c r="E30" s="48">
        <f t="shared" ref="E30:BN30" si="0">SUM(E9:E29)</f>
        <v>5.0450000000000002E-2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0.38022</v>
      </c>
      <c r="K30" s="48">
        <f t="shared" si="0"/>
        <v>1.35E-2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6.8860000000000005E-2</v>
      </c>
      <c r="P30" s="48">
        <f t="shared" si="0"/>
        <v>7.8600000000000007E-3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>
      <c r="A31" s="45"/>
      <c r="B31" s="46" t="s">
        <v>33</v>
      </c>
      <c r="C31" s="47"/>
      <c r="D31" s="49">
        <f>ROUND(PRODUCT(D30,$F$6),3)</f>
        <v>3.43</v>
      </c>
      <c r="E31" s="49">
        <f t="shared" ref="E31:BO31" si="3">ROUND(PRODUCT(E30,$F$6),3)</f>
        <v>2.2200000000000002</v>
      </c>
      <c r="F31" s="49">
        <f t="shared" si="3"/>
        <v>1.9359999999999999</v>
      </c>
      <c r="G31" s="49">
        <f t="shared" si="3"/>
        <v>2.5999999999999999E-2</v>
      </c>
      <c r="H31" s="49">
        <f t="shared" si="3"/>
        <v>0</v>
      </c>
      <c r="I31" s="49">
        <f t="shared" si="3"/>
        <v>0.106</v>
      </c>
      <c r="J31" s="49">
        <f t="shared" si="3"/>
        <v>16.73</v>
      </c>
      <c r="K31" s="49">
        <f t="shared" si="3"/>
        <v>0.59399999999999997</v>
      </c>
      <c r="L31" s="49">
        <f t="shared" si="3"/>
        <v>0.17599999999999999</v>
      </c>
      <c r="M31" s="49">
        <f t="shared" si="3"/>
        <v>0</v>
      </c>
      <c r="N31" s="49">
        <f t="shared" si="3"/>
        <v>0</v>
      </c>
      <c r="O31" s="49">
        <f t="shared" si="3"/>
        <v>3.03</v>
      </c>
      <c r="P31" s="49">
        <f t="shared" si="3"/>
        <v>0.34599999999999997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v>7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0.70399999999999996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0.44</v>
      </c>
      <c r="AK31" s="49">
        <f t="shared" si="3"/>
        <v>0</v>
      </c>
      <c r="AL31" s="49">
        <f t="shared" si="3"/>
        <v>1.32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0.35199999999999998</v>
      </c>
      <c r="AT31" s="49">
        <f t="shared" si="3"/>
        <v>0</v>
      </c>
      <c r="AU31" s="49">
        <f t="shared" si="3"/>
        <v>0.37</v>
      </c>
      <c r="AV31" s="49">
        <f t="shared" si="3"/>
        <v>0</v>
      </c>
      <c r="AW31" s="49">
        <f t="shared" si="3"/>
        <v>0</v>
      </c>
      <c r="AX31" s="49">
        <f t="shared" si="3"/>
        <v>0.35199999999999998</v>
      </c>
      <c r="AY31" s="49">
        <f t="shared" si="3"/>
        <v>0</v>
      </c>
      <c r="AZ31" s="49">
        <f t="shared" si="3"/>
        <v>0.35199999999999998</v>
      </c>
      <c r="BA31" s="49">
        <f t="shared" si="3"/>
        <v>2.42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8.8439999999999994</v>
      </c>
      <c r="BH31" s="49">
        <f t="shared" si="3"/>
        <v>1.54</v>
      </c>
      <c r="BI31" s="49">
        <f t="shared" si="3"/>
        <v>0.88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0.26400000000000001</v>
      </c>
      <c r="BN31" s="49">
        <f t="shared" si="3"/>
        <v>0.24199999999999999</v>
      </c>
      <c r="BO31" s="49">
        <f t="shared" si="3"/>
        <v>0</v>
      </c>
    </row>
    <row r="32" spans="1:68" s="50" customFormat="1" ht="21">
      <c r="D32" s="51">
        <f>D31+'06.01.2021 1,5-2 года (день 8)'!D31</f>
        <v>3.85</v>
      </c>
      <c r="E32" s="51">
        <f>E31+'06.01.2021 1,5-2 года (день 8)'!E31</f>
        <v>2.5</v>
      </c>
      <c r="F32" s="51">
        <f>F31+'06.01.2021 1,5-2 года (день 8)'!F31</f>
        <v>2.1739999999999999</v>
      </c>
      <c r="G32" s="51">
        <f>G31+'06.01.2021 1,5-2 года (день 8)'!G31</f>
        <v>0.03</v>
      </c>
      <c r="H32" s="51">
        <f>H31+'06.01.2021 1,5-2 года (день 8)'!H31</f>
        <v>0</v>
      </c>
      <c r="I32" s="51">
        <f>I31+'06.01.2021 1,5-2 года (день 8)'!I31</f>
        <v>0.12</v>
      </c>
      <c r="J32" s="51">
        <f>J31+'06.01.2021 1,5-2 года (день 8)'!J31</f>
        <v>18.899999999999999</v>
      </c>
      <c r="K32" s="51">
        <f>K31+'06.01.2021 1,5-2 года (день 8)'!K31</f>
        <v>0.66799999999999993</v>
      </c>
      <c r="L32" s="51">
        <f>L31+'06.01.2021 1,5-2 года (день 8)'!L31</f>
        <v>0.19699999999999998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3.4499999999999997</v>
      </c>
      <c r="P32" s="51">
        <f>P31+'06.01.2021 1,5-2 года (день 8)'!P31</f>
        <v>0.38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8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0.78799999999999992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0.496</v>
      </c>
      <c r="AK32" s="51">
        <f>AK31+'06.01.2021 1,5-2 года (день 8)'!AK31</f>
        <v>0</v>
      </c>
      <c r="AL32" s="51">
        <f>AL31+'06.01.2021 1,5-2 года (день 8)'!AL31</f>
        <v>1.46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0.39399999999999996</v>
      </c>
      <c r="AT32" s="51">
        <f>AT31+'06.01.2021 1,5-2 года (день 8)'!AT31</f>
        <v>0</v>
      </c>
      <c r="AU32" s="51">
        <f>AU31+'06.01.2021 1,5-2 года (день 8)'!AU31</f>
        <v>0.41199999999999998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0.39399999999999996</v>
      </c>
      <c r="AY32" s="51">
        <f>AY31+'06.01.2021 1,5-2 года (день 8)'!AY31</f>
        <v>0</v>
      </c>
      <c r="AZ32" s="51">
        <f>AZ31+'06.01.2021 1,5-2 года (день 8)'!AZ31</f>
        <v>0.39399999999999996</v>
      </c>
      <c r="BA32" s="51">
        <f>BA31+'06.01.2021 1,5-2 года (день 8)'!BA31</f>
        <v>2.7839999999999998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9.802999999999999</v>
      </c>
      <c r="BH32" s="51">
        <f>BH31+'06.01.2021 1,5-2 года (день 8)'!BH31</f>
        <v>1.736</v>
      </c>
      <c r="BI32" s="51">
        <f>BI31+'06.01.2021 1,5-2 года (день 8)'!BI31</f>
        <v>1.02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0.29900000000000004</v>
      </c>
      <c r="BN32" s="51">
        <f>BN31+'06.01.2021 1,5-2 года (день 8)'!BN31</f>
        <v>0.26700000000000002</v>
      </c>
      <c r="BO32" s="51">
        <f>BO31+'06.01.2021 1,5-2 года (день 8)'!BO31</f>
        <v>0</v>
      </c>
      <c r="BP32" s="52">
        <f>SUM(D32:BN32)</f>
        <v>60.515999999999991</v>
      </c>
    </row>
    <row r="33" spans="1:69" ht="21.75" customHeight="1">
      <c r="F33" t="s">
        <v>97</v>
      </c>
    </row>
    <row r="35" spans="1:69">
      <c r="F35" t="s">
        <v>98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29">
        <v>67.27</v>
      </c>
      <c r="E44" s="29">
        <v>70</v>
      </c>
      <c r="F44" s="29">
        <v>91</v>
      </c>
      <c r="G44" s="29">
        <v>568</v>
      </c>
      <c r="H44" s="29">
        <v>1250</v>
      </c>
      <c r="I44" s="29">
        <v>720</v>
      </c>
      <c r="J44" s="29">
        <v>71.38</v>
      </c>
      <c r="K44" s="29">
        <v>662.44</v>
      </c>
      <c r="L44" s="29">
        <v>200.83</v>
      </c>
      <c r="M44" s="29">
        <v>529</v>
      </c>
      <c r="N44" s="29">
        <v>99.49</v>
      </c>
      <c r="O44" s="29">
        <v>320.32</v>
      </c>
      <c r="P44" s="29">
        <v>373.68</v>
      </c>
      <c r="Q44" s="29">
        <v>400</v>
      </c>
      <c r="R44" s="29"/>
      <c r="S44" s="29"/>
      <c r="T44" s="29"/>
      <c r="U44" s="29">
        <v>708</v>
      </c>
      <c r="V44" s="29">
        <v>364.1</v>
      </c>
      <c r="W44" s="29">
        <v>59</v>
      </c>
      <c r="X44" s="29">
        <v>9.1999999999999993</v>
      </c>
      <c r="Y44" s="29"/>
      <c r="Z44" s="29">
        <v>366</v>
      </c>
      <c r="AA44" s="29">
        <v>315</v>
      </c>
      <c r="AB44" s="29">
        <v>263</v>
      </c>
      <c r="AC44" s="29">
        <v>250</v>
      </c>
      <c r="AD44" s="29">
        <v>145</v>
      </c>
      <c r="AE44" s="29">
        <v>316</v>
      </c>
      <c r="AF44" s="29">
        <v>249</v>
      </c>
      <c r="AG44" s="29">
        <v>227.27</v>
      </c>
      <c r="AH44" s="29">
        <v>69.2</v>
      </c>
      <c r="AI44" s="29">
        <v>59.25</v>
      </c>
      <c r="AJ44" s="29">
        <v>39.4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201.15</v>
      </c>
      <c r="AQ44" s="29">
        <v>62.5</v>
      </c>
      <c r="AR44" s="29">
        <v>62</v>
      </c>
      <c r="AS44" s="29">
        <v>80.67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591</v>
      </c>
      <c r="BC44" s="29">
        <v>558.89</v>
      </c>
      <c r="BD44" s="29">
        <v>217</v>
      </c>
      <c r="BE44" s="29">
        <v>349</v>
      </c>
      <c r="BF44" s="29"/>
      <c r="BG44" s="29">
        <v>27</v>
      </c>
      <c r="BH44" s="29">
        <v>35</v>
      </c>
      <c r="BI44" s="29">
        <v>26</v>
      </c>
      <c r="BJ44" s="29">
        <v>20</v>
      </c>
      <c r="BK44" s="29">
        <v>35</v>
      </c>
      <c r="BL44" s="29">
        <v>298</v>
      </c>
      <c r="BM44" s="29">
        <v>144.44</v>
      </c>
      <c r="BN44" s="29">
        <v>14.89</v>
      </c>
      <c r="BO44" s="29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6.7269999999999996E-2</v>
      </c>
      <c r="E45" s="21">
        <f t="shared" ref="E45:BN45" si="4">E44/1000</f>
        <v>7.0000000000000007E-2</v>
      </c>
      <c r="F45" s="21">
        <f t="shared" si="4"/>
        <v>9.0999999999999998E-2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7.1379999999999999E-2</v>
      </c>
      <c r="K45" s="21">
        <f t="shared" si="4"/>
        <v>0.66244000000000003</v>
      </c>
      <c r="L45" s="21">
        <f t="shared" si="4"/>
        <v>0.20083000000000001</v>
      </c>
      <c r="M45" s="21">
        <f t="shared" si="4"/>
        <v>0.52900000000000003</v>
      </c>
      <c r="N45" s="21">
        <f t="shared" si="4"/>
        <v>9.9489999999999995E-2</v>
      </c>
      <c r="O45" s="21">
        <f t="shared" si="4"/>
        <v>0.32031999999999999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0.70799999999999996</v>
      </c>
      <c r="V45" s="21">
        <f t="shared" si="4"/>
        <v>0.36410000000000003</v>
      </c>
      <c r="W45" s="21">
        <f t="shared" si="4"/>
        <v>5.8999999999999997E-2</v>
      </c>
      <c r="X45" s="21">
        <f t="shared" si="4"/>
        <v>9.1999999999999998E-3</v>
      </c>
      <c r="Y45" s="21">
        <f t="shared" si="4"/>
        <v>0</v>
      </c>
      <c r="Z45" s="21">
        <f t="shared" si="4"/>
        <v>0.36599999999999999</v>
      </c>
      <c r="AA45" s="21">
        <f t="shared" si="4"/>
        <v>0.315</v>
      </c>
      <c r="AB45" s="21">
        <f t="shared" si="4"/>
        <v>0.26300000000000001</v>
      </c>
      <c r="AC45" s="21">
        <f t="shared" si="4"/>
        <v>0.25</v>
      </c>
      <c r="AD45" s="21">
        <f t="shared" si="4"/>
        <v>0.14499999999999999</v>
      </c>
      <c r="AE45" s="21">
        <f t="shared" si="4"/>
        <v>0.316</v>
      </c>
      <c r="AF45" s="21">
        <f t="shared" si="4"/>
        <v>0.249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3.9399999999999998E-2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0.20115</v>
      </c>
      <c r="AQ45" s="21">
        <f t="shared" si="4"/>
        <v>6.25E-2</v>
      </c>
      <c r="AR45" s="21">
        <f t="shared" si="4"/>
        <v>6.2E-2</v>
      </c>
      <c r="AS45" s="21">
        <f t="shared" si="4"/>
        <v>8.0670000000000006E-2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0.59099999999999997</v>
      </c>
      <c r="BC45" s="21">
        <f t="shared" si="4"/>
        <v>0.55889</v>
      </c>
      <c r="BD45" s="21">
        <f t="shared" si="4"/>
        <v>0.217</v>
      </c>
      <c r="BE45" s="21">
        <f t="shared" si="4"/>
        <v>0.34899999999999998</v>
      </c>
      <c r="BF45" s="21">
        <f t="shared" si="4"/>
        <v>0</v>
      </c>
      <c r="BG45" s="21">
        <f t="shared" si="4"/>
        <v>2.7E-2</v>
      </c>
      <c r="BH45" s="21">
        <f t="shared" si="4"/>
        <v>3.5000000000000003E-2</v>
      </c>
      <c r="BI45" s="21">
        <f t="shared" si="4"/>
        <v>2.5999999999999999E-2</v>
      </c>
      <c r="BJ45" s="21">
        <f t="shared" si="4"/>
        <v>0.02</v>
      </c>
      <c r="BK45" s="21">
        <f t="shared" si="4"/>
        <v>3.5000000000000003E-2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1.489E-2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3"/>
      <c r="D46" s="32">
        <f>D31*D44</f>
        <v>230.73609999999999</v>
      </c>
      <c r="E46" s="32">
        <f t="shared" ref="E46:BN46" si="6">E31*E44</f>
        <v>155.4</v>
      </c>
      <c r="F46" s="32">
        <f t="shared" si="6"/>
        <v>176.17599999999999</v>
      </c>
      <c r="G46" s="32">
        <f t="shared" si="6"/>
        <v>14.767999999999999</v>
      </c>
      <c r="H46" s="32">
        <f t="shared" si="6"/>
        <v>0</v>
      </c>
      <c r="I46" s="32">
        <f t="shared" si="6"/>
        <v>76.319999999999993</v>
      </c>
      <c r="J46" s="32">
        <f t="shared" si="6"/>
        <v>1194.1874</v>
      </c>
      <c r="K46" s="32">
        <f t="shared" si="6"/>
        <v>393.48936000000003</v>
      </c>
      <c r="L46" s="32">
        <f t="shared" si="6"/>
        <v>35.346080000000001</v>
      </c>
      <c r="M46" s="32">
        <f t="shared" si="6"/>
        <v>0</v>
      </c>
      <c r="N46" s="32">
        <f t="shared" si="6"/>
        <v>0</v>
      </c>
      <c r="O46" s="32">
        <f t="shared" si="6"/>
        <v>970.56959999999992</v>
      </c>
      <c r="P46" s="32">
        <f t="shared" si="6"/>
        <v>129.29327999999998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64.399999999999991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176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17.335999999999999</v>
      </c>
      <c r="AK46" s="32">
        <f t="shared" si="6"/>
        <v>0</v>
      </c>
      <c r="AL46" s="32">
        <f t="shared" si="6"/>
        <v>256.08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28.39584</v>
      </c>
      <c r="AT46" s="32">
        <f t="shared" si="6"/>
        <v>0</v>
      </c>
      <c r="AU46" s="32">
        <f t="shared" si="6"/>
        <v>21.1418</v>
      </c>
      <c r="AV46" s="32">
        <f t="shared" si="6"/>
        <v>0</v>
      </c>
      <c r="AW46" s="32">
        <f t="shared" si="6"/>
        <v>0</v>
      </c>
      <c r="AX46" s="32">
        <f t="shared" si="6"/>
        <v>23.231999999999999</v>
      </c>
      <c r="AY46" s="32">
        <f t="shared" si="6"/>
        <v>0</v>
      </c>
      <c r="AZ46" s="32">
        <f t="shared" si="6"/>
        <v>45.524160000000002</v>
      </c>
      <c r="BA46" s="32">
        <f t="shared" si="6"/>
        <v>827.64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238.78799999999998</v>
      </c>
      <c r="BH46" s="32">
        <f t="shared" si="6"/>
        <v>53.9</v>
      </c>
      <c r="BI46" s="32">
        <f t="shared" si="6"/>
        <v>22.88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38.132159999999999</v>
      </c>
      <c r="BN46" s="32">
        <f t="shared" si="6"/>
        <v>3.60338</v>
      </c>
      <c r="BO46" s="32">
        <f t="shared" ref="BO46" si="7">BO31*BO44</f>
        <v>0</v>
      </c>
      <c r="BP46" s="33">
        <f>SUM(D46:BN46)</f>
        <v>5193.3391599999986</v>
      </c>
      <c r="BQ46" s="34">
        <f>BP46/$C$9</f>
        <v>118.03043545454543</v>
      </c>
    </row>
    <row r="47" spans="1:69" ht="17.399999999999999">
      <c r="A47" s="30"/>
      <c r="B47" s="31" t="s">
        <v>28</v>
      </c>
      <c r="C47" s="93"/>
      <c r="D47" s="32">
        <f>D31*D44</f>
        <v>230.73609999999999</v>
      </c>
      <c r="E47" s="32">
        <f t="shared" ref="E47:BN47" si="8">E31*E44</f>
        <v>155.4</v>
      </c>
      <c r="F47" s="32">
        <f t="shared" si="8"/>
        <v>176.17599999999999</v>
      </c>
      <c r="G47" s="32">
        <f t="shared" si="8"/>
        <v>14.767999999999999</v>
      </c>
      <c r="H47" s="32">
        <f t="shared" si="8"/>
        <v>0</v>
      </c>
      <c r="I47" s="32">
        <f t="shared" si="8"/>
        <v>76.319999999999993</v>
      </c>
      <c r="J47" s="32">
        <f t="shared" si="8"/>
        <v>1194.1874</v>
      </c>
      <c r="K47" s="32">
        <f t="shared" si="8"/>
        <v>393.48936000000003</v>
      </c>
      <c r="L47" s="32">
        <f t="shared" si="8"/>
        <v>35.346080000000001</v>
      </c>
      <c r="M47" s="32">
        <f t="shared" si="8"/>
        <v>0</v>
      </c>
      <c r="N47" s="32">
        <f t="shared" si="8"/>
        <v>0</v>
      </c>
      <c r="O47" s="32">
        <f t="shared" si="8"/>
        <v>970.56959999999992</v>
      </c>
      <c r="P47" s="32">
        <f t="shared" si="8"/>
        <v>129.29327999999998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64.399999999999991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176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17.335999999999999</v>
      </c>
      <c r="AK47" s="32">
        <f t="shared" si="8"/>
        <v>0</v>
      </c>
      <c r="AL47" s="32">
        <f t="shared" si="8"/>
        <v>256.08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28.39584</v>
      </c>
      <c r="AT47" s="32">
        <f t="shared" si="8"/>
        <v>0</v>
      </c>
      <c r="AU47" s="32">
        <f t="shared" si="8"/>
        <v>21.1418</v>
      </c>
      <c r="AV47" s="32">
        <f t="shared" si="8"/>
        <v>0</v>
      </c>
      <c r="AW47" s="32">
        <f t="shared" si="8"/>
        <v>0</v>
      </c>
      <c r="AX47" s="32">
        <f t="shared" si="8"/>
        <v>23.231999999999999</v>
      </c>
      <c r="AY47" s="32">
        <f t="shared" si="8"/>
        <v>0</v>
      </c>
      <c r="AZ47" s="32">
        <f t="shared" si="8"/>
        <v>45.524160000000002</v>
      </c>
      <c r="BA47" s="32">
        <f t="shared" si="8"/>
        <v>827.64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238.78799999999998</v>
      </c>
      <c r="BH47" s="32">
        <f t="shared" si="8"/>
        <v>53.9</v>
      </c>
      <c r="BI47" s="32">
        <f t="shared" si="8"/>
        <v>22.88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38.132159999999999</v>
      </c>
      <c r="BN47" s="32">
        <f t="shared" si="8"/>
        <v>3.60338</v>
      </c>
      <c r="BO47" s="32">
        <f t="shared" ref="BO47" si="9">BO31*BO44</f>
        <v>0</v>
      </c>
      <c r="BP47" s="33">
        <f>SUM(D47:BN47)</f>
        <v>5193.3391599999986</v>
      </c>
      <c r="BQ47" s="34">
        <f>BP47/$C$9</f>
        <v>118.03043545454543</v>
      </c>
    </row>
    <row r="48" spans="1:69">
      <c r="A48" s="35"/>
      <c r="B48" s="35" t="s">
        <v>29</v>
      </c>
      <c r="D48" s="36">
        <f t="shared" ref="D48:AI48" si="10">D65+D82+D98+D113</f>
        <v>230.72264599999997</v>
      </c>
      <c r="E48" s="36">
        <f t="shared" si="10"/>
        <v>155.38600000000002</v>
      </c>
      <c r="F48" s="36">
        <f t="shared" si="10"/>
        <v>176.17599999999999</v>
      </c>
      <c r="G48" s="36">
        <f t="shared" si="10"/>
        <v>14.995199999999999</v>
      </c>
      <c r="H48" s="36">
        <f t="shared" si="10"/>
        <v>0</v>
      </c>
      <c r="I48" s="36">
        <f t="shared" si="10"/>
        <v>76.031999999999996</v>
      </c>
      <c r="J48" s="36">
        <f t="shared" si="10"/>
        <v>1194.1645583999998</v>
      </c>
      <c r="K48" s="36">
        <f t="shared" si="10"/>
        <v>393.48936000000003</v>
      </c>
      <c r="L48" s="36">
        <f t="shared" si="10"/>
        <v>35.346080000000001</v>
      </c>
      <c r="M48" s="36">
        <f t="shared" si="10"/>
        <v>0</v>
      </c>
      <c r="N48" s="36">
        <f t="shared" si="10"/>
        <v>0</v>
      </c>
      <c r="O48" s="36">
        <f t="shared" si="10"/>
        <v>970.51834880000001</v>
      </c>
      <c r="P48" s="36">
        <f t="shared" si="10"/>
        <v>129.2334912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65.78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176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17.335999999999999</v>
      </c>
      <c r="AK48" s="36">
        <f t="shared" si="11"/>
        <v>0</v>
      </c>
      <c r="AL48" s="36">
        <f t="shared" si="11"/>
        <v>256.08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28.39584</v>
      </c>
      <c r="AT48" s="36">
        <f t="shared" si="11"/>
        <v>0</v>
      </c>
      <c r="AU48" s="36">
        <f t="shared" si="11"/>
        <v>21.118943999999999</v>
      </c>
      <c r="AV48" s="36">
        <f t="shared" si="11"/>
        <v>0</v>
      </c>
      <c r="AW48" s="36">
        <f t="shared" si="11"/>
        <v>0</v>
      </c>
      <c r="AX48" s="36">
        <f t="shared" si="11"/>
        <v>23.231999999999999</v>
      </c>
      <c r="AY48" s="36">
        <f t="shared" si="11"/>
        <v>0</v>
      </c>
      <c r="AZ48" s="36">
        <f t="shared" si="11"/>
        <v>45.524160000000002</v>
      </c>
      <c r="BA48" s="36">
        <f t="shared" si="11"/>
        <v>827.64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238.78800000000004</v>
      </c>
      <c r="BH48" s="36">
        <f t="shared" si="11"/>
        <v>53.9</v>
      </c>
      <c r="BI48" s="36">
        <f t="shared" si="11"/>
        <v>22.88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38.132159999999999</v>
      </c>
      <c r="BN48" s="36">
        <f t="shared" si="11"/>
        <v>3.6033799999999996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118.05623110000001</v>
      </c>
    </row>
    <row r="51" spans="1:69">
      <c r="R51" s="2">
        <v>51</v>
      </c>
      <c r="S51" s="2"/>
      <c r="T51" s="2"/>
      <c r="U51" s="2"/>
      <c r="V51" s="2"/>
      <c r="W51" s="2"/>
    </row>
    <row r="52" spans="1:69" ht="15" customHeight="1">
      <c r="A52" s="95"/>
      <c r="B52" s="5" t="s">
        <v>3</v>
      </c>
      <c r="C52" s="87" t="s">
        <v>4</v>
      </c>
      <c r="D52" s="89" t="str">
        <f t="shared" ref="D52:BN52" si="13">D7</f>
        <v>Хлеб пшеничный</v>
      </c>
      <c r="E52" s="89" t="str">
        <f t="shared" si="13"/>
        <v>Хлеб ржано-пшеничный</v>
      </c>
      <c r="F52" s="89" t="str">
        <f t="shared" si="13"/>
        <v>Сахар</v>
      </c>
      <c r="G52" s="89" t="str">
        <f t="shared" si="13"/>
        <v>Чай</v>
      </c>
      <c r="H52" s="89" t="str">
        <f t="shared" si="13"/>
        <v>Какао</v>
      </c>
      <c r="I52" s="89" t="str">
        <f t="shared" si="13"/>
        <v>Кофейный напиток</v>
      </c>
      <c r="J52" s="89" t="str">
        <f t="shared" si="13"/>
        <v>Молоко 2,5%</v>
      </c>
      <c r="K52" s="89" t="str">
        <f t="shared" si="13"/>
        <v>Масло сливочное</v>
      </c>
      <c r="L52" s="89" t="str">
        <f t="shared" si="13"/>
        <v>Сметана 15%</v>
      </c>
      <c r="M52" s="89" t="str">
        <f t="shared" si="13"/>
        <v>Молоко сухое</v>
      </c>
      <c r="N52" s="89" t="str">
        <f t="shared" si="13"/>
        <v>Снежок 2,5 %</v>
      </c>
      <c r="O52" s="89" t="str">
        <f t="shared" si="13"/>
        <v>Творог 5%</v>
      </c>
      <c r="P52" s="89" t="str">
        <f t="shared" si="13"/>
        <v>Молоко сгущенное</v>
      </c>
      <c r="Q52" s="89" t="str">
        <f t="shared" si="13"/>
        <v xml:space="preserve">Джем Сава </v>
      </c>
      <c r="R52" s="89" t="str">
        <f t="shared" si="13"/>
        <v>Сыр</v>
      </c>
      <c r="S52" s="89" t="str">
        <f t="shared" si="13"/>
        <v>Зеленый горошек</v>
      </c>
      <c r="T52" s="89" t="str">
        <f t="shared" si="13"/>
        <v>Кукуруза консервирован.</v>
      </c>
      <c r="U52" s="89" t="str">
        <f t="shared" si="13"/>
        <v>Консервы рыбные</v>
      </c>
      <c r="V52" s="89" t="str">
        <f t="shared" si="13"/>
        <v>Огурцы консервирован.</v>
      </c>
      <c r="W52" s="38"/>
      <c r="X52" s="89" t="str">
        <f t="shared" si="13"/>
        <v>Яйцо</v>
      </c>
      <c r="Y52" s="89" t="str">
        <f t="shared" si="13"/>
        <v>Икра кабачковая</v>
      </c>
      <c r="Z52" s="89" t="str">
        <f t="shared" si="13"/>
        <v>Изюм</v>
      </c>
      <c r="AA52" s="89" t="str">
        <f t="shared" si="13"/>
        <v>Курага</v>
      </c>
      <c r="AB52" s="89" t="str">
        <f t="shared" si="13"/>
        <v>Чернослив</v>
      </c>
      <c r="AC52" s="89" t="str">
        <f t="shared" si="13"/>
        <v>Шиповник</v>
      </c>
      <c r="AD52" s="89" t="str">
        <f t="shared" si="13"/>
        <v>Сухофрукты</v>
      </c>
      <c r="AE52" s="89" t="str">
        <f t="shared" si="13"/>
        <v>Ягода свежемороженная</v>
      </c>
      <c r="AF52" s="89" t="str">
        <f t="shared" si="13"/>
        <v>Лимон</v>
      </c>
      <c r="AG52" s="89" t="str">
        <f t="shared" si="13"/>
        <v>Кисель</v>
      </c>
      <c r="AH52" s="89" t="str">
        <f t="shared" si="13"/>
        <v xml:space="preserve">Сок </v>
      </c>
      <c r="AI52" s="89" t="str">
        <f t="shared" si="13"/>
        <v>Макаронные изделия</v>
      </c>
      <c r="AJ52" s="89" t="str">
        <f t="shared" si="13"/>
        <v>Мука</v>
      </c>
      <c r="AK52" s="89" t="str">
        <f t="shared" si="13"/>
        <v>Дрожжи</v>
      </c>
      <c r="AL52" s="89" t="str">
        <f t="shared" si="13"/>
        <v>Печенье</v>
      </c>
      <c r="AM52" s="89" t="str">
        <f t="shared" si="13"/>
        <v>Кукурузн ные палочки</v>
      </c>
      <c r="AN52" s="89" t="str">
        <f t="shared" si="13"/>
        <v>Вафли</v>
      </c>
      <c r="AO52" s="89" t="str">
        <f t="shared" si="13"/>
        <v>Конфеты</v>
      </c>
      <c r="AP52" s="89" t="str">
        <f t="shared" si="13"/>
        <v>Повидло Сава</v>
      </c>
      <c r="AQ52" s="89" t="str">
        <f t="shared" si="13"/>
        <v>Крупа геркулес</v>
      </c>
      <c r="AR52" s="89" t="str">
        <f t="shared" si="13"/>
        <v>Крупа горох</v>
      </c>
      <c r="AS52" s="89" t="str">
        <f t="shared" si="13"/>
        <v>Крупа гречневая</v>
      </c>
      <c r="AT52" s="89" t="str">
        <f t="shared" si="13"/>
        <v>Крупа кукурузная</v>
      </c>
      <c r="AU52" s="89" t="str">
        <f t="shared" si="13"/>
        <v>Крупа манная</v>
      </c>
      <c r="AV52" s="89" t="str">
        <f t="shared" si="13"/>
        <v>Крупа перловая</v>
      </c>
      <c r="AW52" s="89" t="str">
        <f t="shared" si="13"/>
        <v>Крупа пшеничная</v>
      </c>
      <c r="AX52" s="89" t="str">
        <f t="shared" si="13"/>
        <v>Крупа пшено</v>
      </c>
      <c r="AY52" s="89" t="str">
        <f t="shared" si="13"/>
        <v>Крупа ячневая</v>
      </c>
      <c r="AZ52" s="89" t="str">
        <f t="shared" si="13"/>
        <v>Рис</v>
      </c>
      <c r="BA52" s="89" t="str">
        <f t="shared" si="13"/>
        <v>Цыпленок бройлер</v>
      </c>
      <c r="BB52" s="89" t="str">
        <f t="shared" si="13"/>
        <v>Филе куриное</v>
      </c>
      <c r="BC52" s="89" t="str">
        <f t="shared" si="13"/>
        <v>Фарш говяжий</v>
      </c>
      <c r="BD52" s="89" t="str">
        <f t="shared" si="13"/>
        <v>Печень куриная</v>
      </c>
      <c r="BE52" s="89" t="str">
        <f t="shared" si="13"/>
        <v>Филе минтая</v>
      </c>
      <c r="BF52" s="89" t="str">
        <f t="shared" si="13"/>
        <v>Филе сельди слабосол.</v>
      </c>
      <c r="BG52" s="89" t="str">
        <f t="shared" si="13"/>
        <v>Картофель</v>
      </c>
      <c r="BH52" s="89" t="str">
        <f t="shared" si="13"/>
        <v>Морковь</v>
      </c>
      <c r="BI52" s="89" t="str">
        <f t="shared" si="13"/>
        <v>Лук</v>
      </c>
      <c r="BJ52" s="89" t="str">
        <f t="shared" si="13"/>
        <v>Капуста</v>
      </c>
      <c r="BK52" s="89" t="str">
        <f t="shared" si="13"/>
        <v>Свекла</v>
      </c>
      <c r="BL52" s="89" t="str">
        <f t="shared" si="13"/>
        <v>Томатная паста</v>
      </c>
      <c r="BM52" s="89" t="str">
        <f t="shared" si="13"/>
        <v>Масло растительное</v>
      </c>
      <c r="BN52" s="89" t="str">
        <f t="shared" si="13"/>
        <v>Соль</v>
      </c>
      <c r="BO52" s="89" t="str">
        <f t="shared" ref="BO52" si="14">BO7</f>
        <v>Аскорбиновая кислота</v>
      </c>
      <c r="BP52" s="94" t="s">
        <v>5</v>
      </c>
      <c r="BQ52" s="94" t="s">
        <v>6</v>
      </c>
    </row>
    <row r="53" spans="1:69" ht="36" customHeight="1">
      <c r="A53" s="96"/>
      <c r="B53" s="6" t="s">
        <v>7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38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4"/>
      <c r="BQ53" s="94"/>
    </row>
    <row r="54" spans="1:69">
      <c r="A54" s="90" t="s">
        <v>8</v>
      </c>
      <c r="B54" s="7" t="str">
        <f>B9</f>
        <v>Каша молочная "Рябчик"</v>
      </c>
      <c r="C54" s="91">
        <f>$F$6</f>
        <v>44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0.12522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>
      <c r="A55" s="90"/>
      <c r="B55" s="7" t="str">
        <f>B10</f>
        <v xml:space="preserve">Бутерброд с маслом </v>
      </c>
      <c r="C55" s="92"/>
      <c r="D55" s="7">
        <f>D10</f>
        <v>2.7949999999999999E-2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5.0000000000000001E-3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>
      <c r="A56" s="90"/>
      <c r="B56" s="7" t="str">
        <f>B11</f>
        <v>Кофейный напиток с молоком</v>
      </c>
      <c r="C56" s="92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>
      <c r="A57" s="90"/>
      <c r="B57" s="7"/>
      <c r="C57" s="92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>
      <c r="A58" s="90"/>
      <c r="B58" s="7"/>
      <c r="C58" s="97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>
      <c r="B59" s="19" t="s">
        <v>21</v>
      </c>
      <c r="C59" s="20"/>
      <c r="D59" s="21">
        <f>SUM(D54:D58)</f>
        <v>2.7949999999999999E-2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0.20522000000000001</v>
      </c>
      <c r="K59" s="21">
        <f t="shared" si="19"/>
        <v>7.0000000000000001E-3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>
      <c r="B60" s="19" t="s">
        <v>22</v>
      </c>
      <c r="C60" s="20"/>
      <c r="D60" s="22">
        <f t="shared" ref="D60:BN60" si="21">PRODUCT(D59,$F$6)</f>
        <v>1.2298</v>
      </c>
      <c r="E60" s="22">
        <f t="shared" si="21"/>
        <v>0</v>
      </c>
      <c r="F60" s="22">
        <f t="shared" si="21"/>
        <v>0.61599999999999999</v>
      </c>
      <c r="G60" s="22">
        <f t="shared" si="21"/>
        <v>0</v>
      </c>
      <c r="H60" s="22">
        <f t="shared" si="21"/>
        <v>0</v>
      </c>
      <c r="I60" s="22">
        <f t="shared" si="21"/>
        <v>0.10559999999999999</v>
      </c>
      <c r="J60" s="22">
        <f t="shared" si="21"/>
        <v>9.0296800000000008</v>
      </c>
      <c r="K60" s="22">
        <f t="shared" si="21"/>
        <v>0.308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0.35199999999999998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0.35199999999999998</v>
      </c>
      <c r="AY60" s="22">
        <f t="shared" si="21"/>
        <v>0</v>
      </c>
      <c r="AZ60" s="22">
        <f t="shared" si="21"/>
        <v>0.35199999999999998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4.3999999999999997E-2</v>
      </c>
      <c r="BO60" s="22">
        <f t="shared" ref="BO60" si="22">PRODUCT(BO59,$F$6)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>D44</f>
        <v>67.27</v>
      </c>
      <c r="E62" s="39">
        <f t="shared" ref="E62:BN62" si="23">E44</f>
        <v>70</v>
      </c>
      <c r="F62" s="29">
        <f t="shared" si="23"/>
        <v>91</v>
      </c>
      <c r="G62" s="29">
        <f t="shared" si="23"/>
        <v>568</v>
      </c>
      <c r="H62" s="29">
        <f t="shared" si="23"/>
        <v>1250</v>
      </c>
      <c r="I62" s="29">
        <f t="shared" si="23"/>
        <v>720</v>
      </c>
      <c r="J62" s="29">
        <f t="shared" si="23"/>
        <v>71.38</v>
      </c>
      <c r="K62" s="29">
        <f t="shared" si="23"/>
        <v>662.44</v>
      </c>
      <c r="L62" s="29">
        <f t="shared" si="23"/>
        <v>200.83</v>
      </c>
      <c r="M62" s="29">
        <f t="shared" si="23"/>
        <v>529</v>
      </c>
      <c r="N62" s="29">
        <f t="shared" si="23"/>
        <v>99.49</v>
      </c>
      <c r="O62" s="29">
        <f t="shared" si="23"/>
        <v>320.32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708</v>
      </c>
      <c r="V62" s="29">
        <f t="shared" si="23"/>
        <v>364.1</v>
      </c>
      <c r="W62" s="29">
        <f t="shared" si="23"/>
        <v>59</v>
      </c>
      <c r="X62" s="29">
        <f t="shared" si="23"/>
        <v>9.1999999999999993</v>
      </c>
      <c r="Y62" s="29">
        <f t="shared" si="23"/>
        <v>0</v>
      </c>
      <c r="Z62" s="29">
        <f t="shared" si="23"/>
        <v>366</v>
      </c>
      <c r="AA62" s="29">
        <f t="shared" si="23"/>
        <v>315</v>
      </c>
      <c r="AB62" s="29">
        <f t="shared" si="23"/>
        <v>263</v>
      </c>
      <c r="AC62" s="29">
        <f t="shared" si="23"/>
        <v>250</v>
      </c>
      <c r="AD62" s="29">
        <f t="shared" si="23"/>
        <v>145</v>
      </c>
      <c r="AE62" s="29">
        <f t="shared" si="23"/>
        <v>316</v>
      </c>
      <c r="AF62" s="29">
        <f t="shared" si="23"/>
        <v>249</v>
      </c>
      <c r="AG62" s="29">
        <f t="shared" si="23"/>
        <v>227.27</v>
      </c>
      <c r="AH62" s="29">
        <f t="shared" si="23"/>
        <v>69.2</v>
      </c>
      <c r="AI62" s="29">
        <f t="shared" si="23"/>
        <v>59.25</v>
      </c>
      <c r="AJ62" s="29">
        <f t="shared" si="23"/>
        <v>39.4</v>
      </c>
      <c r="AK62" s="29">
        <f t="shared" si="23"/>
        <v>190</v>
      </c>
      <c r="AL62" s="29">
        <f t="shared" si="23"/>
        <v>194</v>
      </c>
      <c r="AM62" s="29">
        <f t="shared" si="23"/>
        <v>378.4</v>
      </c>
      <c r="AN62" s="29">
        <f t="shared" si="23"/>
        <v>300</v>
      </c>
      <c r="AO62" s="29">
        <f t="shared" si="23"/>
        <v>0</v>
      </c>
      <c r="AP62" s="29">
        <f t="shared" si="23"/>
        <v>201.15</v>
      </c>
      <c r="AQ62" s="29">
        <f t="shared" si="23"/>
        <v>62.5</v>
      </c>
      <c r="AR62" s="29">
        <f t="shared" si="23"/>
        <v>62</v>
      </c>
      <c r="AS62" s="29">
        <f t="shared" si="23"/>
        <v>80.67</v>
      </c>
      <c r="AT62" s="29">
        <f t="shared" si="23"/>
        <v>64.290000000000006</v>
      </c>
      <c r="AU62" s="29">
        <f t="shared" si="23"/>
        <v>57.14</v>
      </c>
      <c r="AV62" s="29">
        <f t="shared" si="23"/>
        <v>51.25</v>
      </c>
      <c r="AW62" s="29">
        <f t="shared" si="23"/>
        <v>77.14</v>
      </c>
      <c r="AX62" s="29">
        <f t="shared" si="23"/>
        <v>66</v>
      </c>
      <c r="AY62" s="29">
        <f t="shared" si="23"/>
        <v>60</v>
      </c>
      <c r="AZ62" s="29">
        <f t="shared" si="23"/>
        <v>129.33000000000001</v>
      </c>
      <c r="BA62" s="29">
        <f t="shared" si="23"/>
        <v>342</v>
      </c>
      <c r="BB62" s="29">
        <f t="shared" si="23"/>
        <v>591</v>
      </c>
      <c r="BC62" s="29">
        <f t="shared" si="23"/>
        <v>558.89</v>
      </c>
      <c r="BD62" s="29">
        <f t="shared" si="23"/>
        <v>217</v>
      </c>
      <c r="BE62" s="29">
        <f t="shared" si="23"/>
        <v>349</v>
      </c>
      <c r="BF62" s="29">
        <f t="shared" si="23"/>
        <v>0</v>
      </c>
      <c r="BG62" s="29">
        <f t="shared" si="23"/>
        <v>27</v>
      </c>
      <c r="BH62" s="29">
        <f t="shared" si="23"/>
        <v>35</v>
      </c>
      <c r="BI62" s="29">
        <f t="shared" si="23"/>
        <v>26</v>
      </c>
      <c r="BJ62" s="29">
        <f t="shared" si="23"/>
        <v>20</v>
      </c>
      <c r="BK62" s="29">
        <f t="shared" si="23"/>
        <v>35</v>
      </c>
      <c r="BL62" s="29">
        <f t="shared" si="23"/>
        <v>298</v>
      </c>
      <c r="BM62" s="29">
        <f t="shared" si="23"/>
        <v>144.44</v>
      </c>
      <c r="BN62" s="29">
        <f t="shared" si="23"/>
        <v>14.89</v>
      </c>
      <c r="BO62" s="29">
        <f t="shared" ref="BO62" si="24">BO44</f>
        <v>10000</v>
      </c>
    </row>
    <row r="63" spans="1:69" ht="17.399999999999999">
      <c r="B63" s="19" t="s">
        <v>26</v>
      </c>
      <c r="C63" s="20" t="s">
        <v>25</v>
      </c>
      <c r="D63" s="21">
        <f>D62/1000</f>
        <v>6.7269999999999996E-2</v>
      </c>
      <c r="E63" s="21">
        <f t="shared" ref="E63:BN63" si="25">E62/1000</f>
        <v>7.0000000000000007E-2</v>
      </c>
      <c r="F63" s="21">
        <f t="shared" si="25"/>
        <v>9.0999999999999998E-2</v>
      </c>
      <c r="G63" s="21">
        <f t="shared" si="25"/>
        <v>0.56799999999999995</v>
      </c>
      <c r="H63" s="21">
        <f t="shared" si="25"/>
        <v>1.25</v>
      </c>
      <c r="I63" s="21">
        <f t="shared" si="25"/>
        <v>0.72</v>
      </c>
      <c r="J63" s="21">
        <f t="shared" si="25"/>
        <v>7.1379999999999999E-2</v>
      </c>
      <c r="K63" s="21">
        <f t="shared" si="25"/>
        <v>0.66244000000000003</v>
      </c>
      <c r="L63" s="21">
        <f t="shared" si="25"/>
        <v>0.20083000000000001</v>
      </c>
      <c r="M63" s="21">
        <f t="shared" si="25"/>
        <v>0.52900000000000003</v>
      </c>
      <c r="N63" s="21">
        <f t="shared" si="25"/>
        <v>9.9489999999999995E-2</v>
      </c>
      <c r="O63" s="21">
        <f t="shared" si="25"/>
        <v>0.32031999999999999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0.70799999999999996</v>
      </c>
      <c r="V63" s="21">
        <f t="shared" si="25"/>
        <v>0.36410000000000003</v>
      </c>
      <c r="W63" s="21">
        <f t="shared" si="25"/>
        <v>5.8999999999999997E-2</v>
      </c>
      <c r="X63" s="21">
        <f t="shared" si="25"/>
        <v>9.1999999999999998E-3</v>
      </c>
      <c r="Y63" s="21">
        <f t="shared" si="25"/>
        <v>0</v>
      </c>
      <c r="Z63" s="21">
        <f t="shared" si="25"/>
        <v>0.36599999999999999</v>
      </c>
      <c r="AA63" s="21">
        <f t="shared" si="25"/>
        <v>0.315</v>
      </c>
      <c r="AB63" s="21">
        <f t="shared" si="25"/>
        <v>0.26300000000000001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0.316</v>
      </c>
      <c r="AF63" s="21">
        <f t="shared" si="25"/>
        <v>0.249</v>
      </c>
      <c r="AG63" s="21">
        <f t="shared" si="25"/>
        <v>0.22727</v>
      </c>
      <c r="AH63" s="21">
        <f t="shared" si="25"/>
        <v>6.9199999999999998E-2</v>
      </c>
      <c r="AI63" s="21">
        <f t="shared" si="25"/>
        <v>5.9249999999999997E-2</v>
      </c>
      <c r="AJ63" s="21">
        <f t="shared" si="25"/>
        <v>3.9399999999999998E-2</v>
      </c>
      <c r="AK63" s="21">
        <f t="shared" si="25"/>
        <v>0.19</v>
      </c>
      <c r="AL63" s="21">
        <f t="shared" si="25"/>
        <v>0.19400000000000001</v>
      </c>
      <c r="AM63" s="21">
        <f t="shared" si="25"/>
        <v>0.37839999999999996</v>
      </c>
      <c r="AN63" s="21">
        <f t="shared" si="25"/>
        <v>0.3</v>
      </c>
      <c r="AO63" s="21">
        <f t="shared" si="25"/>
        <v>0</v>
      </c>
      <c r="AP63" s="21">
        <f t="shared" si="25"/>
        <v>0.20115</v>
      </c>
      <c r="AQ63" s="21">
        <f t="shared" si="25"/>
        <v>6.25E-2</v>
      </c>
      <c r="AR63" s="21">
        <f t="shared" si="25"/>
        <v>6.2E-2</v>
      </c>
      <c r="AS63" s="21">
        <f t="shared" si="25"/>
        <v>8.0670000000000006E-2</v>
      </c>
      <c r="AT63" s="21">
        <f t="shared" si="25"/>
        <v>6.429E-2</v>
      </c>
      <c r="AU63" s="21">
        <f t="shared" si="25"/>
        <v>5.7140000000000003E-2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6.6000000000000003E-2</v>
      </c>
      <c r="AY63" s="21">
        <f t="shared" si="25"/>
        <v>0.06</v>
      </c>
      <c r="AZ63" s="21">
        <f t="shared" si="25"/>
        <v>0.12933</v>
      </c>
      <c r="BA63" s="21">
        <f t="shared" si="25"/>
        <v>0.34200000000000003</v>
      </c>
      <c r="BB63" s="21">
        <f t="shared" si="25"/>
        <v>0.59099999999999997</v>
      </c>
      <c r="BC63" s="21">
        <f t="shared" si="25"/>
        <v>0.55889</v>
      </c>
      <c r="BD63" s="21">
        <f t="shared" si="25"/>
        <v>0.217</v>
      </c>
      <c r="BE63" s="21">
        <f t="shared" si="25"/>
        <v>0.34899999999999998</v>
      </c>
      <c r="BF63" s="21">
        <f t="shared" si="25"/>
        <v>0</v>
      </c>
      <c r="BG63" s="21">
        <f t="shared" si="25"/>
        <v>2.7E-2</v>
      </c>
      <c r="BH63" s="21">
        <f t="shared" si="25"/>
        <v>3.5000000000000003E-2</v>
      </c>
      <c r="BI63" s="21">
        <f t="shared" si="25"/>
        <v>2.5999999999999999E-2</v>
      </c>
      <c r="BJ63" s="21">
        <f t="shared" si="25"/>
        <v>0.02</v>
      </c>
      <c r="BK63" s="21">
        <f t="shared" si="25"/>
        <v>3.5000000000000003E-2</v>
      </c>
      <c r="BL63" s="21">
        <f t="shared" si="25"/>
        <v>0.29799999999999999</v>
      </c>
      <c r="BM63" s="21">
        <f t="shared" si="25"/>
        <v>0.14443999999999999</v>
      </c>
      <c r="BN63" s="21">
        <f t="shared" si="25"/>
        <v>1.489E-2</v>
      </c>
      <c r="BO63" s="21">
        <f t="shared" ref="BO63" si="26">BO62/1000</f>
        <v>10</v>
      </c>
    </row>
    <row r="64" spans="1:69" ht="17.399999999999999">
      <c r="A64" s="30"/>
      <c r="B64" s="31" t="s">
        <v>27</v>
      </c>
      <c r="C64" s="93"/>
      <c r="D64" s="32">
        <f>D60*D62</f>
        <v>82.728645999999998</v>
      </c>
      <c r="E64" s="32">
        <f t="shared" ref="E64:BN64" si="27">E60*E62</f>
        <v>0</v>
      </c>
      <c r="F64" s="32">
        <f t="shared" si="27"/>
        <v>56.055999999999997</v>
      </c>
      <c r="G64" s="32">
        <f t="shared" si="27"/>
        <v>0</v>
      </c>
      <c r="H64" s="32">
        <f t="shared" si="27"/>
        <v>0</v>
      </c>
      <c r="I64" s="32">
        <f t="shared" si="27"/>
        <v>76.031999999999996</v>
      </c>
      <c r="J64" s="32">
        <f t="shared" si="27"/>
        <v>644.53855840000006</v>
      </c>
      <c r="K64" s="32">
        <f t="shared" si="27"/>
        <v>204.03152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28.39584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23.231999999999999</v>
      </c>
      <c r="AY64" s="32">
        <f t="shared" si="27"/>
        <v>0</v>
      </c>
      <c r="AZ64" s="32">
        <f t="shared" si="27"/>
        <v>45.524160000000002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0.65515999999999996</v>
      </c>
      <c r="BO64" s="32">
        <f t="shared" ref="BO64" si="28">BO60*BO62</f>
        <v>0</v>
      </c>
      <c r="BP64" s="33">
        <f>SUM(D64:BN64)</f>
        <v>1161.1938843999999</v>
      </c>
      <c r="BQ64" s="34">
        <f>BP64/$C$9</f>
        <v>26.390770099999997</v>
      </c>
    </row>
    <row r="65" spans="1:69" ht="17.399999999999999">
      <c r="A65" s="30"/>
      <c r="B65" s="31" t="s">
        <v>28</v>
      </c>
      <c r="C65" s="93"/>
      <c r="D65" s="32">
        <f>D60*D62</f>
        <v>82.728645999999998</v>
      </c>
      <c r="E65" s="32">
        <f t="shared" ref="E65:BN65" si="29">E60*E62</f>
        <v>0</v>
      </c>
      <c r="F65" s="32">
        <f t="shared" si="29"/>
        <v>56.055999999999997</v>
      </c>
      <c r="G65" s="32">
        <f t="shared" si="29"/>
        <v>0</v>
      </c>
      <c r="H65" s="32">
        <f t="shared" si="29"/>
        <v>0</v>
      </c>
      <c r="I65" s="32">
        <f t="shared" si="29"/>
        <v>76.031999999999996</v>
      </c>
      <c r="J65" s="32">
        <f t="shared" si="29"/>
        <v>644.53855840000006</v>
      </c>
      <c r="K65" s="32">
        <f t="shared" si="29"/>
        <v>204.03152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28.39584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23.231999999999999</v>
      </c>
      <c r="AY65" s="32">
        <f t="shared" si="29"/>
        <v>0</v>
      </c>
      <c r="AZ65" s="32">
        <f t="shared" si="29"/>
        <v>45.524160000000002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0.65515999999999996</v>
      </c>
      <c r="BO65" s="32">
        <f t="shared" ref="BO65" si="30">BO60*BO62</f>
        <v>0</v>
      </c>
      <c r="BP65" s="33">
        <f>SUM(D65:BN65)</f>
        <v>1161.1938843999999</v>
      </c>
      <c r="BQ65" s="34">
        <f>BP65/$C$9</f>
        <v>26.390770099999997</v>
      </c>
    </row>
    <row r="67" spans="1:69">
      <c r="R67" s="2">
        <v>51</v>
      </c>
      <c r="S67" s="2"/>
      <c r="T67" s="2"/>
      <c r="U67" s="2"/>
      <c r="V67" s="2"/>
      <c r="W67" s="2"/>
    </row>
    <row r="68" spans="1:69" ht="15" customHeight="1">
      <c r="A68" s="95"/>
      <c r="B68" s="5" t="s">
        <v>3</v>
      </c>
      <c r="C68" s="87" t="s">
        <v>4</v>
      </c>
      <c r="D68" s="89" t="str">
        <f t="shared" ref="D68:BN68" si="31">D7</f>
        <v>Хлеб пшеничный</v>
      </c>
      <c r="E68" s="89" t="str">
        <f t="shared" si="31"/>
        <v>Хлеб ржано-пшеничный</v>
      </c>
      <c r="F68" s="89" t="str">
        <f t="shared" si="31"/>
        <v>Сахар</v>
      </c>
      <c r="G68" s="89" t="str">
        <f t="shared" si="31"/>
        <v>Чай</v>
      </c>
      <c r="H68" s="89" t="str">
        <f t="shared" si="31"/>
        <v>Какао</v>
      </c>
      <c r="I68" s="89" t="str">
        <f t="shared" si="31"/>
        <v>Кофейный напиток</v>
      </c>
      <c r="J68" s="89" t="str">
        <f t="shared" si="31"/>
        <v>Молоко 2,5%</v>
      </c>
      <c r="K68" s="89" t="str">
        <f t="shared" si="31"/>
        <v>Масло сливочное</v>
      </c>
      <c r="L68" s="89" t="str">
        <f t="shared" si="31"/>
        <v>Сметана 15%</v>
      </c>
      <c r="M68" s="89" t="str">
        <f t="shared" si="31"/>
        <v>Молоко сухое</v>
      </c>
      <c r="N68" s="89" t="str">
        <f t="shared" si="31"/>
        <v>Снежок 2,5 %</v>
      </c>
      <c r="O68" s="89" t="str">
        <f t="shared" si="31"/>
        <v>Творог 5%</v>
      </c>
      <c r="P68" s="89" t="str">
        <f t="shared" si="31"/>
        <v>Молоко сгущенное</v>
      </c>
      <c r="Q68" s="89" t="str">
        <f t="shared" si="31"/>
        <v xml:space="preserve">Джем Сава </v>
      </c>
      <c r="R68" s="89" t="str">
        <f t="shared" si="31"/>
        <v>Сыр</v>
      </c>
      <c r="S68" s="89" t="str">
        <f t="shared" si="31"/>
        <v>Зеленый горошек</v>
      </c>
      <c r="T68" s="89" t="str">
        <f t="shared" si="31"/>
        <v>Кукуруза консервирован.</v>
      </c>
      <c r="U68" s="89" t="str">
        <f t="shared" si="31"/>
        <v>Консервы рыбные</v>
      </c>
      <c r="V68" s="89" t="str">
        <f t="shared" si="31"/>
        <v>Огурцы консервирован.</v>
      </c>
      <c r="W68" s="38"/>
      <c r="X68" s="89" t="str">
        <f t="shared" si="31"/>
        <v>Яйцо</v>
      </c>
      <c r="Y68" s="89" t="str">
        <f t="shared" si="31"/>
        <v>Икра кабачковая</v>
      </c>
      <c r="Z68" s="89" t="str">
        <f t="shared" si="31"/>
        <v>Изюм</v>
      </c>
      <c r="AA68" s="89" t="str">
        <f t="shared" si="31"/>
        <v>Курага</v>
      </c>
      <c r="AB68" s="89" t="str">
        <f t="shared" si="31"/>
        <v>Чернослив</v>
      </c>
      <c r="AC68" s="89" t="str">
        <f t="shared" si="31"/>
        <v>Шиповник</v>
      </c>
      <c r="AD68" s="89" t="str">
        <f t="shared" si="31"/>
        <v>Сухофрукты</v>
      </c>
      <c r="AE68" s="89" t="str">
        <f t="shared" si="31"/>
        <v>Ягода свежемороженная</v>
      </c>
      <c r="AF68" s="89" t="str">
        <f t="shared" si="31"/>
        <v>Лимон</v>
      </c>
      <c r="AG68" s="89" t="str">
        <f t="shared" si="31"/>
        <v>Кисель</v>
      </c>
      <c r="AH68" s="89" t="str">
        <f t="shared" si="31"/>
        <v xml:space="preserve">Сок </v>
      </c>
      <c r="AI68" s="89" t="str">
        <f t="shared" si="31"/>
        <v>Макаронные изделия</v>
      </c>
      <c r="AJ68" s="89" t="str">
        <f t="shared" si="31"/>
        <v>Мука</v>
      </c>
      <c r="AK68" s="89" t="str">
        <f t="shared" si="31"/>
        <v>Дрожжи</v>
      </c>
      <c r="AL68" s="89" t="str">
        <f t="shared" si="31"/>
        <v>Печенье</v>
      </c>
      <c r="AM68" s="89" t="str">
        <f t="shared" si="31"/>
        <v>Кукурузн ные палочки</v>
      </c>
      <c r="AN68" s="89" t="str">
        <f t="shared" si="31"/>
        <v>Вафли</v>
      </c>
      <c r="AO68" s="89" t="str">
        <f t="shared" si="31"/>
        <v>Конфеты</v>
      </c>
      <c r="AP68" s="89" t="str">
        <f t="shared" si="31"/>
        <v>Повидло Сава</v>
      </c>
      <c r="AQ68" s="89" t="str">
        <f t="shared" si="31"/>
        <v>Крупа геркулес</v>
      </c>
      <c r="AR68" s="89" t="str">
        <f t="shared" si="31"/>
        <v>Крупа горох</v>
      </c>
      <c r="AS68" s="89" t="str">
        <f t="shared" si="31"/>
        <v>Крупа гречневая</v>
      </c>
      <c r="AT68" s="89" t="str">
        <f t="shared" si="31"/>
        <v>Крупа кукурузная</v>
      </c>
      <c r="AU68" s="89" t="str">
        <f t="shared" si="31"/>
        <v>Крупа манная</v>
      </c>
      <c r="AV68" s="89" t="str">
        <f t="shared" si="31"/>
        <v>Крупа перловая</v>
      </c>
      <c r="AW68" s="89" t="str">
        <f t="shared" si="31"/>
        <v>Крупа пшеничная</v>
      </c>
      <c r="AX68" s="89" t="str">
        <f t="shared" si="31"/>
        <v>Крупа пшено</v>
      </c>
      <c r="AY68" s="89" t="str">
        <f t="shared" si="31"/>
        <v>Крупа ячневая</v>
      </c>
      <c r="AZ68" s="89" t="str">
        <f t="shared" si="31"/>
        <v>Рис</v>
      </c>
      <c r="BA68" s="89" t="str">
        <f t="shared" si="31"/>
        <v>Цыпленок бройлер</v>
      </c>
      <c r="BB68" s="89" t="str">
        <f t="shared" si="31"/>
        <v>Филе куриное</v>
      </c>
      <c r="BC68" s="89" t="str">
        <f t="shared" si="31"/>
        <v>Фарш говяжий</v>
      </c>
      <c r="BD68" s="89" t="str">
        <f t="shared" si="31"/>
        <v>Печень куриная</v>
      </c>
      <c r="BE68" s="89" t="str">
        <f t="shared" si="31"/>
        <v>Филе минтая</v>
      </c>
      <c r="BF68" s="89" t="str">
        <f t="shared" si="31"/>
        <v>Филе сельди слабосол.</v>
      </c>
      <c r="BG68" s="89" t="str">
        <f t="shared" si="31"/>
        <v>Картофель</v>
      </c>
      <c r="BH68" s="89" t="str">
        <f t="shared" si="31"/>
        <v>Морковь</v>
      </c>
      <c r="BI68" s="89" t="str">
        <f t="shared" si="31"/>
        <v>Лук</v>
      </c>
      <c r="BJ68" s="89" t="str">
        <f t="shared" si="31"/>
        <v>Капуста</v>
      </c>
      <c r="BK68" s="89" t="str">
        <f t="shared" si="31"/>
        <v>Свекла</v>
      </c>
      <c r="BL68" s="89" t="str">
        <f t="shared" si="31"/>
        <v>Томатная паста</v>
      </c>
      <c r="BM68" s="89" t="str">
        <f t="shared" si="31"/>
        <v>Масло растительное</v>
      </c>
      <c r="BN68" s="89" t="str">
        <f t="shared" si="31"/>
        <v>Соль</v>
      </c>
      <c r="BO68" s="89" t="str">
        <f t="shared" ref="BO68" si="32">BO7</f>
        <v>Аскорбиновая кислота</v>
      </c>
      <c r="BP68" s="94" t="s">
        <v>5</v>
      </c>
      <c r="BQ68" s="94" t="s">
        <v>6</v>
      </c>
    </row>
    <row r="69" spans="1:69" ht="36" customHeight="1">
      <c r="A69" s="96"/>
      <c r="B69" s="6" t="s">
        <v>7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38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4"/>
      <c r="BQ69" s="94"/>
    </row>
    <row r="70" spans="1:69">
      <c r="A70" s="90"/>
      <c r="B70" s="7" t="str">
        <f t="shared" ref="B70:B74" si="33">B14</f>
        <v>Суп картофельный с клецками</v>
      </c>
      <c r="C70" s="92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>
      <c r="A71" s="90"/>
      <c r="B71" s="7" t="str">
        <f t="shared" si="33"/>
        <v>Жаркое по-домашнему</v>
      </c>
      <c r="C71" s="92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>
      <c r="A72" s="90"/>
      <c r="B72" s="7" t="str">
        <f t="shared" si="33"/>
        <v>Хлеб пшеничный</v>
      </c>
      <c r="C72" s="92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>
      <c r="A73" s="90"/>
      <c r="B73" s="7" t="str">
        <f t="shared" si="33"/>
        <v>Хлеб ржано-пшеничный</v>
      </c>
      <c r="C73" s="92"/>
      <c r="D73" s="7">
        <f t="shared" si="34"/>
        <v>0</v>
      </c>
      <c r="E73" s="7">
        <f t="shared" si="34"/>
        <v>5.0450000000000002E-2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>
      <c r="A74" s="90"/>
      <c r="B74" s="7" t="str">
        <f t="shared" si="33"/>
        <v>Напиток из шиповника</v>
      </c>
      <c r="C74" s="92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>
      <c r="A75" s="90"/>
      <c r="B75" s="12"/>
      <c r="C75" s="97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>
      <c r="B76" s="19" t="s">
        <v>21</v>
      </c>
      <c r="C76" s="20"/>
      <c r="D76" s="21">
        <f t="shared" ref="D76:R76" si="43">SUM(D70:D75)</f>
        <v>0.03</v>
      </c>
      <c r="E76" s="21">
        <f t="shared" si="43"/>
        <v>5.0450000000000002E-2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>
      <c r="B77" s="19" t="s">
        <v>22</v>
      </c>
      <c r="C77" s="20"/>
      <c r="D77" s="22">
        <f t="shared" ref="D77:BN77" si="47">PRODUCT(D76,$F$6)</f>
        <v>1.3199999999999998</v>
      </c>
      <c r="E77" s="22">
        <f t="shared" si="47"/>
        <v>2.2198000000000002</v>
      </c>
      <c r="F77" s="22">
        <f t="shared" si="47"/>
        <v>0.52800000000000002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0.11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2.75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0.70399999999999996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0.44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2.42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8.8440000000000012</v>
      </c>
      <c r="BH77" s="22">
        <f t="shared" si="47"/>
        <v>1.54</v>
      </c>
      <c r="BI77" s="22">
        <f t="shared" si="47"/>
        <v>0.88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0.26400000000000001</v>
      </c>
      <c r="BN77" s="22">
        <f t="shared" si="47"/>
        <v>0.17599999999999999</v>
      </c>
      <c r="BO77" s="22">
        <f t="shared" ref="BO77" si="49">PRODUCT(BO76,$F$6)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>D62</f>
        <v>67.27</v>
      </c>
      <c r="E79" s="39">
        <f t="shared" ref="E79:BN79" si="50">E62</f>
        <v>70</v>
      </c>
      <c r="F79" s="29">
        <f t="shared" si="50"/>
        <v>91</v>
      </c>
      <c r="G79" s="29">
        <f t="shared" si="50"/>
        <v>568</v>
      </c>
      <c r="H79" s="29">
        <f t="shared" si="50"/>
        <v>1250</v>
      </c>
      <c r="I79" s="29">
        <f t="shared" si="50"/>
        <v>720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529</v>
      </c>
      <c r="N79" s="29">
        <f t="shared" si="50"/>
        <v>99.49</v>
      </c>
      <c r="O79" s="29">
        <f t="shared" si="50"/>
        <v>320.32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708</v>
      </c>
      <c r="V79" s="29">
        <f t="shared" si="50"/>
        <v>364.1</v>
      </c>
      <c r="W79" s="29">
        <f t="shared" si="50"/>
        <v>59</v>
      </c>
      <c r="X79" s="29">
        <f t="shared" si="50"/>
        <v>9.1999999999999993</v>
      </c>
      <c r="Y79" s="29">
        <f t="shared" si="50"/>
        <v>0</v>
      </c>
      <c r="Z79" s="29">
        <f t="shared" si="50"/>
        <v>366</v>
      </c>
      <c r="AA79" s="29">
        <f t="shared" si="50"/>
        <v>315</v>
      </c>
      <c r="AB79" s="29">
        <f t="shared" si="50"/>
        <v>263</v>
      </c>
      <c r="AC79" s="29">
        <f t="shared" si="50"/>
        <v>250</v>
      </c>
      <c r="AD79" s="29">
        <f t="shared" si="50"/>
        <v>145</v>
      </c>
      <c r="AE79" s="29">
        <f t="shared" si="50"/>
        <v>316</v>
      </c>
      <c r="AF79" s="29">
        <f t="shared" si="50"/>
        <v>249</v>
      </c>
      <c r="AG79" s="29">
        <f t="shared" si="50"/>
        <v>227.27</v>
      </c>
      <c r="AH79" s="29">
        <f t="shared" si="50"/>
        <v>69.2</v>
      </c>
      <c r="AI79" s="29">
        <f t="shared" si="50"/>
        <v>59.25</v>
      </c>
      <c r="AJ79" s="29">
        <f t="shared" si="50"/>
        <v>39.4</v>
      </c>
      <c r="AK79" s="29">
        <f t="shared" si="50"/>
        <v>190</v>
      </c>
      <c r="AL79" s="29">
        <f t="shared" si="50"/>
        <v>194</v>
      </c>
      <c r="AM79" s="29">
        <f t="shared" si="50"/>
        <v>378.4</v>
      </c>
      <c r="AN79" s="29">
        <f t="shared" si="50"/>
        <v>300</v>
      </c>
      <c r="AO79" s="29">
        <f t="shared" si="50"/>
        <v>0</v>
      </c>
      <c r="AP79" s="29">
        <f t="shared" si="50"/>
        <v>201.15</v>
      </c>
      <c r="AQ79" s="29">
        <f t="shared" si="50"/>
        <v>62.5</v>
      </c>
      <c r="AR79" s="29">
        <f t="shared" si="50"/>
        <v>62</v>
      </c>
      <c r="AS79" s="29">
        <f t="shared" si="50"/>
        <v>80.67</v>
      </c>
      <c r="AT79" s="29">
        <f t="shared" si="50"/>
        <v>64.290000000000006</v>
      </c>
      <c r="AU79" s="29">
        <f t="shared" si="50"/>
        <v>57.14</v>
      </c>
      <c r="AV79" s="29">
        <f t="shared" si="50"/>
        <v>51.25</v>
      </c>
      <c r="AW79" s="29">
        <f t="shared" si="50"/>
        <v>77.14</v>
      </c>
      <c r="AX79" s="29">
        <f t="shared" si="50"/>
        <v>66</v>
      </c>
      <c r="AY79" s="29">
        <f t="shared" si="50"/>
        <v>60</v>
      </c>
      <c r="AZ79" s="29">
        <f t="shared" si="50"/>
        <v>129.33000000000001</v>
      </c>
      <c r="BA79" s="29">
        <f t="shared" si="50"/>
        <v>342</v>
      </c>
      <c r="BB79" s="29">
        <f t="shared" si="50"/>
        <v>591</v>
      </c>
      <c r="BC79" s="29">
        <f t="shared" si="50"/>
        <v>558.89</v>
      </c>
      <c r="BD79" s="29">
        <f t="shared" si="50"/>
        <v>217</v>
      </c>
      <c r="BE79" s="29">
        <f t="shared" si="50"/>
        <v>349</v>
      </c>
      <c r="BF79" s="29">
        <f t="shared" si="50"/>
        <v>0</v>
      </c>
      <c r="BG79" s="29">
        <f t="shared" si="50"/>
        <v>27</v>
      </c>
      <c r="BH79" s="29">
        <f t="shared" si="50"/>
        <v>35</v>
      </c>
      <c r="BI79" s="29">
        <f t="shared" si="50"/>
        <v>26</v>
      </c>
      <c r="BJ79" s="29">
        <f t="shared" si="50"/>
        <v>20</v>
      </c>
      <c r="BK79" s="29">
        <f t="shared" si="50"/>
        <v>35</v>
      </c>
      <c r="BL79" s="29">
        <f t="shared" si="50"/>
        <v>298</v>
      </c>
      <c r="BM79" s="29">
        <f t="shared" si="50"/>
        <v>144.44</v>
      </c>
      <c r="BN79" s="29">
        <f t="shared" si="50"/>
        <v>14.89</v>
      </c>
      <c r="BO79" s="29">
        <f t="shared" ref="BO79" si="51">BO62</f>
        <v>10000</v>
      </c>
    </row>
    <row r="80" spans="1:69" ht="17.399999999999999">
      <c r="B80" s="19" t="s">
        <v>26</v>
      </c>
      <c r="C80" s="20" t="s">
        <v>25</v>
      </c>
      <c r="D80" s="21">
        <f>D79/1000</f>
        <v>6.7269999999999996E-2</v>
      </c>
      <c r="E80" s="21">
        <f t="shared" ref="E80:BN80" si="52">E79/1000</f>
        <v>7.0000000000000007E-2</v>
      </c>
      <c r="F80" s="21">
        <f t="shared" si="52"/>
        <v>9.0999999999999998E-2</v>
      </c>
      <c r="G80" s="21">
        <f t="shared" si="52"/>
        <v>0.56799999999999995</v>
      </c>
      <c r="H80" s="21">
        <f t="shared" si="52"/>
        <v>1.25</v>
      </c>
      <c r="I80" s="21">
        <f t="shared" si="52"/>
        <v>0.72</v>
      </c>
      <c r="J80" s="21">
        <f t="shared" si="52"/>
        <v>7.1379999999999999E-2</v>
      </c>
      <c r="K80" s="21">
        <f t="shared" si="52"/>
        <v>0.66244000000000003</v>
      </c>
      <c r="L80" s="21">
        <f t="shared" si="52"/>
        <v>0.20083000000000001</v>
      </c>
      <c r="M80" s="21">
        <f t="shared" si="52"/>
        <v>0.52900000000000003</v>
      </c>
      <c r="N80" s="21">
        <f t="shared" si="52"/>
        <v>9.9489999999999995E-2</v>
      </c>
      <c r="O80" s="21">
        <f t="shared" si="52"/>
        <v>0.32031999999999999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0.70799999999999996</v>
      </c>
      <c r="V80" s="21">
        <f t="shared" si="52"/>
        <v>0.36410000000000003</v>
      </c>
      <c r="W80" s="21">
        <f t="shared" si="52"/>
        <v>5.8999999999999997E-2</v>
      </c>
      <c r="X80" s="21">
        <f t="shared" si="52"/>
        <v>9.1999999999999998E-3</v>
      </c>
      <c r="Y80" s="21">
        <f t="shared" si="52"/>
        <v>0</v>
      </c>
      <c r="Z80" s="21">
        <f t="shared" si="52"/>
        <v>0.36599999999999999</v>
      </c>
      <c r="AA80" s="21">
        <f t="shared" si="52"/>
        <v>0.315</v>
      </c>
      <c r="AB80" s="21">
        <f t="shared" si="52"/>
        <v>0.26300000000000001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0.316</v>
      </c>
      <c r="AF80" s="21">
        <f t="shared" si="52"/>
        <v>0.249</v>
      </c>
      <c r="AG80" s="21">
        <f t="shared" si="52"/>
        <v>0.22727</v>
      </c>
      <c r="AH80" s="21">
        <f t="shared" si="52"/>
        <v>6.9199999999999998E-2</v>
      </c>
      <c r="AI80" s="21">
        <f t="shared" si="52"/>
        <v>5.9249999999999997E-2</v>
      </c>
      <c r="AJ80" s="21">
        <f t="shared" si="52"/>
        <v>3.9399999999999998E-2</v>
      </c>
      <c r="AK80" s="21">
        <f t="shared" si="52"/>
        <v>0.19</v>
      </c>
      <c r="AL80" s="21">
        <f t="shared" si="52"/>
        <v>0.19400000000000001</v>
      </c>
      <c r="AM80" s="21">
        <f t="shared" si="52"/>
        <v>0.37839999999999996</v>
      </c>
      <c r="AN80" s="21">
        <f t="shared" si="52"/>
        <v>0.3</v>
      </c>
      <c r="AO80" s="21">
        <f t="shared" si="52"/>
        <v>0</v>
      </c>
      <c r="AP80" s="21">
        <f t="shared" si="52"/>
        <v>0.20115</v>
      </c>
      <c r="AQ80" s="21">
        <f t="shared" si="52"/>
        <v>6.25E-2</v>
      </c>
      <c r="AR80" s="21">
        <f t="shared" si="52"/>
        <v>6.2E-2</v>
      </c>
      <c r="AS80" s="21">
        <f t="shared" si="52"/>
        <v>8.0670000000000006E-2</v>
      </c>
      <c r="AT80" s="21">
        <f t="shared" si="52"/>
        <v>6.429E-2</v>
      </c>
      <c r="AU80" s="21">
        <f t="shared" si="52"/>
        <v>5.7140000000000003E-2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6.6000000000000003E-2</v>
      </c>
      <c r="AY80" s="21">
        <f t="shared" si="52"/>
        <v>0.06</v>
      </c>
      <c r="AZ80" s="21">
        <f t="shared" si="52"/>
        <v>0.12933</v>
      </c>
      <c r="BA80" s="21">
        <f t="shared" si="52"/>
        <v>0.34200000000000003</v>
      </c>
      <c r="BB80" s="21">
        <f t="shared" si="52"/>
        <v>0.59099999999999997</v>
      </c>
      <c r="BC80" s="21">
        <f t="shared" si="52"/>
        <v>0.55889</v>
      </c>
      <c r="BD80" s="21">
        <f t="shared" si="52"/>
        <v>0.217</v>
      </c>
      <c r="BE80" s="21">
        <f t="shared" si="52"/>
        <v>0.34899999999999998</v>
      </c>
      <c r="BF80" s="21">
        <f t="shared" si="52"/>
        <v>0</v>
      </c>
      <c r="BG80" s="21">
        <f t="shared" si="52"/>
        <v>2.7E-2</v>
      </c>
      <c r="BH80" s="21">
        <f t="shared" si="52"/>
        <v>3.5000000000000003E-2</v>
      </c>
      <c r="BI80" s="21">
        <f t="shared" si="52"/>
        <v>2.5999999999999999E-2</v>
      </c>
      <c r="BJ80" s="21">
        <f t="shared" si="52"/>
        <v>0.02</v>
      </c>
      <c r="BK80" s="21">
        <f t="shared" si="52"/>
        <v>3.5000000000000003E-2</v>
      </c>
      <c r="BL80" s="21">
        <f t="shared" si="52"/>
        <v>0.29799999999999999</v>
      </c>
      <c r="BM80" s="21">
        <f t="shared" si="52"/>
        <v>0.14443999999999999</v>
      </c>
      <c r="BN80" s="21">
        <f t="shared" si="52"/>
        <v>1.489E-2</v>
      </c>
      <c r="BO80" s="21">
        <f t="shared" ref="BO80" si="53">BO79/1000</f>
        <v>10</v>
      </c>
    </row>
    <row r="81" spans="1:69" ht="17.399999999999999">
      <c r="A81" s="30"/>
      <c r="B81" s="31" t="s">
        <v>27</v>
      </c>
      <c r="C81" s="93"/>
      <c r="D81" s="32">
        <f>D77*D79</f>
        <v>88.796399999999977</v>
      </c>
      <c r="E81" s="32">
        <f t="shared" ref="E81:BN81" si="54">E77*E79</f>
        <v>155.38600000000002</v>
      </c>
      <c r="F81" s="32">
        <f t="shared" si="54"/>
        <v>48.048000000000002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72.868400000000008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25.299999999999997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176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17.335999999999999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827.64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238.78800000000004</v>
      </c>
      <c r="BH81" s="32">
        <f t="shared" si="54"/>
        <v>53.9</v>
      </c>
      <c r="BI81" s="32">
        <f t="shared" si="54"/>
        <v>22.88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38.132159999999999</v>
      </c>
      <c r="BN81" s="32">
        <f t="shared" si="54"/>
        <v>2.6206399999999999</v>
      </c>
      <c r="BO81" s="32">
        <f t="shared" ref="BO81" si="55">BO77*BO79</f>
        <v>0</v>
      </c>
      <c r="BP81" s="33">
        <f>SUM(D81:BN81)</f>
        <v>1767.6956000000005</v>
      </c>
      <c r="BQ81" s="34">
        <f>BP81/$C$9</f>
        <v>40.174900000000008</v>
      </c>
    </row>
    <row r="82" spans="1:69" ht="17.399999999999999">
      <c r="A82" s="30"/>
      <c r="B82" s="31" t="s">
        <v>28</v>
      </c>
      <c r="C82" s="93"/>
      <c r="D82" s="32">
        <f>D77*D79</f>
        <v>88.796399999999977</v>
      </c>
      <c r="E82" s="32">
        <f t="shared" ref="E82:BN82" si="56">E77*E79</f>
        <v>155.38600000000002</v>
      </c>
      <c r="F82" s="32">
        <f t="shared" si="56"/>
        <v>48.048000000000002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72.868400000000008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25.299999999999997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176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17.335999999999999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827.64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238.78800000000004</v>
      </c>
      <c r="BH82" s="32">
        <f t="shared" si="56"/>
        <v>53.9</v>
      </c>
      <c r="BI82" s="32">
        <f t="shared" si="56"/>
        <v>22.88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38.132159999999999</v>
      </c>
      <c r="BN82" s="32">
        <f t="shared" si="56"/>
        <v>2.6206399999999999</v>
      </c>
      <c r="BO82" s="32">
        <f t="shared" ref="BO82" si="57">BO77*BO79</f>
        <v>0</v>
      </c>
      <c r="BP82" s="33">
        <f>SUM(D82:BN82)</f>
        <v>1767.6956000000005</v>
      </c>
      <c r="BQ82" s="34">
        <f>BP82/$C$9</f>
        <v>40.174900000000008</v>
      </c>
    </row>
    <row r="84" spans="1:69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>
      <c r="A85" s="95"/>
      <c r="B85" s="5" t="s">
        <v>3</v>
      </c>
      <c r="C85" s="87" t="s">
        <v>4</v>
      </c>
      <c r="D85" s="89" t="str">
        <f t="shared" ref="D85:BN85" si="58">D7</f>
        <v>Хлеб пшеничный</v>
      </c>
      <c r="E85" s="89" t="str">
        <f t="shared" si="58"/>
        <v>Хлеб ржано-пшеничный</v>
      </c>
      <c r="F85" s="89" t="str">
        <f t="shared" si="58"/>
        <v>Сахар</v>
      </c>
      <c r="G85" s="89" t="str">
        <f t="shared" si="58"/>
        <v>Чай</v>
      </c>
      <c r="H85" s="89" t="str">
        <f t="shared" si="58"/>
        <v>Какао</v>
      </c>
      <c r="I85" s="89" t="str">
        <f t="shared" si="58"/>
        <v>Кофейный напиток</v>
      </c>
      <c r="J85" s="89" t="str">
        <f t="shared" si="58"/>
        <v>Молоко 2,5%</v>
      </c>
      <c r="K85" s="89" t="str">
        <f t="shared" si="58"/>
        <v>Масло сливочное</v>
      </c>
      <c r="L85" s="89" t="str">
        <f t="shared" si="58"/>
        <v>Сметана 15%</v>
      </c>
      <c r="M85" s="89" t="str">
        <f t="shared" si="58"/>
        <v>Молоко сухое</v>
      </c>
      <c r="N85" s="89" t="str">
        <f t="shared" si="58"/>
        <v>Снежок 2,5 %</v>
      </c>
      <c r="O85" s="89" t="str">
        <f t="shared" si="58"/>
        <v>Творог 5%</v>
      </c>
      <c r="P85" s="89" t="str">
        <f t="shared" si="58"/>
        <v>Молоко сгущенное</v>
      </c>
      <c r="Q85" s="89" t="str">
        <f t="shared" si="58"/>
        <v xml:space="preserve">Джем Сава </v>
      </c>
      <c r="R85" s="89" t="str">
        <f t="shared" si="58"/>
        <v>Сыр</v>
      </c>
      <c r="S85" s="89" t="str">
        <f t="shared" si="58"/>
        <v>Зеленый горошек</v>
      </c>
      <c r="T85" s="89" t="str">
        <f t="shared" si="58"/>
        <v>Кукуруза консервирован.</v>
      </c>
      <c r="U85" s="89" t="str">
        <f t="shared" si="58"/>
        <v>Консервы рыбные</v>
      </c>
      <c r="V85" s="89" t="str">
        <f t="shared" si="58"/>
        <v>Огурцы консервирован.</v>
      </c>
      <c r="W85" s="38"/>
      <c r="X85" s="89" t="str">
        <f t="shared" si="58"/>
        <v>Яйцо</v>
      </c>
      <c r="Y85" s="89" t="str">
        <f t="shared" si="58"/>
        <v>Икра кабачковая</v>
      </c>
      <c r="Z85" s="89" t="str">
        <f t="shared" si="58"/>
        <v>Изюм</v>
      </c>
      <c r="AA85" s="89" t="str">
        <f t="shared" si="58"/>
        <v>Курага</v>
      </c>
      <c r="AB85" s="89" t="str">
        <f t="shared" si="58"/>
        <v>Чернослив</v>
      </c>
      <c r="AC85" s="89" t="str">
        <f t="shared" si="58"/>
        <v>Шиповник</v>
      </c>
      <c r="AD85" s="89" t="str">
        <f t="shared" si="58"/>
        <v>Сухофрукты</v>
      </c>
      <c r="AE85" s="89" t="str">
        <f t="shared" si="58"/>
        <v>Ягода свежемороженная</v>
      </c>
      <c r="AF85" s="89" t="str">
        <f t="shared" si="58"/>
        <v>Лимон</v>
      </c>
      <c r="AG85" s="89" t="str">
        <f t="shared" si="58"/>
        <v>Кисель</v>
      </c>
      <c r="AH85" s="89" t="str">
        <f t="shared" si="58"/>
        <v xml:space="preserve">Сок </v>
      </c>
      <c r="AI85" s="89" t="str">
        <f t="shared" si="58"/>
        <v>Макаронные изделия</v>
      </c>
      <c r="AJ85" s="89" t="str">
        <f t="shared" si="58"/>
        <v>Мука</v>
      </c>
      <c r="AK85" s="89" t="str">
        <f t="shared" si="58"/>
        <v>Дрожжи</v>
      </c>
      <c r="AL85" s="89" t="str">
        <f t="shared" si="58"/>
        <v>Печенье</v>
      </c>
      <c r="AM85" s="89" t="str">
        <f t="shared" si="58"/>
        <v>Кукурузн ные палочки</v>
      </c>
      <c r="AN85" s="89" t="str">
        <f t="shared" si="58"/>
        <v>Вафли</v>
      </c>
      <c r="AO85" s="89" t="str">
        <f t="shared" si="58"/>
        <v>Конфеты</v>
      </c>
      <c r="AP85" s="89" t="str">
        <f t="shared" si="58"/>
        <v>Повидло Сава</v>
      </c>
      <c r="AQ85" s="89" t="str">
        <f t="shared" si="58"/>
        <v>Крупа геркулес</v>
      </c>
      <c r="AR85" s="89" t="str">
        <f t="shared" si="58"/>
        <v>Крупа горох</v>
      </c>
      <c r="AS85" s="89" t="str">
        <f t="shared" si="58"/>
        <v>Крупа гречневая</v>
      </c>
      <c r="AT85" s="89" t="str">
        <f t="shared" si="58"/>
        <v>Крупа кукурузная</v>
      </c>
      <c r="AU85" s="89" t="str">
        <f t="shared" si="58"/>
        <v>Крупа манная</v>
      </c>
      <c r="AV85" s="89" t="str">
        <f t="shared" si="58"/>
        <v>Крупа перловая</v>
      </c>
      <c r="AW85" s="89" t="str">
        <f t="shared" si="58"/>
        <v>Крупа пшеничная</v>
      </c>
      <c r="AX85" s="89" t="str">
        <f t="shared" si="58"/>
        <v>Крупа пшено</v>
      </c>
      <c r="AY85" s="89" t="str">
        <f t="shared" si="58"/>
        <v>Крупа ячневая</v>
      </c>
      <c r="AZ85" s="89" t="str">
        <f t="shared" si="58"/>
        <v>Рис</v>
      </c>
      <c r="BA85" s="89" t="str">
        <f t="shared" si="58"/>
        <v>Цыпленок бройлер</v>
      </c>
      <c r="BB85" s="89" t="str">
        <f t="shared" si="58"/>
        <v>Филе куриное</v>
      </c>
      <c r="BC85" s="89" t="str">
        <f t="shared" si="58"/>
        <v>Фарш говяжий</v>
      </c>
      <c r="BD85" s="89" t="str">
        <f t="shared" si="58"/>
        <v>Печень куриная</v>
      </c>
      <c r="BE85" s="89" t="str">
        <f t="shared" si="58"/>
        <v>Филе минтая</v>
      </c>
      <c r="BF85" s="89" t="str">
        <f t="shared" si="58"/>
        <v>Филе сельди слабосол.</v>
      </c>
      <c r="BG85" s="89" t="str">
        <f t="shared" si="58"/>
        <v>Картофель</v>
      </c>
      <c r="BH85" s="89" t="str">
        <f t="shared" si="58"/>
        <v>Морковь</v>
      </c>
      <c r="BI85" s="89" t="str">
        <f t="shared" si="58"/>
        <v>Лук</v>
      </c>
      <c r="BJ85" s="89" t="str">
        <f t="shared" si="58"/>
        <v>Капуста</v>
      </c>
      <c r="BK85" s="89" t="str">
        <f t="shared" si="58"/>
        <v>Свекла</v>
      </c>
      <c r="BL85" s="89" t="str">
        <f t="shared" si="58"/>
        <v>Томатная паста</v>
      </c>
      <c r="BM85" s="89" t="str">
        <f t="shared" si="58"/>
        <v>Масло растительное</v>
      </c>
      <c r="BN85" s="89" t="str">
        <f t="shared" si="58"/>
        <v>Соль</v>
      </c>
      <c r="BO85" s="89" t="str">
        <f t="shared" ref="BO85" si="59">BO7</f>
        <v>Аскорбиновая кислота</v>
      </c>
      <c r="BP85" s="94" t="s">
        <v>5</v>
      </c>
      <c r="BQ85" s="94" t="s">
        <v>6</v>
      </c>
    </row>
    <row r="86" spans="1:69" ht="36" customHeight="1">
      <c r="A86" s="96"/>
      <c r="B86" s="6" t="s">
        <v>7</v>
      </c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38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94"/>
      <c r="BQ86" s="94"/>
    </row>
    <row r="87" spans="1:69">
      <c r="A87" s="90" t="s">
        <v>17</v>
      </c>
      <c r="B87" s="7" t="str">
        <f>B21</f>
        <v>Молоко</v>
      </c>
      <c r="C87" s="91">
        <f>$F$6</f>
        <v>44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0.17499999999999999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>
      <c r="A88" s="90"/>
      <c r="B88" s="7" t="str">
        <f>B22</f>
        <v>Печенье</v>
      </c>
      <c r="C88" s="92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>
      <c r="A89" s="90"/>
      <c r="B89" s="7">
        <f>B23</f>
        <v>0</v>
      </c>
      <c r="C89" s="92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>
      <c r="A90" s="90"/>
      <c r="B90" s="7">
        <f>B24</f>
        <v>0</v>
      </c>
      <c r="C90" s="92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>
      <c r="A91" s="90"/>
      <c r="B91" s="7">
        <f>B25</f>
        <v>0</v>
      </c>
      <c r="C91" s="97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0.17499999999999999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7.6999999999999993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1.3199999999999998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>D79</f>
        <v>67.27</v>
      </c>
      <c r="E95" s="39">
        <f t="shared" ref="E95:BN95" si="68">E79</f>
        <v>70</v>
      </c>
      <c r="F95" s="29">
        <f t="shared" si="68"/>
        <v>91</v>
      </c>
      <c r="G95" s="29">
        <f t="shared" si="68"/>
        <v>568</v>
      </c>
      <c r="H95" s="29">
        <f t="shared" si="68"/>
        <v>1250</v>
      </c>
      <c r="I95" s="29">
        <f t="shared" si="68"/>
        <v>720</v>
      </c>
      <c r="J95" s="29">
        <f t="shared" si="68"/>
        <v>71.38</v>
      </c>
      <c r="K95" s="29">
        <f t="shared" si="68"/>
        <v>662.44</v>
      </c>
      <c r="L95" s="29">
        <f t="shared" si="68"/>
        <v>200.83</v>
      </c>
      <c r="M95" s="29">
        <f t="shared" si="68"/>
        <v>529</v>
      </c>
      <c r="N95" s="29">
        <f t="shared" si="68"/>
        <v>99.49</v>
      </c>
      <c r="O95" s="29">
        <f t="shared" si="68"/>
        <v>320.32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708</v>
      </c>
      <c r="V95" s="29">
        <f t="shared" si="68"/>
        <v>364.1</v>
      </c>
      <c r="W95" s="29">
        <f t="shared" si="68"/>
        <v>59</v>
      </c>
      <c r="X95" s="29">
        <f t="shared" si="68"/>
        <v>9.1999999999999993</v>
      </c>
      <c r="Y95" s="29">
        <f t="shared" si="68"/>
        <v>0</v>
      </c>
      <c r="Z95" s="29">
        <f t="shared" si="68"/>
        <v>366</v>
      </c>
      <c r="AA95" s="29">
        <f t="shared" si="68"/>
        <v>315</v>
      </c>
      <c r="AB95" s="29">
        <f t="shared" si="68"/>
        <v>263</v>
      </c>
      <c r="AC95" s="29">
        <f t="shared" si="68"/>
        <v>250</v>
      </c>
      <c r="AD95" s="29">
        <f t="shared" si="68"/>
        <v>145</v>
      </c>
      <c r="AE95" s="29">
        <f t="shared" si="68"/>
        <v>316</v>
      </c>
      <c r="AF95" s="29">
        <f t="shared" si="68"/>
        <v>249</v>
      </c>
      <c r="AG95" s="29">
        <f t="shared" si="68"/>
        <v>227.27</v>
      </c>
      <c r="AH95" s="29">
        <f t="shared" si="68"/>
        <v>69.2</v>
      </c>
      <c r="AI95" s="29">
        <f t="shared" si="68"/>
        <v>59.25</v>
      </c>
      <c r="AJ95" s="29">
        <f t="shared" si="68"/>
        <v>39.4</v>
      </c>
      <c r="AK95" s="29">
        <f t="shared" si="68"/>
        <v>190</v>
      </c>
      <c r="AL95" s="29">
        <f t="shared" si="68"/>
        <v>194</v>
      </c>
      <c r="AM95" s="29">
        <f t="shared" si="68"/>
        <v>378.4</v>
      </c>
      <c r="AN95" s="29">
        <f t="shared" si="68"/>
        <v>300</v>
      </c>
      <c r="AO95" s="29">
        <f t="shared" si="68"/>
        <v>0</v>
      </c>
      <c r="AP95" s="29">
        <f t="shared" si="68"/>
        <v>201.15</v>
      </c>
      <c r="AQ95" s="29">
        <f t="shared" si="68"/>
        <v>62.5</v>
      </c>
      <c r="AR95" s="29">
        <f t="shared" si="68"/>
        <v>62</v>
      </c>
      <c r="AS95" s="29">
        <f t="shared" si="68"/>
        <v>80.67</v>
      </c>
      <c r="AT95" s="29">
        <f t="shared" si="68"/>
        <v>64.290000000000006</v>
      </c>
      <c r="AU95" s="29">
        <f t="shared" si="68"/>
        <v>57.14</v>
      </c>
      <c r="AV95" s="29">
        <f t="shared" si="68"/>
        <v>51.25</v>
      </c>
      <c r="AW95" s="29">
        <f t="shared" si="68"/>
        <v>77.14</v>
      </c>
      <c r="AX95" s="29">
        <f t="shared" si="68"/>
        <v>66</v>
      </c>
      <c r="AY95" s="29">
        <f t="shared" si="68"/>
        <v>60</v>
      </c>
      <c r="AZ95" s="29">
        <f t="shared" si="68"/>
        <v>129.33000000000001</v>
      </c>
      <c r="BA95" s="29">
        <f t="shared" si="68"/>
        <v>342</v>
      </c>
      <c r="BB95" s="29">
        <f t="shared" si="68"/>
        <v>591</v>
      </c>
      <c r="BC95" s="29">
        <f t="shared" si="68"/>
        <v>558.89</v>
      </c>
      <c r="BD95" s="29">
        <f t="shared" si="68"/>
        <v>217</v>
      </c>
      <c r="BE95" s="29">
        <f t="shared" si="68"/>
        <v>349</v>
      </c>
      <c r="BF95" s="29">
        <f t="shared" si="68"/>
        <v>0</v>
      </c>
      <c r="BG95" s="29">
        <f t="shared" si="68"/>
        <v>27</v>
      </c>
      <c r="BH95" s="29">
        <f t="shared" si="68"/>
        <v>35</v>
      </c>
      <c r="BI95" s="29">
        <f t="shared" si="68"/>
        <v>26</v>
      </c>
      <c r="BJ95" s="29">
        <f t="shared" si="68"/>
        <v>20</v>
      </c>
      <c r="BK95" s="29">
        <f t="shared" si="68"/>
        <v>35</v>
      </c>
      <c r="BL95" s="29">
        <f t="shared" si="68"/>
        <v>298</v>
      </c>
      <c r="BM95" s="29">
        <f t="shared" si="68"/>
        <v>144.44</v>
      </c>
      <c r="BN95" s="29">
        <f t="shared" si="68"/>
        <v>14.89</v>
      </c>
      <c r="BO95" s="29">
        <f t="shared" ref="BO95" si="69">BO79</f>
        <v>10000</v>
      </c>
    </row>
    <row r="96" spans="1:69" ht="17.399999999999999">
      <c r="B96" s="19" t="s">
        <v>26</v>
      </c>
      <c r="C96" s="20" t="s">
        <v>25</v>
      </c>
      <c r="D96" s="21">
        <f>D95/1000</f>
        <v>6.7269999999999996E-2</v>
      </c>
      <c r="E96" s="21">
        <f t="shared" ref="E96:BN96" si="70">E95/1000</f>
        <v>7.0000000000000007E-2</v>
      </c>
      <c r="F96" s="21">
        <f t="shared" si="70"/>
        <v>9.0999999999999998E-2</v>
      </c>
      <c r="G96" s="21">
        <f t="shared" si="70"/>
        <v>0.56799999999999995</v>
      </c>
      <c r="H96" s="21">
        <f t="shared" si="70"/>
        <v>1.25</v>
      </c>
      <c r="I96" s="21">
        <f t="shared" si="70"/>
        <v>0.72</v>
      </c>
      <c r="J96" s="21">
        <f t="shared" si="70"/>
        <v>7.1379999999999999E-2</v>
      </c>
      <c r="K96" s="21">
        <f t="shared" si="70"/>
        <v>0.66244000000000003</v>
      </c>
      <c r="L96" s="21">
        <f t="shared" si="70"/>
        <v>0.20083000000000001</v>
      </c>
      <c r="M96" s="21">
        <f t="shared" si="70"/>
        <v>0.52900000000000003</v>
      </c>
      <c r="N96" s="21">
        <f t="shared" si="70"/>
        <v>9.9489999999999995E-2</v>
      </c>
      <c r="O96" s="21">
        <f t="shared" si="70"/>
        <v>0.32031999999999999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0.70799999999999996</v>
      </c>
      <c r="V96" s="21">
        <f t="shared" si="70"/>
        <v>0.36410000000000003</v>
      </c>
      <c r="W96" s="21">
        <f t="shared" si="70"/>
        <v>5.8999999999999997E-2</v>
      </c>
      <c r="X96" s="21">
        <f t="shared" si="70"/>
        <v>9.1999999999999998E-3</v>
      </c>
      <c r="Y96" s="21">
        <f t="shared" si="70"/>
        <v>0</v>
      </c>
      <c r="Z96" s="21">
        <f t="shared" si="70"/>
        <v>0.36599999999999999</v>
      </c>
      <c r="AA96" s="21">
        <f t="shared" si="70"/>
        <v>0.315</v>
      </c>
      <c r="AB96" s="21">
        <f t="shared" si="70"/>
        <v>0.26300000000000001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0.316</v>
      </c>
      <c r="AF96" s="21">
        <f t="shared" si="70"/>
        <v>0.249</v>
      </c>
      <c r="AG96" s="21">
        <f t="shared" si="70"/>
        <v>0.22727</v>
      </c>
      <c r="AH96" s="21">
        <f t="shared" si="70"/>
        <v>6.9199999999999998E-2</v>
      </c>
      <c r="AI96" s="21">
        <f t="shared" si="70"/>
        <v>5.9249999999999997E-2</v>
      </c>
      <c r="AJ96" s="21">
        <f t="shared" si="70"/>
        <v>3.9399999999999998E-2</v>
      </c>
      <c r="AK96" s="21">
        <f t="shared" si="70"/>
        <v>0.19</v>
      </c>
      <c r="AL96" s="21">
        <f t="shared" si="70"/>
        <v>0.19400000000000001</v>
      </c>
      <c r="AM96" s="21">
        <f t="shared" si="70"/>
        <v>0.37839999999999996</v>
      </c>
      <c r="AN96" s="21">
        <f t="shared" si="70"/>
        <v>0.3</v>
      </c>
      <c r="AO96" s="21">
        <f t="shared" si="70"/>
        <v>0</v>
      </c>
      <c r="AP96" s="21">
        <f t="shared" si="70"/>
        <v>0.20115</v>
      </c>
      <c r="AQ96" s="21">
        <f t="shared" si="70"/>
        <v>6.25E-2</v>
      </c>
      <c r="AR96" s="21">
        <f t="shared" si="70"/>
        <v>6.2E-2</v>
      </c>
      <c r="AS96" s="21">
        <f t="shared" si="70"/>
        <v>8.0670000000000006E-2</v>
      </c>
      <c r="AT96" s="21">
        <f t="shared" si="70"/>
        <v>6.429E-2</v>
      </c>
      <c r="AU96" s="21">
        <f t="shared" si="70"/>
        <v>5.7140000000000003E-2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6.6000000000000003E-2</v>
      </c>
      <c r="AY96" s="21">
        <f t="shared" si="70"/>
        <v>0.06</v>
      </c>
      <c r="AZ96" s="21">
        <f t="shared" si="70"/>
        <v>0.12933</v>
      </c>
      <c r="BA96" s="21">
        <f t="shared" si="70"/>
        <v>0.34200000000000003</v>
      </c>
      <c r="BB96" s="21">
        <f t="shared" si="70"/>
        <v>0.59099999999999997</v>
      </c>
      <c r="BC96" s="21">
        <f t="shared" si="70"/>
        <v>0.55889</v>
      </c>
      <c r="BD96" s="21">
        <f t="shared" si="70"/>
        <v>0.217</v>
      </c>
      <c r="BE96" s="21">
        <f t="shared" si="70"/>
        <v>0.34899999999999998</v>
      </c>
      <c r="BF96" s="21">
        <f t="shared" si="70"/>
        <v>0</v>
      </c>
      <c r="BG96" s="21">
        <f t="shared" si="70"/>
        <v>2.7E-2</v>
      </c>
      <c r="BH96" s="21">
        <f t="shared" si="70"/>
        <v>3.5000000000000003E-2</v>
      </c>
      <c r="BI96" s="21">
        <f t="shared" si="70"/>
        <v>2.5999999999999999E-2</v>
      </c>
      <c r="BJ96" s="21">
        <f t="shared" si="70"/>
        <v>0.02</v>
      </c>
      <c r="BK96" s="21">
        <f t="shared" si="70"/>
        <v>3.5000000000000003E-2</v>
      </c>
      <c r="BL96" s="21">
        <f t="shared" si="70"/>
        <v>0.29799999999999999</v>
      </c>
      <c r="BM96" s="21">
        <f t="shared" si="70"/>
        <v>0.14443999999999999</v>
      </c>
      <c r="BN96" s="21">
        <f t="shared" si="70"/>
        <v>1.489E-2</v>
      </c>
      <c r="BO96" s="21">
        <f t="shared" ref="BO96" si="71">BO95/1000</f>
        <v>10</v>
      </c>
    </row>
    <row r="97" spans="1:69" ht="17.399999999999999">
      <c r="A97" s="30"/>
      <c r="B97" s="31" t="s">
        <v>27</v>
      </c>
      <c r="C97" s="93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549.62599999999986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256.08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805.7059999999999</v>
      </c>
      <c r="BQ97" s="34">
        <f>BP97/$C$21</f>
        <v>18.311499999999999</v>
      </c>
    </row>
    <row r="98" spans="1:69" ht="17.399999999999999">
      <c r="A98" s="30"/>
      <c r="B98" s="31" t="s">
        <v>28</v>
      </c>
      <c r="C98" s="93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549.62599999999986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256.08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805.7059999999999</v>
      </c>
      <c r="BQ98" s="34">
        <f>BP98/$C$21</f>
        <v>18.311499999999999</v>
      </c>
    </row>
    <row r="100" spans="1:69">
      <c r="R100" s="2">
        <v>51</v>
      </c>
      <c r="S100" s="2"/>
      <c r="T100" s="2"/>
      <c r="U100" s="2"/>
      <c r="V100" s="2"/>
      <c r="W100" s="2"/>
    </row>
    <row r="101" spans="1:69" ht="15" customHeight="1">
      <c r="A101" s="95"/>
      <c r="B101" s="5" t="s">
        <v>3</v>
      </c>
      <c r="C101" s="87" t="s">
        <v>4</v>
      </c>
      <c r="D101" s="89" t="str">
        <f t="shared" ref="D101:BN101" si="76">D7</f>
        <v>Хлеб пшеничный</v>
      </c>
      <c r="E101" s="89" t="str">
        <f t="shared" si="76"/>
        <v>Хлеб ржано-пшеничный</v>
      </c>
      <c r="F101" s="89" t="str">
        <f t="shared" si="76"/>
        <v>Сахар</v>
      </c>
      <c r="G101" s="89" t="str">
        <f t="shared" si="76"/>
        <v>Чай</v>
      </c>
      <c r="H101" s="89" t="str">
        <f t="shared" si="76"/>
        <v>Какао</v>
      </c>
      <c r="I101" s="89" t="str">
        <f t="shared" si="76"/>
        <v>Кофейный напиток</v>
      </c>
      <c r="J101" s="89" t="str">
        <f t="shared" si="76"/>
        <v>Молоко 2,5%</v>
      </c>
      <c r="K101" s="89" t="str">
        <f t="shared" si="76"/>
        <v>Масло сливочное</v>
      </c>
      <c r="L101" s="89" t="str">
        <f t="shared" si="76"/>
        <v>Сметана 15%</v>
      </c>
      <c r="M101" s="89" t="str">
        <f t="shared" si="76"/>
        <v>Молоко сухое</v>
      </c>
      <c r="N101" s="89" t="str">
        <f t="shared" si="76"/>
        <v>Снежок 2,5 %</v>
      </c>
      <c r="O101" s="89" t="str">
        <f t="shared" si="76"/>
        <v>Творог 5%</v>
      </c>
      <c r="P101" s="89" t="str">
        <f t="shared" si="76"/>
        <v>Молоко сгущенное</v>
      </c>
      <c r="Q101" s="89" t="str">
        <f t="shared" si="76"/>
        <v xml:space="preserve">Джем Сава </v>
      </c>
      <c r="R101" s="89" t="str">
        <f t="shared" si="76"/>
        <v>Сыр</v>
      </c>
      <c r="S101" s="89" t="str">
        <f t="shared" si="76"/>
        <v>Зеленый горошек</v>
      </c>
      <c r="T101" s="89" t="str">
        <f t="shared" si="76"/>
        <v>Кукуруза консервирован.</v>
      </c>
      <c r="U101" s="89" t="str">
        <f t="shared" si="76"/>
        <v>Консервы рыбные</v>
      </c>
      <c r="V101" s="89" t="str">
        <f t="shared" si="76"/>
        <v>Огурцы консервирован.</v>
      </c>
      <c r="W101" s="38"/>
      <c r="X101" s="89" t="str">
        <f t="shared" si="76"/>
        <v>Яйцо</v>
      </c>
      <c r="Y101" s="89" t="str">
        <f t="shared" si="76"/>
        <v>Икра кабачковая</v>
      </c>
      <c r="Z101" s="89" t="str">
        <f t="shared" si="76"/>
        <v>Изюм</v>
      </c>
      <c r="AA101" s="89" t="str">
        <f t="shared" si="76"/>
        <v>Курага</v>
      </c>
      <c r="AB101" s="89" t="str">
        <f t="shared" si="76"/>
        <v>Чернослив</v>
      </c>
      <c r="AC101" s="89" t="str">
        <f t="shared" si="76"/>
        <v>Шиповник</v>
      </c>
      <c r="AD101" s="89" t="str">
        <f t="shared" si="76"/>
        <v>Сухофрукты</v>
      </c>
      <c r="AE101" s="89" t="str">
        <f t="shared" si="76"/>
        <v>Ягода свежемороженная</v>
      </c>
      <c r="AF101" s="89" t="str">
        <f t="shared" si="76"/>
        <v>Лимон</v>
      </c>
      <c r="AG101" s="89" t="str">
        <f t="shared" si="76"/>
        <v>Кисель</v>
      </c>
      <c r="AH101" s="89" t="str">
        <f t="shared" si="76"/>
        <v xml:space="preserve">Сок </v>
      </c>
      <c r="AI101" s="89" t="str">
        <f t="shared" si="76"/>
        <v>Макаронные изделия</v>
      </c>
      <c r="AJ101" s="89" t="str">
        <f t="shared" si="76"/>
        <v>Мука</v>
      </c>
      <c r="AK101" s="89" t="str">
        <f t="shared" si="76"/>
        <v>Дрожжи</v>
      </c>
      <c r="AL101" s="89" t="str">
        <f t="shared" si="76"/>
        <v>Печенье</v>
      </c>
      <c r="AM101" s="89" t="str">
        <f t="shared" si="76"/>
        <v>Кукурузн ные палочки</v>
      </c>
      <c r="AN101" s="89" t="str">
        <f t="shared" si="76"/>
        <v>Вафли</v>
      </c>
      <c r="AO101" s="89" t="str">
        <f t="shared" si="76"/>
        <v>Конфеты</v>
      </c>
      <c r="AP101" s="89" t="str">
        <f t="shared" si="76"/>
        <v>Повидло Сава</v>
      </c>
      <c r="AQ101" s="89" t="str">
        <f t="shared" si="76"/>
        <v>Крупа геркулес</v>
      </c>
      <c r="AR101" s="89" t="str">
        <f t="shared" si="76"/>
        <v>Крупа горох</v>
      </c>
      <c r="AS101" s="89" t="str">
        <f t="shared" si="76"/>
        <v>Крупа гречневая</v>
      </c>
      <c r="AT101" s="89" t="str">
        <f t="shared" si="76"/>
        <v>Крупа кукурузная</v>
      </c>
      <c r="AU101" s="89" t="str">
        <f t="shared" si="76"/>
        <v>Крупа манная</v>
      </c>
      <c r="AV101" s="89" t="str">
        <f t="shared" si="76"/>
        <v>Крупа перловая</v>
      </c>
      <c r="AW101" s="89" t="str">
        <f t="shared" si="76"/>
        <v>Крупа пшеничная</v>
      </c>
      <c r="AX101" s="89" t="str">
        <f t="shared" si="76"/>
        <v>Крупа пшено</v>
      </c>
      <c r="AY101" s="89" t="str">
        <f t="shared" si="76"/>
        <v>Крупа ячневая</v>
      </c>
      <c r="AZ101" s="89" t="str">
        <f t="shared" si="76"/>
        <v>Рис</v>
      </c>
      <c r="BA101" s="89" t="str">
        <f t="shared" si="76"/>
        <v>Цыпленок бройлер</v>
      </c>
      <c r="BB101" s="89" t="str">
        <f t="shared" si="76"/>
        <v>Филе куриное</v>
      </c>
      <c r="BC101" s="89" t="str">
        <f t="shared" si="76"/>
        <v>Фарш говяжий</v>
      </c>
      <c r="BD101" s="89" t="str">
        <f t="shared" si="76"/>
        <v>Печень куриная</v>
      </c>
      <c r="BE101" s="89" t="str">
        <f t="shared" si="76"/>
        <v>Филе минтая</v>
      </c>
      <c r="BF101" s="89" t="str">
        <f t="shared" si="76"/>
        <v>Филе сельди слабосол.</v>
      </c>
      <c r="BG101" s="89" t="str">
        <f t="shared" si="76"/>
        <v>Картофель</v>
      </c>
      <c r="BH101" s="89" t="str">
        <f t="shared" si="76"/>
        <v>Морковь</v>
      </c>
      <c r="BI101" s="89" t="str">
        <f t="shared" si="76"/>
        <v>Лук</v>
      </c>
      <c r="BJ101" s="89" t="str">
        <f t="shared" si="76"/>
        <v>Капуста</v>
      </c>
      <c r="BK101" s="89" t="str">
        <f t="shared" si="76"/>
        <v>Свекла</v>
      </c>
      <c r="BL101" s="89" t="str">
        <f t="shared" si="76"/>
        <v>Томатная паста</v>
      </c>
      <c r="BM101" s="89" t="str">
        <f t="shared" si="76"/>
        <v>Масло растительное</v>
      </c>
      <c r="BN101" s="89" t="str">
        <f t="shared" si="76"/>
        <v>Соль</v>
      </c>
      <c r="BO101" s="89" t="str">
        <f t="shared" ref="BO101" si="77">BO7</f>
        <v>Аскорбиновая кислота</v>
      </c>
      <c r="BP101" s="94" t="s">
        <v>5</v>
      </c>
      <c r="BQ101" s="94" t="s">
        <v>6</v>
      </c>
    </row>
    <row r="102" spans="1:69" ht="36" customHeight="1">
      <c r="A102" s="96"/>
      <c r="B102" s="6" t="s">
        <v>7</v>
      </c>
      <c r="C102" s="88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38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94"/>
      <c r="BQ102" s="94"/>
    </row>
    <row r="103" spans="1:69" ht="28.8">
      <c r="A103" s="90" t="s">
        <v>19</v>
      </c>
      <c r="B103" s="40" t="str">
        <f>B26</f>
        <v>Запеканка из творога со сгущ. молоком</v>
      </c>
      <c r="C103" s="91">
        <f>$F$6</f>
        <v>44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6.8860000000000005E-2</v>
      </c>
      <c r="P103" s="7">
        <f t="shared" si="78"/>
        <v>7.8600000000000007E-3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>
      <c r="A104" s="90"/>
      <c r="B104" s="40" t="str">
        <f>B27</f>
        <v>Хлеб пшеничный</v>
      </c>
      <c r="C104" s="92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>
      <c r="A105" s="90"/>
      <c r="B105" s="40" t="str">
        <f>B28</f>
        <v>Чай с сахаром</v>
      </c>
      <c r="C105" s="92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>
      <c r="A106" s="90"/>
      <c r="B106" s="40">
        <f>B29</f>
        <v>0</v>
      </c>
      <c r="C106" s="92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6.8860000000000005E-2</v>
      </c>
      <c r="P107" s="21">
        <f t="shared" si="83"/>
        <v>7.8600000000000007E-3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>
      <c r="B108" s="19" t="s">
        <v>22</v>
      </c>
      <c r="C108" s="20"/>
      <c r="D108" s="22">
        <f t="shared" ref="D108:BN108" si="86">PRODUCT(D107,$F$6)</f>
        <v>0.88</v>
      </c>
      <c r="E108" s="22">
        <f t="shared" si="86"/>
        <v>0</v>
      </c>
      <c r="F108" s="22">
        <f t="shared" si="86"/>
        <v>0.79200000000000004</v>
      </c>
      <c r="G108" s="22">
        <f t="shared" si="86"/>
        <v>2.6399999999999996E-2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0.17599999999999999</v>
      </c>
      <c r="L108" s="22">
        <f t="shared" si="86"/>
        <v>0.17599999999999999</v>
      </c>
      <c r="M108" s="22">
        <f t="shared" si="86"/>
        <v>0</v>
      </c>
      <c r="N108" s="22">
        <f t="shared" si="86"/>
        <v>0</v>
      </c>
      <c r="O108" s="22">
        <f t="shared" si="86"/>
        <v>3.0298400000000001</v>
      </c>
      <c r="P108" s="22">
        <f t="shared" si="86"/>
        <v>0.34584000000000004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4.4000000000000004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0.36959999999999998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2.1999999999999999E-2</v>
      </c>
      <c r="BO108" s="22">
        <f t="shared" ref="BO108" si="88">PRODUCT(BO107,$F$6)</f>
        <v>0</v>
      </c>
    </row>
    <row r="110" spans="1:69" ht="17.399999999999999">
      <c r="A110" s="26"/>
      <c r="B110" s="27" t="s">
        <v>24</v>
      </c>
      <c r="C110" s="28" t="s">
        <v>25</v>
      </c>
      <c r="D110" s="29">
        <f>D95</f>
        <v>67.27</v>
      </c>
      <c r="E110" s="39">
        <f t="shared" ref="E110:BN110" si="89">E95</f>
        <v>70</v>
      </c>
      <c r="F110" s="29">
        <f t="shared" si="89"/>
        <v>91</v>
      </c>
      <c r="G110" s="29">
        <f t="shared" si="89"/>
        <v>568</v>
      </c>
      <c r="H110" s="29">
        <f t="shared" si="89"/>
        <v>1250</v>
      </c>
      <c r="I110" s="29">
        <f t="shared" si="89"/>
        <v>720</v>
      </c>
      <c r="J110" s="29">
        <f t="shared" si="89"/>
        <v>71.38</v>
      </c>
      <c r="K110" s="29">
        <f t="shared" si="89"/>
        <v>662.44</v>
      </c>
      <c r="L110" s="29">
        <f t="shared" si="89"/>
        <v>200.83</v>
      </c>
      <c r="M110" s="29">
        <f t="shared" si="89"/>
        <v>529</v>
      </c>
      <c r="N110" s="29">
        <f t="shared" si="89"/>
        <v>99.49</v>
      </c>
      <c r="O110" s="29">
        <f t="shared" si="89"/>
        <v>320.32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708</v>
      </c>
      <c r="V110" s="29">
        <f t="shared" si="89"/>
        <v>364.1</v>
      </c>
      <c r="W110" s="29">
        <f t="shared" si="89"/>
        <v>59</v>
      </c>
      <c r="X110" s="29">
        <f t="shared" si="89"/>
        <v>9.1999999999999993</v>
      </c>
      <c r="Y110" s="29">
        <f t="shared" si="89"/>
        <v>0</v>
      </c>
      <c r="Z110" s="29">
        <f t="shared" si="89"/>
        <v>366</v>
      </c>
      <c r="AA110" s="29">
        <f t="shared" si="89"/>
        <v>315</v>
      </c>
      <c r="AB110" s="29">
        <f t="shared" si="89"/>
        <v>263</v>
      </c>
      <c r="AC110" s="29">
        <f t="shared" si="89"/>
        <v>250</v>
      </c>
      <c r="AD110" s="29">
        <f t="shared" si="89"/>
        <v>145</v>
      </c>
      <c r="AE110" s="29">
        <f t="shared" si="89"/>
        <v>316</v>
      </c>
      <c r="AF110" s="29">
        <f t="shared" si="89"/>
        <v>249</v>
      </c>
      <c r="AG110" s="29">
        <f t="shared" si="89"/>
        <v>227.27</v>
      </c>
      <c r="AH110" s="29">
        <f t="shared" si="89"/>
        <v>69.2</v>
      </c>
      <c r="AI110" s="29">
        <f t="shared" si="89"/>
        <v>59.25</v>
      </c>
      <c r="AJ110" s="29">
        <f t="shared" si="89"/>
        <v>39.4</v>
      </c>
      <c r="AK110" s="29">
        <f t="shared" si="89"/>
        <v>190</v>
      </c>
      <c r="AL110" s="29">
        <f t="shared" si="89"/>
        <v>194</v>
      </c>
      <c r="AM110" s="29">
        <f t="shared" si="89"/>
        <v>378.4</v>
      </c>
      <c r="AN110" s="29">
        <f t="shared" si="89"/>
        <v>300</v>
      </c>
      <c r="AO110" s="29">
        <f t="shared" si="89"/>
        <v>0</v>
      </c>
      <c r="AP110" s="29">
        <f t="shared" si="89"/>
        <v>201.15</v>
      </c>
      <c r="AQ110" s="29">
        <f t="shared" si="89"/>
        <v>62.5</v>
      </c>
      <c r="AR110" s="29">
        <f t="shared" si="89"/>
        <v>62</v>
      </c>
      <c r="AS110" s="29">
        <f t="shared" si="89"/>
        <v>80.67</v>
      </c>
      <c r="AT110" s="29">
        <f t="shared" si="89"/>
        <v>64.290000000000006</v>
      </c>
      <c r="AU110" s="29">
        <f t="shared" si="89"/>
        <v>57.14</v>
      </c>
      <c r="AV110" s="29">
        <f t="shared" si="89"/>
        <v>51.25</v>
      </c>
      <c r="AW110" s="29">
        <f t="shared" si="89"/>
        <v>77.14</v>
      </c>
      <c r="AX110" s="29">
        <f t="shared" si="89"/>
        <v>66</v>
      </c>
      <c r="AY110" s="29">
        <f t="shared" si="89"/>
        <v>60</v>
      </c>
      <c r="AZ110" s="29">
        <f t="shared" si="89"/>
        <v>129.33000000000001</v>
      </c>
      <c r="BA110" s="29">
        <f t="shared" si="89"/>
        <v>342</v>
      </c>
      <c r="BB110" s="29">
        <f t="shared" si="89"/>
        <v>591</v>
      </c>
      <c r="BC110" s="29">
        <f t="shared" si="89"/>
        <v>558.89</v>
      </c>
      <c r="BD110" s="29">
        <f t="shared" si="89"/>
        <v>217</v>
      </c>
      <c r="BE110" s="29">
        <f t="shared" si="89"/>
        <v>349</v>
      </c>
      <c r="BF110" s="29">
        <f t="shared" si="89"/>
        <v>0</v>
      </c>
      <c r="BG110" s="29">
        <f t="shared" si="89"/>
        <v>27</v>
      </c>
      <c r="BH110" s="29">
        <f t="shared" si="89"/>
        <v>35</v>
      </c>
      <c r="BI110" s="29">
        <f t="shared" si="89"/>
        <v>26</v>
      </c>
      <c r="BJ110" s="29">
        <f t="shared" si="89"/>
        <v>20</v>
      </c>
      <c r="BK110" s="29">
        <f t="shared" si="89"/>
        <v>35</v>
      </c>
      <c r="BL110" s="29">
        <f t="shared" si="89"/>
        <v>298</v>
      </c>
      <c r="BM110" s="29">
        <f t="shared" si="89"/>
        <v>144.44</v>
      </c>
      <c r="BN110" s="29">
        <f t="shared" si="89"/>
        <v>14.89</v>
      </c>
      <c r="BO110" s="29">
        <f t="shared" ref="BO110" si="90">BO95</f>
        <v>10000</v>
      </c>
    </row>
    <row r="111" spans="1:69" ht="17.399999999999999">
      <c r="B111" s="19" t="s">
        <v>26</v>
      </c>
      <c r="C111" s="20" t="s">
        <v>25</v>
      </c>
      <c r="D111" s="21">
        <f>D110/1000</f>
        <v>6.7269999999999996E-2</v>
      </c>
      <c r="E111" s="21">
        <f t="shared" ref="E111:BN111" si="91">E110/1000</f>
        <v>7.0000000000000007E-2</v>
      </c>
      <c r="F111" s="21">
        <f t="shared" si="91"/>
        <v>9.0999999999999998E-2</v>
      </c>
      <c r="G111" s="21">
        <f t="shared" si="91"/>
        <v>0.56799999999999995</v>
      </c>
      <c r="H111" s="21">
        <f t="shared" si="91"/>
        <v>1.25</v>
      </c>
      <c r="I111" s="21">
        <f t="shared" si="91"/>
        <v>0.72</v>
      </c>
      <c r="J111" s="21">
        <f t="shared" si="91"/>
        <v>7.1379999999999999E-2</v>
      </c>
      <c r="K111" s="21">
        <f t="shared" si="91"/>
        <v>0.66244000000000003</v>
      </c>
      <c r="L111" s="21">
        <f t="shared" si="91"/>
        <v>0.20083000000000001</v>
      </c>
      <c r="M111" s="21">
        <f t="shared" si="91"/>
        <v>0.52900000000000003</v>
      </c>
      <c r="N111" s="21">
        <f t="shared" si="91"/>
        <v>9.9489999999999995E-2</v>
      </c>
      <c r="O111" s="21">
        <f t="shared" si="91"/>
        <v>0.32031999999999999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0.70799999999999996</v>
      </c>
      <c r="V111" s="21">
        <f t="shared" si="91"/>
        <v>0.36410000000000003</v>
      </c>
      <c r="W111" s="21">
        <f t="shared" si="91"/>
        <v>5.8999999999999997E-2</v>
      </c>
      <c r="X111" s="21">
        <f t="shared" si="91"/>
        <v>9.1999999999999998E-3</v>
      </c>
      <c r="Y111" s="21">
        <f t="shared" si="91"/>
        <v>0</v>
      </c>
      <c r="Z111" s="21">
        <f t="shared" si="91"/>
        <v>0.36599999999999999</v>
      </c>
      <c r="AA111" s="21">
        <f t="shared" si="91"/>
        <v>0.315</v>
      </c>
      <c r="AB111" s="21">
        <f t="shared" si="91"/>
        <v>0.26300000000000001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0.316</v>
      </c>
      <c r="AF111" s="21">
        <f t="shared" si="91"/>
        <v>0.249</v>
      </c>
      <c r="AG111" s="21">
        <f t="shared" si="91"/>
        <v>0.22727</v>
      </c>
      <c r="AH111" s="21">
        <f t="shared" si="91"/>
        <v>6.9199999999999998E-2</v>
      </c>
      <c r="AI111" s="21">
        <f t="shared" si="91"/>
        <v>5.9249999999999997E-2</v>
      </c>
      <c r="AJ111" s="21">
        <f t="shared" si="91"/>
        <v>3.9399999999999998E-2</v>
      </c>
      <c r="AK111" s="21">
        <f t="shared" si="91"/>
        <v>0.19</v>
      </c>
      <c r="AL111" s="21">
        <f t="shared" si="91"/>
        <v>0.19400000000000001</v>
      </c>
      <c r="AM111" s="21">
        <f t="shared" si="91"/>
        <v>0.37839999999999996</v>
      </c>
      <c r="AN111" s="21">
        <f t="shared" si="91"/>
        <v>0.3</v>
      </c>
      <c r="AO111" s="21">
        <f t="shared" si="91"/>
        <v>0</v>
      </c>
      <c r="AP111" s="21">
        <f t="shared" si="91"/>
        <v>0.20115</v>
      </c>
      <c r="AQ111" s="21">
        <f t="shared" si="91"/>
        <v>6.25E-2</v>
      </c>
      <c r="AR111" s="21">
        <f t="shared" si="91"/>
        <v>6.2E-2</v>
      </c>
      <c r="AS111" s="21">
        <f t="shared" si="91"/>
        <v>8.0670000000000006E-2</v>
      </c>
      <c r="AT111" s="21">
        <f t="shared" si="91"/>
        <v>6.429E-2</v>
      </c>
      <c r="AU111" s="21">
        <f t="shared" si="91"/>
        <v>5.7140000000000003E-2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6.6000000000000003E-2</v>
      </c>
      <c r="AY111" s="21">
        <f t="shared" si="91"/>
        <v>0.06</v>
      </c>
      <c r="AZ111" s="21">
        <f t="shared" si="91"/>
        <v>0.12933</v>
      </c>
      <c r="BA111" s="21">
        <f t="shared" si="91"/>
        <v>0.34200000000000003</v>
      </c>
      <c r="BB111" s="21">
        <f t="shared" si="91"/>
        <v>0.59099999999999997</v>
      </c>
      <c r="BC111" s="21">
        <f t="shared" si="91"/>
        <v>0.55889</v>
      </c>
      <c r="BD111" s="21">
        <f t="shared" si="91"/>
        <v>0.217</v>
      </c>
      <c r="BE111" s="21">
        <f t="shared" si="91"/>
        <v>0.34899999999999998</v>
      </c>
      <c r="BF111" s="21">
        <f t="shared" si="91"/>
        <v>0</v>
      </c>
      <c r="BG111" s="21">
        <f t="shared" si="91"/>
        <v>2.7E-2</v>
      </c>
      <c r="BH111" s="21">
        <f t="shared" si="91"/>
        <v>3.5000000000000003E-2</v>
      </c>
      <c r="BI111" s="21">
        <f t="shared" si="91"/>
        <v>2.5999999999999999E-2</v>
      </c>
      <c r="BJ111" s="21">
        <f t="shared" si="91"/>
        <v>0.02</v>
      </c>
      <c r="BK111" s="21">
        <f t="shared" si="91"/>
        <v>3.5000000000000003E-2</v>
      </c>
      <c r="BL111" s="21">
        <f t="shared" si="91"/>
        <v>0.29799999999999999</v>
      </c>
      <c r="BM111" s="21">
        <f t="shared" si="91"/>
        <v>0.14443999999999999</v>
      </c>
      <c r="BN111" s="21">
        <f t="shared" si="91"/>
        <v>1.489E-2</v>
      </c>
      <c r="BO111" s="21">
        <f t="shared" ref="BO111" si="92">BO110/1000</f>
        <v>10</v>
      </c>
    </row>
    <row r="112" spans="1:69" ht="17.399999999999999">
      <c r="A112" s="30"/>
      <c r="B112" s="31" t="s">
        <v>27</v>
      </c>
      <c r="C112" s="93"/>
      <c r="D112" s="32">
        <f>D108*D110</f>
        <v>59.197599999999994</v>
      </c>
      <c r="E112" s="32">
        <f t="shared" ref="E112:BN112" si="93">E108*E110</f>
        <v>0</v>
      </c>
      <c r="F112" s="32">
        <f t="shared" si="93"/>
        <v>72.072000000000003</v>
      </c>
      <c r="G112" s="32">
        <f t="shared" si="93"/>
        <v>14.995199999999999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116.58944</v>
      </c>
      <c r="L112" s="32">
        <f t="shared" si="93"/>
        <v>35.346080000000001</v>
      </c>
      <c r="M112" s="32">
        <f t="shared" si="93"/>
        <v>0</v>
      </c>
      <c r="N112" s="32">
        <f t="shared" si="93"/>
        <v>0</v>
      </c>
      <c r="O112" s="32">
        <f t="shared" si="93"/>
        <v>970.51834880000001</v>
      </c>
      <c r="P112" s="32">
        <f t="shared" si="93"/>
        <v>129.2334912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40.479999999999997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21.118943999999999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0.32757999999999998</v>
      </c>
      <c r="BO112" s="32">
        <f t="shared" ref="BO112" si="94">BO108*BO110</f>
        <v>0</v>
      </c>
      <c r="BP112" s="33">
        <f>SUM(D112:BN112)</f>
        <v>1459.8786840000002</v>
      </c>
      <c r="BQ112" s="34">
        <f>BP112/$C$21</f>
        <v>33.179061000000004</v>
      </c>
    </row>
    <row r="113" spans="1:69" ht="17.399999999999999">
      <c r="A113" s="30"/>
      <c r="B113" s="31" t="s">
        <v>28</v>
      </c>
      <c r="C113" s="93"/>
      <c r="D113" s="32">
        <f>D108*D110</f>
        <v>59.197599999999994</v>
      </c>
      <c r="E113" s="32">
        <f t="shared" ref="E113:BN113" si="95">E108*E110</f>
        <v>0</v>
      </c>
      <c r="F113" s="32">
        <f t="shared" si="95"/>
        <v>72.072000000000003</v>
      </c>
      <c r="G113" s="32">
        <f t="shared" si="95"/>
        <v>14.995199999999999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116.58944</v>
      </c>
      <c r="L113" s="32">
        <f t="shared" si="95"/>
        <v>35.346080000000001</v>
      </c>
      <c r="M113" s="32">
        <f t="shared" si="95"/>
        <v>0</v>
      </c>
      <c r="N113" s="32">
        <f t="shared" si="95"/>
        <v>0</v>
      </c>
      <c r="O113" s="32">
        <f t="shared" si="95"/>
        <v>970.51834880000001</v>
      </c>
      <c r="P113" s="32">
        <f t="shared" si="95"/>
        <v>129.2334912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40.479999999999997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21.118943999999999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0.32757999999999998</v>
      </c>
      <c r="BO113" s="32">
        <f t="shared" ref="BO113" si="96">BO108*BO110</f>
        <v>0</v>
      </c>
      <c r="BP113" s="33">
        <f>SUM(D113:BN113)</f>
        <v>1459.8786840000002</v>
      </c>
      <c r="BQ113" s="34">
        <f>BP113/$C$21</f>
        <v>33.179061000000004</v>
      </c>
    </row>
    <row r="115" spans="1:69">
      <c r="BQ115" s="37">
        <f>BQ65</f>
        <v>26.390770099999997</v>
      </c>
    </row>
    <row r="116" spans="1:69">
      <c r="BQ116" s="37">
        <f>BQ82</f>
        <v>40.174900000000008</v>
      </c>
    </row>
    <row r="117" spans="1:69">
      <c r="BQ117" s="37">
        <f>BQ98</f>
        <v>18.311499999999999</v>
      </c>
    </row>
    <row r="118" spans="1:69">
      <c r="BQ118" s="37">
        <f>BQ113</f>
        <v>33.179061000000004</v>
      </c>
    </row>
    <row r="119" spans="1:69">
      <c r="BQ119" s="37">
        <f>SUM(BQ115:BQ118)</f>
        <v>118.05623110000001</v>
      </c>
    </row>
  </sheetData>
  <mergeCells count="358"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activeCell="H30" sqref="H30:J30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26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6"/>
      <c r="C1" s="126"/>
      <c r="D1" s="128" t="s">
        <v>66</v>
      </c>
      <c r="E1" s="129"/>
      <c r="F1" s="129"/>
      <c r="G1" s="129"/>
      <c r="H1" s="13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6"/>
      <c r="J1" s="126"/>
      <c r="K1" s="53"/>
      <c r="V1" s="25"/>
    </row>
    <row r="2" spans="1:22" ht="21.9" customHeight="1">
      <c r="A2" s="123" t="s">
        <v>35</v>
      </c>
      <c r="B2" s="123"/>
      <c r="C2" s="123"/>
      <c r="D2" s="125" t="s">
        <v>36</v>
      </c>
      <c r="E2" s="123"/>
      <c r="F2" s="123"/>
      <c r="G2" s="124"/>
      <c r="H2" s="123" t="s">
        <v>37</v>
      </c>
      <c r="I2" s="123"/>
      <c r="J2" s="124"/>
      <c r="K2" s="54"/>
      <c r="L2" s="131" t="s">
        <v>8</v>
      </c>
      <c r="M2" s="132"/>
      <c r="N2" s="133" t="s">
        <v>11</v>
      </c>
      <c r="O2" s="133"/>
      <c r="P2" s="134" t="s">
        <v>17</v>
      </c>
      <c r="Q2" s="135"/>
      <c r="R2" s="136" t="s">
        <v>19</v>
      </c>
      <c r="S2" s="136"/>
      <c r="T2" s="137" t="s">
        <v>38</v>
      </c>
      <c r="U2" s="138"/>
      <c r="V2" s="25"/>
    </row>
    <row r="3" spans="1:22" ht="30.75" customHeight="1">
      <c r="A3" s="55"/>
      <c r="B3" s="69">
        <f>E3</f>
        <v>45216</v>
      </c>
      <c r="C3" s="56" t="s">
        <v>39</v>
      </c>
      <c r="D3" s="55"/>
      <c r="E3" s="69">
        <f>'06.01.2021 3-7 лет (день 8) '!J6</f>
        <v>45216</v>
      </c>
      <c r="F3" s="56" t="s">
        <v>39</v>
      </c>
      <c r="G3" s="56" t="s">
        <v>40</v>
      </c>
      <c r="H3" s="55"/>
      <c r="I3" s="69">
        <f>E3</f>
        <v>45216</v>
      </c>
      <c r="J3" s="56" t="s">
        <v>40</v>
      </c>
      <c r="K3" s="25"/>
      <c r="L3" s="57">
        <f>F4</f>
        <v>20.90409</v>
      </c>
      <c r="M3" s="57">
        <f>G4</f>
        <v>26.390770099999997</v>
      </c>
      <c r="N3" s="57">
        <f>F9</f>
        <v>34.287924000000004</v>
      </c>
      <c r="O3" s="57">
        <f>G9</f>
        <v>40.174900000000008</v>
      </c>
      <c r="P3" s="57">
        <f>F17</f>
        <v>13.873200000000001</v>
      </c>
      <c r="Q3" s="57">
        <f>G17</f>
        <v>18.311499999999999</v>
      </c>
      <c r="R3" s="7">
        <f>F22</f>
        <v>27.473022999999994</v>
      </c>
      <c r="S3" s="7">
        <f>G22</f>
        <v>33.179061000000004</v>
      </c>
      <c r="T3" s="58">
        <f>L3+N3+P3+R3</f>
        <v>96.538236999999995</v>
      </c>
      <c r="U3" s="58">
        <f>M3+O3+Q3+S3</f>
        <v>118.05623110000001</v>
      </c>
    </row>
    <row r="4" spans="1:22" ht="15" customHeight="1">
      <c r="A4" s="98" t="s">
        <v>8</v>
      </c>
      <c r="B4" s="7" t="str">
        <f>E4</f>
        <v>Каша молочная "Рябчик"</v>
      </c>
      <c r="C4" s="110">
        <f>F4</f>
        <v>20.90409</v>
      </c>
      <c r="D4" s="98" t="s">
        <v>8</v>
      </c>
      <c r="E4" s="7" t="str">
        <f>'06.01.2021 3-7 лет (день 8) '!B9</f>
        <v>Каша молочная "Рябчик"</v>
      </c>
      <c r="F4" s="110">
        <f>'06.01.2021 1,5-2 года (день 8)'!BQ65</f>
        <v>20.90409</v>
      </c>
      <c r="G4" s="110">
        <f>'06.01.2021 3-7 лет (день 8) '!BQ65</f>
        <v>26.390770099999997</v>
      </c>
      <c r="H4" s="98" t="s">
        <v>8</v>
      </c>
      <c r="I4" s="7" t="str">
        <f>E4</f>
        <v>Каша молочная "Рябчик"</v>
      </c>
      <c r="J4" s="110">
        <f>G4</f>
        <v>26.390770099999997</v>
      </c>
    </row>
    <row r="5" spans="1:22" ht="15" customHeight="1">
      <c r="A5" s="99"/>
      <c r="B5" s="10" t="str">
        <f>E5</f>
        <v xml:space="preserve">Бутерброд с маслом </v>
      </c>
      <c r="C5" s="111"/>
      <c r="D5" s="99"/>
      <c r="E5" s="7" t="str">
        <f>'06.01.2021 3-7 лет (день 8) '!B10</f>
        <v xml:space="preserve">Бутерброд с маслом </v>
      </c>
      <c r="F5" s="111"/>
      <c r="G5" s="111"/>
      <c r="H5" s="99"/>
      <c r="I5" s="7" t="str">
        <f>E5</f>
        <v xml:space="preserve">Бутерброд с маслом </v>
      </c>
      <c r="J5" s="111"/>
    </row>
    <row r="6" spans="1:22" ht="15" customHeight="1">
      <c r="A6" s="99"/>
      <c r="B6" s="10" t="str">
        <f>E6</f>
        <v>Кофейный напиток с молоком</v>
      </c>
      <c r="C6" s="111"/>
      <c r="D6" s="99"/>
      <c r="E6" s="7" t="str">
        <f>'06.01.2021 3-7 лет (день 8) '!B11</f>
        <v>Кофейный напиток с молоком</v>
      </c>
      <c r="F6" s="111"/>
      <c r="G6" s="111"/>
      <c r="H6" s="99"/>
      <c r="I6" s="7" t="str">
        <f>E6</f>
        <v>Кофейный напиток с молоком</v>
      </c>
      <c r="J6" s="111"/>
    </row>
    <row r="7" spans="1:22" ht="15" customHeight="1">
      <c r="A7" s="99"/>
      <c r="B7" s="7"/>
      <c r="C7" s="111"/>
      <c r="D7" s="99"/>
      <c r="E7" s="7"/>
      <c r="F7" s="111"/>
      <c r="G7" s="111"/>
      <c r="H7" s="99"/>
      <c r="I7" s="7"/>
      <c r="J7" s="111"/>
    </row>
    <row r="8" spans="1:22" ht="15" customHeight="1">
      <c r="A8" s="100"/>
      <c r="B8" s="7"/>
      <c r="C8" s="112"/>
      <c r="D8" s="100"/>
      <c r="E8" s="7"/>
      <c r="F8" s="112"/>
      <c r="G8" s="112"/>
      <c r="H8" s="100"/>
      <c r="I8" s="7"/>
      <c r="J8" s="112"/>
    </row>
    <row r="9" spans="1:22" ht="15" customHeight="1">
      <c r="A9" s="98" t="s">
        <v>11</v>
      </c>
      <c r="B9" s="7" t="str">
        <f>E9</f>
        <v>Суп картофельный с клецками</v>
      </c>
      <c r="C9" s="116">
        <f>F9</f>
        <v>34.287924000000004</v>
      </c>
      <c r="D9" s="98" t="s">
        <v>11</v>
      </c>
      <c r="E9" s="11" t="str">
        <f>'06.01.2021 3-7 лет (день 8) '!B14</f>
        <v>Суп картофельный с клецками</v>
      </c>
      <c r="F9" s="116">
        <f>'06.01.2021 1,5-2 года (день 8)'!BQ82</f>
        <v>34.287924000000004</v>
      </c>
      <c r="G9" s="116">
        <f>'06.01.2021 3-7 лет (день 8) '!BQ82</f>
        <v>40.174900000000008</v>
      </c>
      <c r="H9" s="98" t="s">
        <v>11</v>
      </c>
      <c r="I9" s="7" t="str">
        <f>E9</f>
        <v>Суп картофельный с клецками</v>
      </c>
      <c r="J9" s="116">
        <f>G9</f>
        <v>40.174900000000008</v>
      </c>
    </row>
    <row r="10" spans="1:22" ht="15" customHeight="1">
      <c r="A10" s="99"/>
      <c r="B10" s="7" t="str">
        <f t="shared" ref="B10:B15" si="0">E10</f>
        <v>Жаркое по-домашнему</v>
      </c>
      <c r="C10" s="117"/>
      <c r="D10" s="99"/>
      <c r="E10" s="11" t="str">
        <f>'06.01.2021 3-7 лет (день 8) '!B15</f>
        <v>Жаркое по-домашнему</v>
      </c>
      <c r="F10" s="117"/>
      <c r="G10" s="117"/>
      <c r="H10" s="99"/>
      <c r="I10" s="7" t="str">
        <f t="shared" ref="I10:I15" si="1">E10</f>
        <v>Жаркое по-домашнему</v>
      </c>
      <c r="J10" s="117"/>
    </row>
    <row r="11" spans="1:22" ht="15" customHeight="1">
      <c r="A11" s="99"/>
      <c r="B11" s="7" t="str">
        <f t="shared" si="0"/>
        <v>Хлеб пшеничный</v>
      </c>
      <c r="C11" s="117"/>
      <c r="D11" s="99"/>
      <c r="E11" s="11" t="str">
        <f>'06.01.2021 3-7 лет (день 8) '!B16</f>
        <v>Хлеб пшеничный</v>
      </c>
      <c r="F11" s="117"/>
      <c r="G11" s="117"/>
      <c r="H11" s="99"/>
      <c r="I11" s="7" t="str">
        <f t="shared" si="1"/>
        <v>Хлеб пшеничный</v>
      </c>
      <c r="J11" s="117"/>
    </row>
    <row r="12" spans="1:22" ht="15" customHeight="1">
      <c r="A12" s="99"/>
      <c r="B12" s="7" t="str">
        <f t="shared" si="0"/>
        <v>Хлеб ржано-пшеничный</v>
      </c>
      <c r="C12" s="117"/>
      <c r="D12" s="99"/>
      <c r="E12" s="11" t="str">
        <f>'06.01.2021 3-7 лет (день 8) '!B17</f>
        <v>Хлеб ржано-пшеничный</v>
      </c>
      <c r="F12" s="117"/>
      <c r="G12" s="117"/>
      <c r="H12" s="99"/>
      <c r="I12" s="7" t="str">
        <f t="shared" si="1"/>
        <v>Хлеб ржано-пшеничный</v>
      </c>
      <c r="J12" s="117"/>
    </row>
    <row r="13" spans="1:22" ht="15" customHeight="1">
      <c r="A13" s="99"/>
      <c r="B13" s="7" t="str">
        <f t="shared" si="0"/>
        <v>Напиток из шиповника</v>
      </c>
      <c r="C13" s="117"/>
      <c r="D13" s="99"/>
      <c r="E13" s="11" t="str">
        <f>'06.01.2021 3-7 лет (день 8) '!B18</f>
        <v>Напиток из шиповника</v>
      </c>
      <c r="F13" s="117"/>
      <c r="G13" s="117"/>
      <c r="H13" s="99"/>
      <c r="I13" s="7" t="str">
        <f t="shared" si="1"/>
        <v>Напиток из шиповника</v>
      </c>
      <c r="J13" s="117"/>
    </row>
    <row r="14" spans="1:22" ht="15" customHeight="1">
      <c r="A14" s="99"/>
      <c r="B14" s="7">
        <f t="shared" si="0"/>
        <v>0</v>
      </c>
      <c r="C14" s="117"/>
      <c r="D14" s="99"/>
      <c r="F14" s="117"/>
      <c r="G14" s="117"/>
      <c r="H14" s="99"/>
      <c r="I14" s="7">
        <f t="shared" si="1"/>
        <v>0</v>
      </c>
      <c r="J14" s="117"/>
    </row>
    <row r="15" spans="1:22" ht="15" customHeight="1">
      <c r="A15" s="99"/>
      <c r="B15" s="12">
        <f t="shared" si="0"/>
        <v>0</v>
      </c>
      <c r="C15" s="117"/>
      <c r="D15" s="99"/>
      <c r="E15" s="11"/>
      <c r="F15" s="117"/>
      <c r="G15" s="117"/>
      <c r="H15" s="99"/>
      <c r="I15" s="12">
        <f t="shared" si="1"/>
        <v>0</v>
      </c>
      <c r="J15" s="117"/>
    </row>
    <row r="16" spans="1:22" ht="15" customHeight="1">
      <c r="A16" s="100"/>
      <c r="B16" s="12"/>
      <c r="C16" s="118"/>
      <c r="D16" s="100"/>
      <c r="E16" s="7"/>
      <c r="F16" s="118"/>
      <c r="G16" s="118"/>
      <c r="H16" s="100"/>
      <c r="I16" s="12"/>
      <c r="J16" s="118"/>
    </row>
    <row r="17" spans="1:15" ht="15" customHeight="1">
      <c r="A17" s="98" t="s">
        <v>17</v>
      </c>
      <c r="B17" s="7" t="str">
        <f>E17</f>
        <v>Молоко</v>
      </c>
      <c r="C17" s="110">
        <f>F17</f>
        <v>13.873200000000001</v>
      </c>
      <c r="D17" s="98" t="s">
        <v>17</v>
      </c>
      <c r="E17" s="7" t="str">
        <f>'06.01.2021 3-7 лет (день 8) '!B21</f>
        <v>Молоко</v>
      </c>
      <c r="F17" s="110">
        <f>'06.01.2021 1,5-2 года (день 8)'!BQ98</f>
        <v>13.873200000000001</v>
      </c>
      <c r="G17" s="110">
        <f>'06.01.2021 3-7 лет (день 8) '!BQ98</f>
        <v>18.311499999999999</v>
      </c>
      <c r="H17" s="98" t="s">
        <v>17</v>
      </c>
      <c r="I17" s="7" t="str">
        <f>E17</f>
        <v>Молоко</v>
      </c>
      <c r="J17" s="110">
        <f>G17</f>
        <v>18.311499999999999</v>
      </c>
    </row>
    <row r="18" spans="1:15" ht="15" customHeight="1">
      <c r="A18" s="99"/>
      <c r="B18" s="7" t="str">
        <f>E18</f>
        <v>Печенье</v>
      </c>
      <c r="C18" s="111"/>
      <c r="D18" s="99"/>
      <c r="E18" s="7" t="str">
        <f>'06.01.2021 3-7 лет (день 8) '!B22</f>
        <v>Печенье</v>
      </c>
      <c r="F18" s="111"/>
      <c r="G18" s="111"/>
      <c r="H18" s="99"/>
      <c r="I18" s="7" t="str">
        <f>E18</f>
        <v>Печенье</v>
      </c>
      <c r="J18" s="111"/>
    </row>
    <row r="19" spans="1:15" ht="15" customHeight="1">
      <c r="A19" s="99"/>
      <c r="B19" s="7"/>
      <c r="C19" s="111"/>
      <c r="D19" s="99"/>
      <c r="E19" s="7"/>
      <c r="F19" s="111"/>
      <c r="G19" s="111"/>
      <c r="H19" s="99"/>
      <c r="I19" s="7"/>
      <c r="J19" s="111"/>
    </row>
    <row r="20" spans="1:15" ht="15" customHeight="1">
      <c r="A20" s="99"/>
      <c r="B20" s="7"/>
      <c r="C20" s="111"/>
      <c r="D20" s="99"/>
      <c r="E20" s="7"/>
      <c r="F20" s="111"/>
      <c r="G20" s="111"/>
      <c r="H20" s="99"/>
      <c r="I20" s="7"/>
      <c r="J20" s="111"/>
    </row>
    <row r="21" spans="1:15" ht="15" customHeight="1">
      <c r="A21" s="100"/>
      <c r="B21" s="7"/>
      <c r="C21" s="112"/>
      <c r="D21" s="100"/>
      <c r="E21" s="7"/>
      <c r="F21" s="112"/>
      <c r="G21" s="112"/>
      <c r="H21" s="100"/>
      <c r="I21" s="7"/>
      <c r="J21" s="112"/>
    </row>
    <row r="22" spans="1:15" ht="15" customHeight="1">
      <c r="A22" s="90" t="s">
        <v>19</v>
      </c>
      <c r="B22" s="40" t="str">
        <f>E22</f>
        <v>Запеканка из творога со сгущ. молоком</v>
      </c>
      <c r="C22" s="110">
        <f>F22</f>
        <v>27.473022999999994</v>
      </c>
      <c r="D22" s="90" t="s">
        <v>19</v>
      </c>
      <c r="E22" s="40" t="str">
        <f>'06.01.2021 3-7 лет (день 8) '!B26</f>
        <v>Запеканка из творога со сгущ. молоком</v>
      </c>
      <c r="F22" s="110">
        <f>'06.01.2021 1,5-2 года (день 8)'!BQ113</f>
        <v>27.473022999999994</v>
      </c>
      <c r="G22" s="110">
        <f>'06.01.2021 3-7 лет (день 8) '!BQ113</f>
        <v>33.179061000000004</v>
      </c>
      <c r="H22" s="90" t="s">
        <v>19</v>
      </c>
      <c r="I22" s="40" t="str">
        <f>E22</f>
        <v>Запеканка из творога со сгущ. молоком</v>
      </c>
      <c r="J22" s="110">
        <f>G22</f>
        <v>33.179061000000004</v>
      </c>
    </row>
    <row r="23" spans="1:15" ht="15" customHeight="1">
      <c r="A23" s="90"/>
      <c r="B23" s="40" t="str">
        <f t="shared" ref="B23:B24" si="2">E23</f>
        <v>Хлеб пшеничный</v>
      </c>
      <c r="C23" s="111"/>
      <c r="D23" s="90"/>
      <c r="E23" s="40" t="str">
        <f>'06.01.2021 3-7 лет (день 8) '!B27</f>
        <v>Хлеб пшеничный</v>
      </c>
      <c r="F23" s="111"/>
      <c r="G23" s="111"/>
      <c r="H23" s="90"/>
      <c r="I23" s="40" t="str">
        <f t="shared" ref="I23:I24" si="3">E23</f>
        <v>Хлеб пшеничный</v>
      </c>
      <c r="J23" s="111"/>
    </row>
    <row r="24" spans="1:15" ht="15" customHeight="1">
      <c r="A24" s="90"/>
      <c r="B24" s="40" t="str">
        <f t="shared" si="2"/>
        <v>Чай с сахаром</v>
      </c>
      <c r="C24" s="111"/>
      <c r="D24" s="90"/>
      <c r="E24" s="40" t="str">
        <f>'06.01.2021 3-7 лет (день 8) '!B28</f>
        <v>Чай с сахаром</v>
      </c>
      <c r="F24" s="111"/>
      <c r="G24" s="111"/>
      <c r="H24" s="90"/>
      <c r="I24" s="40" t="str">
        <f t="shared" si="3"/>
        <v>Чай с сахаром</v>
      </c>
      <c r="J24" s="111"/>
    </row>
    <row r="25" spans="1:15" ht="15" customHeight="1">
      <c r="A25" s="90"/>
      <c r="B25" s="40">
        <f>E25</f>
        <v>0</v>
      </c>
      <c r="C25" s="111"/>
      <c r="D25" s="90"/>
      <c r="E25" s="12"/>
      <c r="F25" s="111"/>
      <c r="G25" s="111"/>
      <c r="H25" s="90"/>
      <c r="I25" s="40">
        <f>E25</f>
        <v>0</v>
      </c>
      <c r="J25" s="111"/>
    </row>
    <row r="26" spans="1:15" ht="15" customHeight="1">
      <c r="A26" s="90"/>
      <c r="B26" s="12"/>
      <c r="C26" s="111"/>
      <c r="D26" s="90"/>
      <c r="E26" s="12"/>
      <c r="F26" s="111"/>
      <c r="G26" s="111"/>
      <c r="H26" s="90"/>
      <c r="I26" s="12"/>
      <c r="J26" s="111"/>
    </row>
    <row r="27" spans="1:15" ht="15" customHeight="1">
      <c r="A27" s="90"/>
      <c r="B27" s="7"/>
      <c r="C27" s="112"/>
      <c r="D27" s="90"/>
      <c r="E27" s="7"/>
      <c r="F27" s="112"/>
      <c r="G27" s="112"/>
      <c r="H27" s="90"/>
      <c r="I27" s="7"/>
      <c r="J27" s="112"/>
    </row>
    <row r="28" spans="1:15" ht="17.399999999999999">
      <c r="A28" s="108" t="s">
        <v>38</v>
      </c>
      <c r="B28" s="109"/>
      <c r="C28" s="59">
        <f>C4+C9+C17+C22</f>
        <v>96.538236999999995</v>
      </c>
      <c r="D28" s="108" t="s">
        <v>38</v>
      </c>
      <c r="E28" s="109"/>
      <c r="F28" s="59">
        <f>F4+F9+F17+F22</f>
        <v>96.538236999999995</v>
      </c>
      <c r="G28" s="59">
        <f>G4+G9+G17+G22</f>
        <v>118.05623110000001</v>
      </c>
      <c r="H28" s="108" t="s">
        <v>38</v>
      </c>
      <c r="I28" s="109"/>
      <c r="J28" s="59">
        <f>J4+J9+J17+J22</f>
        <v>118.05623110000001</v>
      </c>
    </row>
    <row r="29" spans="1:15" ht="59.25" customHeight="1">
      <c r="A29" s="126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6"/>
      <c r="C29" s="127"/>
      <c r="D29" s="12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29"/>
      <c r="F29" s="129"/>
      <c r="G29" s="129"/>
      <c r="H29" s="13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6"/>
      <c r="J29" s="127"/>
      <c r="K29" s="54"/>
      <c r="L29" s="54"/>
      <c r="M29" s="122"/>
      <c r="N29" s="122"/>
      <c r="O29" s="122"/>
    </row>
    <row r="30" spans="1:15" ht="21.9" customHeight="1">
      <c r="A30" s="123" t="s">
        <v>41</v>
      </c>
      <c r="B30" s="123"/>
      <c r="C30" s="124"/>
      <c r="D30" s="125" t="s">
        <v>42</v>
      </c>
      <c r="E30" s="123"/>
      <c r="F30" s="123"/>
      <c r="G30" s="124"/>
      <c r="H30" s="125" t="s">
        <v>43</v>
      </c>
      <c r="I30" s="123"/>
      <c r="J30" s="124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45216</v>
      </c>
      <c r="C31" s="56" t="s">
        <v>40</v>
      </c>
      <c r="D31" s="55"/>
      <c r="E31" s="69">
        <f>E3</f>
        <v>45216</v>
      </c>
      <c r="F31" s="56" t="s">
        <v>39</v>
      </c>
      <c r="G31" s="56" t="s">
        <v>40</v>
      </c>
      <c r="H31" s="55"/>
      <c r="I31" s="72">
        <f>E3</f>
        <v>45216</v>
      </c>
      <c r="J31" s="61" t="s">
        <v>40</v>
      </c>
      <c r="K31" s="25"/>
      <c r="L31" s="25"/>
    </row>
    <row r="32" spans="1:15" ht="15" customHeight="1">
      <c r="A32" s="90" t="s">
        <v>8</v>
      </c>
      <c r="B32" s="7" t="str">
        <f>E4</f>
        <v>Каша молочная "Рябчик"</v>
      </c>
      <c r="C32" s="110">
        <f>G4</f>
        <v>26.390770099999997</v>
      </c>
      <c r="D32" s="90" t="s">
        <v>8</v>
      </c>
      <c r="E32" s="7" t="str">
        <f>E4</f>
        <v>Каша молочная "Рябчик"</v>
      </c>
      <c r="F32" s="113">
        <f>F4</f>
        <v>20.90409</v>
      </c>
      <c r="G32" s="113">
        <f>G4</f>
        <v>26.390770099999997</v>
      </c>
      <c r="H32" s="90" t="s">
        <v>8</v>
      </c>
      <c r="I32" s="7" t="str">
        <f>I4</f>
        <v>Каша молочная "Рябчик"</v>
      </c>
      <c r="J32" s="110">
        <f>F32</f>
        <v>20.90409</v>
      </c>
    </row>
    <row r="33" spans="1:10" ht="15" customHeight="1">
      <c r="A33" s="90"/>
      <c r="B33" s="7" t="str">
        <f>E5</f>
        <v xml:space="preserve">Бутерброд с маслом </v>
      </c>
      <c r="C33" s="111"/>
      <c r="D33" s="90"/>
      <c r="E33" s="7" t="str">
        <f>E5</f>
        <v xml:space="preserve">Бутерброд с маслом </v>
      </c>
      <c r="F33" s="114"/>
      <c r="G33" s="114"/>
      <c r="H33" s="90"/>
      <c r="I33" s="7" t="str">
        <f>I5</f>
        <v xml:space="preserve">Бутерброд с маслом </v>
      </c>
      <c r="J33" s="111"/>
    </row>
    <row r="34" spans="1:10" ht="15" customHeight="1">
      <c r="A34" s="90"/>
      <c r="B34" s="7" t="str">
        <f>E6</f>
        <v>Кофейный напиток с молоком</v>
      </c>
      <c r="C34" s="111"/>
      <c r="D34" s="90"/>
      <c r="E34" s="7" t="str">
        <f>E6</f>
        <v>Кофейный напиток с молоком</v>
      </c>
      <c r="F34" s="114"/>
      <c r="G34" s="114"/>
      <c r="H34" s="90"/>
      <c r="I34" s="7" t="str">
        <f>I6</f>
        <v>Кофейный напиток с молоком</v>
      </c>
      <c r="J34" s="111"/>
    </row>
    <row r="35" spans="1:10" ht="15" customHeight="1">
      <c r="A35" s="90"/>
      <c r="B35" s="7"/>
      <c r="C35" s="111"/>
      <c r="D35" s="90"/>
      <c r="E35" s="7"/>
      <c r="F35" s="114"/>
      <c r="G35" s="114"/>
      <c r="H35" s="90"/>
      <c r="I35" s="7"/>
      <c r="J35" s="111"/>
    </row>
    <row r="36" spans="1:10" ht="15" customHeight="1">
      <c r="A36" s="90"/>
      <c r="B36" s="7"/>
      <c r="C36" s="112"/>
      <c r="D36" s="90"/>
      <c r="E36" s="7"/>
      <c r="F36" s="115"/>
      <c r="G36" s="115"/>
      <c r="H36" s="90"/>
      <c r="I36" s="7"/>
      <c r="J36" s="112"/>
    </row>
    <row r="37" spans="1:10" ht="15" customHeight="1">
      <c r="A37" s="90" t="s">
        <v>11</v>
      </c>
      <c r="B37" s="7" t="str">
        <f>E9</f>
        <v>Суп картофельный с клецками</v>
      </c>
      <c r="C37" s="116">
        <f>G9</f>
        <v>40.174900000000008</v>
      </c>
      <c r="D37" s="90" t="s">
        <v>11</v>
      </c>
      <c r="E37" s="7" t="str">
        <f>E9</f>
        <v>Суп картофельный с клецками</v>
      </c>
      <c r="F37" s="119">
        <f>F9</f>
        <v>34.287924000000004</v>
      </c>
      <c r="G37" s="119">
        <f>G9</f>
        <v>40.174900000000008</v>
      </c>
      <c r="H37" s="90" t="s">
        <v>11</v>
      </c>
      <c r="I37" s="7" t="str">
        <f>E9</f>
        <v>Суп картофельный с клецками</v>
      </c>
      <c r="J37" s="116">
        <f>F37</f>
        <v>34.287924000000004</v>
      </c>
    </row>
    <row r="38" spans="1:10" ht="15" customHeight="1">
      <c r="A38" s="90"/>
      <c r="B38" s="7" t="str">
        <f t="shared" ref="B38:B43" si="4">E10</f>
        <v>Жаркое по-домашнему</v>
      </c>
      <c r="C38" s="117"/>
      <c r="D38" s="90"/>
      <c r="E38" s="7" t="str">
        <f t="shared" ref="E38:E43" si="5">E10</f>
        <v>Жаркое по-домашнему</v>
      </c>
      <c r="F38" s="120"/>
      <c r="G38" s="120"/>
      <c r="H38" s="90"/>
      <c r="I38" s="7" t="str">
        <f t="shared" ref="I38:I42" si="6">E10</f>
        <v>Жаркое по-домашнему</v>
      </c>
      <c r="J38" s="117"/>
    </row>
    <row r="39" spans="1:10" ht="15" customHeight="1">
      <c r="A39" s="90"/>
      <c r="B39" s="7" t="str">
        <f t="shared" si="4"/>
        <v>Хлеб пшеничный</v>
      </c>
      <c r="C39" s="117"/>
      <c r="D39" s="90"/>
      <c r="E39" s="7" t="str">
        <f t="shared" si="5"/>
        <v>Хлеб пшеничный</v>
      </c>
      <c r="F39" s="120"/>
      <c r="G39" s="120"/>
      <c r="H39" s="90"/>
      <c r="I39" s="7" t="str">
        <f t="shared" si="6"/>
        <v>Хлеб пшеничный</v>
      </c>
      <c r="J39" s="117"/>
    </row>
    <row r="40" spans="1:10" ht="15" customHeight="1">
      <c r="A40" s="90"/>
      <c r="B40" s="7" t="str">
        <f t="shared" si="4"/>
        <v>Хлеб ржано-пшеничный</v>
      </c>
      <c r="C40" s="117"/>
      <c r="D40" s="90"/>
      <c r="E40" s="7" t="str">
        <f t="shared" si="5"/>
        <v>Хлеб ржано-пшеничный</v>
      </c>
      <c r="F40" s="120"/>
      <c r="G40" s="120"/>
      <c r="H40" s="90"/>
      <c r="I40" s="7" t="str">
        <f t="shared" si="6"/>
        <v>Хлеб ржано-пшеничный</v>
      </c>
      <c r="J40" s="117"/>
    </row>
    <row r="41" spans="1:10" ht="15" customHeight="1">
      <c r="A41" s="90"/>
      <c r="B41" s="7" t="str">
        <f t="shared" si="4"/>
        <v>Напиток из шиповника</v>
      </c>
      <c r="C41" s="117"/>
      <c r="D41" s="90"/>
      <c r="E41" s="7" t="str">
        <f t="shared" si="5"/>
        <v>Напиток из шиповника</v>
      </c>
      <c r="F41" s="120"/>
      <c r="G41" s="120"/>
      <c r="H41" s="90"/>
      <c r="I41" s="7" t="str">
        <f t="shared" si="6"/>
        <v>Напиток из шиповника</v>
      </c>
      <c r="J41" s="117"/>
    </row>
    <row r="42" spans="1:10" ht="15" customHeight="1">
      <c r="A42" s="90"/>
      <c r="B42" s="7">
        <f t="shared" si="4"/>
        <v>0</v>
      </c>
      <c r="C42" s="117"/>
      <c r="D42" s="90"/>
      <c r="E42" s="7">
        <f t="shared" si="5"/>
        <v>0</v>
      </c>
      <c r="F42" s="120"/>
      <c r="G42" s="120"/>
      <c r="H42" s="90"/>
      <c r="I42" s="7">
        <f t="shared" si="6"/>
        <v>0</v>
      </c>
      <c r="J42" s="117"/>
    </row>
    <row r="43" spans="1:10" ht="15" customHeight="1">
      <c r="A43" s="90"/>
      <c r="B43" s="12">
        <f t="shared" si="4"/>
        <v>0</v>
      </c>
      <c r="C43" s="117"/>
      <c r="D43" s="90"/>
      <c r="E43" s="7">
        <f t="shared" si="5"/>
        <v>0</v>
      </c>
      <c r="F43" s="120"/>
      <c r="G43" s="120"/>
      <c r="H43" s="90"/>
      <c r="I43" s="12">
        <f>E15</f>
        <v>0</v>
      </c>
      <c r="J43" s="117"/>
    </row>
    <row r="44" spans="1:10" ht="15" customHeight="1">
      <c r="A44" s="90"/>
      <c r="B44" s="12"/>
      <c r="C44" s="118"/>
      <c r="D44" s="90"/>
      <c r="E44" s="12"/>
      <c r="F44" s="121"/>
      <c r="G44" s="121"/>
      <c r="H44" s="90"/>
      <c r="I44" s="12"/>
      <c r="J44" s="118"/>
    </row>
    <row r="45" spans="1:10" ht="15" customHeight="1">
      <c r="A45" s="90" t="s">
        <v>17</v>
      </c>
      <c r="B45" s="7" t="str">
        <f>E17</f>
        <v>Молоко</v>
      </c>
      <c r="C45" s="110">
        <f>G17</f>
        <v>18.311499999999999</v>
      </c>
      <c r="D45" s="90" t="s">
        <v>17</v>
      </c>
      <c r="E45" s="7" t="str">
        <f>E17</f>
        <v>Молоко</v>
      </c>
      <c r="F45" s="113">
        <f>F17</f>
        <v>13.873200000000001</v>
      </c>
      <c r="G45" s="113">
        <f>G17</f>
        <v>18.311499999999999</v>
      </c>
      <c r="H45" s="90" t="s">
        <v>17</v>
      </c>
      <c r="I45" s="7" t="str">
        <f>I17</f>
        <v>Молоко</v>
      </c>
      <c r="J45" s="110">
        <f>F45</f>
        <v>13.873200000000001</v>
      </c>
    </row>
    <row r="46" spans="1:10" ht="15" customHeight="1">
      <c r="A46" s="90"/>
      <c r="B46" s="7" t="str">
        <f>E18</f>
        <v>Печенье</v>
      </c>
      <c r="C46" s="111"/>
      <c r="D46" s="90"/>
      <c r="E46" s="7" t="str">
        <f>E18</f>
        <v>Печенье</v>
      </c>
      <c r="F46" s="114"/>
      <c r="G46" s="114"/>
      <c r="H46" s="90"/>
      <c r="I46" s="7" t="str">
        <f>I18</f>
        <v>Печенье</v>
      </c>
      <c r="J46" s="111"/>
    </row>
    <row r="47" spans="1:10" ht="15" customHeight="1">
      <c r="A47" s="90"/>
      <c r="B47" s="7"/>
      <c r="C47" s="111"/>
      <c r="D47" s="90"/>
      <c r="E47" s="7"/>
      <c r="F47" s="114"/>
      <c r="G47" s="114"/>
      <c r="H47" s="90"/>
      <c r="I47" s="7"/>
      <c r="J47" s="111"/>
    </row>
    <row r="48" spans="1:10" ht="15" customHeight="1">
      <c r="A48" s="90"/>
      <c r="B48" s="7"/>
      <c r="C48" s="111"/>
      <c r="D48" s="90"/>
      <c r="E48" s="7"/>
      <c r="F48" s="114"/>
      <c r="G48" s="114"/>
      <c r="H48" s="90"/>
      <c r="I48" s="7"/>
      <c r="J48" s="111"/>
    </row>
    <row r="49" spans="1:10" ht="15" customHeight="1">
      <c r="A49" s="90"/>
      <c r="B49" s="7"/>
      <c r="C49" s="112"/>
      <c r="D49" s="90"/>
      <c r="E49" s="7"/>
      <c r="F49" s="115"/>
      <c r="G49" s="115"/>
      <c r="H49" s="90"/>
      <c r="I49" s="7"/>
      <c r="J49" s="112"/>
    </row>
    <row r="50" spans="1:10" ht="31.5" customHeight="1">
      <c r="A50" s="90" t="s">
        <v>19</v>
      </c>
      <c r="B50" s="40" t="str">
        <f>E22</f>
        <v>Запеканка из творога со сгущ. молоком</v>
      </c>
      <c r="C50" s="110">
        <f>G22</f>
        <v>33.179061000000004</v>
      </c>
      <c r="D50" s="90" t="s">
        <v>19</v>
      </c>
      <c r="E50" s="40" t="str">
        <f>E22</f>
        <v>Запеканка из творога со сгущ. молоком</v>
      </c>
      <c r="F50" s="113">
        <f>F22</f>
        <v>27.473022999999994</v>
      </c>
      <c r="G50" s="113">
        <f>G22</f>
        <v>33.179061000000004</v>
      </c>
      <c r="H50" s="90" t="s">
        <v>19</v>
      </c>
      <c r="I50" s="40" t="str">
        <f>E22</f>
        <v>Запеканка из творога со сгущ. молоком</v>
      </c>
      <c r="J50" s="110">
        <f>F50</f>
        <v>27.473022999999994</v>
      </c>
    </row>
    <row r="51" spans="1:10" ht="15" customHeight="1">
      <c r="A51" s="90"/>
      <c r="B51" s="40" t="str">
        <f t="shared" ref="B51:B54" si="7">E23</f>
        <v>Хлеб пшеничный</v>
      </c>
      <c r="C51" s="111"/>
      <c r="D51" s="90"/>
      <c r="E51" s="40" t="str">
        <f t="shared" ref="E51:E54" si="8">E23</f>
        <v>Хлеб пшеничный</v>
      </c>
      <c r="F51" s="114"/>
      <c r="G51" s="114"/>
      <c r="H51" s="90"/>
      <c r="I51" s="40" t="str">
        <f t="shared" ref="I51:I54" si="9">E23</f>
        <v>Хлеб пшеничный</v>
      </c>
      <c r="J51" s="111"/>
    </row>
    <row r="52" spans="1:10" ht="15" customHeight="1">
      <c r="A52" s="90"/>
      <c r="B52" s="40" t="str">
        <f t="shared" si="7"/>
        <v>Чай с сахаром</v>
      </c>
      <c r="C52" s="111"/>
      <c r="D52" s="90"/>
      <c r="E52" s="40" t="str">
        <f t="shared" si="8"/>
        <v>Чай с сахаром</v>
      </c>
      <c r="F52" s="114"/>
      <c r="G52" s="114"/>
      <c r="H52" s="90"/>
      <c r="I52" s="40" t="str">
        <f t="shared" si="9"/>
        <v>Чай с сахаром</v>
      </c>
      <c r="J52" s="111"/>
    </row>
    <row r="53" spans="1:10" ht="15" customHeight="1">
      <c r="A53" s="90"/>
      <c r="B53" s="40">
        <f t="shared" si="7"/>
        <v>0</v>
      </c>
      <c r="C53" s="111"/>
      <c r="D53" s="90"/>
      <c r="E53" s="40">
        <f t="shared" si="8"/>
        <v>0</v>
      </c>
      <c r="F53" s="114"/>
      <c r="G53" s="114"/>
      <c r="H53" s="90"/>
      <c r="I53" s="40">
        <f t="shared" si="9"/>
        <v>0</v>
      </c>
      <c r="J53" s="111"/>
    </row>
    <row r="54" spans="1:10" ht="15" customHeight="1">
      <c r="A54" s="90"/>
      <c r="B54" s="40">
        <f t="shared" si="7"/>
        <v>0</v>
      </c>
      <c r="C54" s="112"/>
      <c r="D54" s="90"/>
      <c r="E54" s="40">
        <f t="shared" si="8"/>
        <v>0</v>
      </c>
      <c r="F54" s="115"/>
      <c r="G54" s="115"/>
      <c r="H54" s="90"/>
      <c r="I54" s="40">
        <f t="shared" si="9"/>
        <v>0</v>
      </c>
      <c r="J54" s="112"/>
    </row>
    <row r="55" spans="1:10" ht="17.399999999999999">
      <c r="A55" s="108" t="s">
        <v>38</v>
      </c>
      <c r="B55" s="109"/>
      <c r="C55" s="62">
        <f>C32+C37+C45+C50</f>
        <v>118.05623110000001</v>
      </c>
      <c r="D55" s="45"/>
      <c r="E55" s="63" t="s">
        <v>38</v>
      </c>
      <c r="F55" s="64">
        <f>F32+F37+F45+F50</f>
        <v>96.538236999999995</v>
      </c>
      <c r="G55" s="64">
        <f>G32+G37+G45+G50</f>
        <v>118.05623110000001</v>
      </c>
      <c r="H55" s="108" t="s">
        <v>38</v>
      </c>
      <c r="I55" s="109"/>
      <c r="J55" s="59">
        <f>J32+J37+J45+J50</f>
        <v>96.538236999999995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17" sqref="E17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43">
        <f>'06.01.2021 3-7 лет (день 8) '!J6</f>
        <v>45216</v>
      </c>
      <c r="B1" s="144"/>
      <c r="C1" s="144"/>
      <c r="D1" s="144"/>
      <c r="E1" s="144"/>
      <c r="F1" s="144"/>
      <c r="G1" s="144"/>
    </row>
    <row r="2" spans="1:7" ht="60" customHeight="1">
      <c r="A2" s="145" t="s">
        <v>44</v>
      </c>
      <c r="B2" s="145" t="s">
        <v>45</v>
      </c>
      <c r="C2" s="145" t="s">
        <v>46</v>
      </c>
      <c r="D2" s="145" t="s">
        <v>47</v>
      </c>
      <c r="E2" s="145" t="s">
        <v>48</v>
      </c>
      <c r="F2" s="145" t="s">
        <v>49</v>
      </c>
      <c r="G2" s="147" t="s">
        <v>50</v>
      </c>
    </row>
    <row r="3" spans="1:7">
      <c r="A3" s="146"/>
      <c r="B3" s="146"/>
      <c r="C3" s="146"/>
      <c r="D3" s="146"/>
      <c r="E3" s="146"/>
      <c r="F3" s="146"/>
      <c r="G3" s="148"/>
    </row>
    <row r="4" spans="1:7" ht="33" customHeight="1">
      <c r="A4" s="146"/>
      <c r="B4" s="146"/>
      <c r="C4" s="146"/>
      <c r="D4" s="146"/>
      <c r="E4" s="146"/>
      <c r="F4" s="146"/>
      <c r="G4" s="148"/>
    </row>
    <row r="5" spans="1:7" ht="20.100000000000001" customHeight="1">
      <c r="A5" s="142" t="s">
        <v>51</v>
      </c>
      <c r="B5" s="140">
        <v>0.3611111111111111</v>
      </c>
      <c r="C5" s="7" t="str">
        <f>'06.01.2021 3-7 лет (день 8) '!B9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>
      <c r="A6" s="142"/>
      <c r="B6" s="140"/>
      <c r="C6" s="7" t="str">
        <f>'06.01.2021 3-7 лет (день 8) '!B10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>
      <c r="A7" s="142"/>
      <c r="B7" s="140"/>
      <c r="C7" s="7" t="str">
        <f>'06.01.2021 3-7 лет (день 8) '!B11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>
      <c r="A8" s="139" t="s">
        <v>54</v>
      </c>
      <c r="B8" s="140">
        <v>0.4861111111111111</v>
      </c>
      <c r="C8" s="11" t="str">
        <f>'06.01.2021 3-7 лет (день 8) '!B14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>
      <c r="A9" s="139"/>
      <c r="B9" s="140"/>
      <c r="C9" s="74" t="str">
        <f>'06.01.2021 3-7 лет (день 8) '!B15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>
      <c r="A10" s="139"/>
      <c r="B10" s="140"/>
      <c r="C10" s="11" t="str">
        <f>'06.01.2021 3-7 лет (день 8) '!B16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>
      <c r="A11" s="139"/>
      <c r="B11" s="140"/>
      <c r="C11" s="11" t="str">
        <f>'06.01.2021 3-7 лет (день 8) '!B17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>
      <c r="A12" s="139"/>
      <c r="B12" s="140"/>
      <c r="C12" s="11" t="str">
        <f>'06.01.2021 3-7 лет (день 8) '!B18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>
      <c r="A13" s="139"/>
      <c r="B13" s="140"/>
      <c r="D13" s="65"/>
      <c r="E13" s="65"/>
      <c r="F13" s="7"/>
      <c r="G13" s="7"/>
    </row>
    <row r="14" spans="1:7" ht="20.100000000000001" customHeight="1">
      <c r="A14" s="139" t="s">
        <v>55</v>
      </c>
      <c r="B14" s="140">
        <v>0.63888888888888895</v>
      </c>
      <c r="C14" s="7" t="str">
        <f>'06.01.2021 3-7 лет (день 8) '!B21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>
      <c r="A15" s="139"/>
      <c r="B15" s="141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>
      <c r="A16" s="139" t="s">
        <v>56</v>
      </c>
      <c r="B16" s="140">
        <v>0.69444444444444453</v>
      </c>
      <c r="C16" s="40" t="str">
        <f>'06.01.2021 3-7 лет (день 8) '!B26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>
      <c r="A17" s="139"/>
      <c r="B17" s="141"/>
      <c r="C17" s="40" t="str">
        <f>'06.01.2021 3-7 лет (день 8) '!B27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>
      <c r="A18" s="139"/>
      <c r="B18" s="141"/>
      <c r="C18" s="40" t="str">
        <f>'06.01.2021 3-7 лет (день 8) '!B28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>
      <c r="A19" s="139"/>
      <c r="B19" s="141"/>
      <c r="C19" s="40"/>
      <c r="D19" s="65" t="s">
        <v>52</v>
      </c>
      <c r="E19" s="65" t="s">
        <v>53</v>
      </c>
      <c r="F19" s="7"/>
      <c r="G19" s="7"/>
    </row>
    <row r="20" spans="1:7">
      <c r="A20" s="66"/>
    </row>
    <row r="21" spans="1:7">
      <c r="A21" s="66"/>
    </row>
    <row r="22" spans="1:7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A10" workbookViewId="0">
      <selection activeCell="Q18" sqref="Q18"/>
    </sheetView>
  </sheetViews>
  <sheetFormatPr defaultRowHeight="14.4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102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'!J6</f>
        <v>45216</v>
      </c>
      <c r="H5" s="154"/>
      <c r="I5" s="78"/>
      <c r="J5" s="78"/>
      <c r="K5" s="78"/>
      <c r="L5" s="78"/>
      <c r="M5" s="78"/>
    </row>
    <row r="6" spans="1:13" ht="40.200000000000003" customHeight="1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>
      <c r="A24" s="84"/>
      <c r="B24" s="82" t="str">
        <f>'06.01.2021 3-7 лет (день 8) '!B28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46598.223799999992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/>
    <row r="28" spans="1:13">
      <c r="A28" s="152" t="s">
        <v>101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A7" workbookViewId="0">
      <selection activeCell="G3" sqref="G3"/>
    </sheetView>
  </sheetViews>
  <sheetFormatPr defaultRowHeight="14.4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103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'!J6</f>
        <v>45216</v>
      </c>
      <c r="H5" s="154"/>
      <c r="I5" s="78"/>
      <c r="J5" s="78"/>
      <c r="K5" s="78"/>
      <c r="L5" s="78"/>
      <c r="M5" s="78"/>
    </row>
    <row r="6" spans="1:13" ht="27.6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>
      <c r="A26" s="84"/>
      <c r="B26" s="82" t="str">
        <f>'06.01.2021 3-7 лет (день 8) '!B28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>
      <c r="A30" s="152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6"/>
  <sheetViews>
    <sheetView topLeftCell="A2" workbookViewId="0">
      <selection activeCell="D23" sqref="D23"/>
    </sheetView>
  </sheetViews>
  <sheetFormatPr defaultRowHeight="14.4"/>
  <cols>
    <col min="3" max="3" width="36.44140625" customWidth="1"/>
    <col min="4" max="4" width="28.33203125" customWidth="1"/>
  </cols>
  <sheetData>
    <row r="4" spans="2:4">
      <c r="B4" s="104"/>
      <c r="C4" s="41" t="s">
        <v>3</v>
      </c>
    </row>
    <row r="5" spans="2:4">
      <c r="B5" s="105"/>
      <c r="C5" s="6" t="s">
        <v>7</v>
      </c>
    </row>
    <row r="6" spans="2:4">
      <c r="B6" s="90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>
      <c r="B7" s="90"/>
      <c r="C7" s="7" t="str">
        <f>'06.01.2021 3-7 лет (день 8) '!B10</f>
        <v xml:space="preserve">Бутерброд с маслом </v>
      </c>
      <c r="D7" t="s">
        <v>60</v>
      </c>
    </row>
    <row r="8" spans="2:4">
      <c r="B8" s="90"/>
      <c r="C8" s="7" t="str">
        <f>'06.01.2021 3-7 лет (день 8) '!B11</f>
        <v>Кофейный напиток с молоком</v>
      </c>
      <c r="D8" t="s">
        <v>61</v>
      </c>
    </row>
    <row r="9" spans="2:4">
      <c r="B9" s="90"/>
      <c r="C9" s="7">
        <f>'06.01.2021 3-7 лет (день 8) '!B12</f>
        <v>0</v>
      </c>
    </row>
    <row r="10" spans="2:4">
      <c r="B10" s="90"/>
      <c r="C10" s="7">
        <f>'06.01.2021 3-7 лет (день 8) '!B13</f>
        <v>0</v>
      </c>
    </row>
    <row r="11" spans="2:4">
      <c r="B11" s="90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>
      <c r="B12" s="90"/>
      <c r="C12" s="7" t="str">
        <f>'06.01.2021 3-7 лет (день 8) '!B15</f>
        <v>Жаркое по-домашнему</v>
      </c>
      <c r="D12" t="s">
        <v>63</v>
      </c>
    </row>
    <row r="13" spans="2:4">
      <c r="B13" s="90"/>
      <c r="C13" s="7" t="str">
        <f>'06.01.2021 3-7 лет (день 8) '!B16</f>
        <v>Хлеб пшеничный</v>
      </c>
    </row>
    <row r="14" spans="2:4">
      <c r="B14" s="90"/>
      <c r="C14" s="7" t="str">
        <f>'06.01.2021 3-7 лет (день 8) '!B17</f>
        <v>Хлеб ржано-пшеничный</v>
      </c>
    </row>
    <row r="15" spans="2:4">
      <c r="B15" s="90"/>
      <c r="C15" s="7" t="str">
        <f>'06.01.2021 3-7 лет (день 8) '!B18</f>
        <v>Напиток из шиповника</v>
      </c>
    </row>
    <row r="16" spans="2:4">
      <c r="B16" s="90"/>
      <c r="C16" s="7">
        <f>'06.01.2021 3-7 лет (день 8) '!B19</f>
        <v>0</v>
      </c>
    </row>
    <row r="17" spans="2:4">
      <c r="B17" s="90"/>
      <c r="C17" s="7">
        <f>'06.01.2021 3-7 лет (день 8) '!B20</f>
        <v>0</v>
      </c>
    </row>
    <row r="18" spans="2:4">
      <c r="B18" s="90" t="s">
        <v>17</v>
      </c>
      <c r="C18" s="7" t="str">
        <f>'06.01.2021 3-7 лет (день 8) '!B21</f>
        <v>Молоко</v>
      </c>
      <c r="D18" t="s">
        <v>61</v>
      </c>
    </row>
    <row r="19" spans="2:4">
      <c r="B19" s="90"/>
      <c r="C19" s="7" t="str">
        <f>'06.01.2021 3-7 лет (день 8) '!B22</f>
        <v>Печенье</v>
      </c>
    </row>
    <row r="20" spans="2:4">
      <c r="B20" s="90"/>
      <c r="C20" s="7">
        <f>'06.01.2021 3-7 лет (день 8) '!B23</f>
        <v>0</v>
      </c>
    </row>
    <row r="21" spans="2:4">
      <c r="B21" s="90"/>
      <c r="C21" s="7">
        <f>'06.01.2021 3-7 лет (день 8) '!B24</f>
        <v>0</v>
      </c>
    </row>
    <row r="22" spans="2:4">
      <c r="B22" s="90"/>
      <c r="C22" s="7">
        <f>'06.01.2021 3-7 лет (день 8) '!B25</f>
        <v>0</v>
      </c>
    </row>
    <row r="23" spans="2:4">
      <c r="B23" s="90" t="s">
        <v>19</v>
      </c>
      <c r="C23" s="7" t="str">
        <f>'06.01.2021 3-7 лет (день 8) '!B26</f>
        <v>Запеканка из творога со сгущ. молоком</v>
      </c>
    </row>
    <row r="24" spans="2:4">
      <c r="B24" s="90"/>
      <c r="C24" s="7" t="str">
        <f>'06.01.2021 3-7 лет (день 8) '!B27</f>
        <v>Хлеб пшеничный</v>
      </c>
    </row>
    <row r="25" spans="2:4">
      <c r="B25" s="90"/>
      <c r="C25" s="7" t="str">
        <f>'06.01.2021 3-7 лет (день 8) '!B28</f>
        <v>Чай с сахаром</v>
      </c>
    </row>
    <row r="26" spans="2:4">
      <c r="B26" s="9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2023-10-16T10:05:32Z</dcterms:modified>
</cp:coreProperties>
</file>