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13" i="9"/>
  <c r="B14" i="9"/>
  <c r="B15" i="9"/>
  <c r="B16" i="9"/>
  <c r="B17" i="9"/>
  <c r="B12" i="9"/>
  <c r="B9" i="9"/>
  <c r="B10" i="4"/>
  <c r="B11" i="4"/>
  <c r="B14" i="4"/>
  <c r="B15" i="4"/>
  <c r="B16" i="4"/>
  <c r="B17" i="4"/>
  <c r="B18" i="4"/>
  <c r="B19" i="4"/>
  <c r="B21" i="4"/>
  <c r="B22" i="4"/>
  <c r="B26" i="4"/>
  <c r="B27" i="4"/>
  <c r="B28" i="4"/>
  <c r="B9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3" i="4" l="1"/>
  <c r="BO64" i="4" s="1"/>
  <c r="BO55" i="4"/>
  <c r="BO56" i="4"/>
  <c r="BO57" i="4"/>
  <c r="BO58" i="4"/>
  <c r="BO59" i="4"/>
  <c r="BO80" i="4"/>
  <c r="BO81" i="4" s="1"/>
  <c r="BO71" i="4"/>
  <c r="BO72" i="4"/>
  <c r="BO73" i="4"/>
  <c r="BO74" i="4"/>
  <c r="BO75" i="4"/>
  <c r="BO76" i="4"/>
  <c r="BO96" i="4"/>
  <c r="BO97" i="4" s="1"/>
  <c r="BO88" i="4"/>
  <c r="BO89" i="4"/>
  <c r="BO90" i="4"/>
  <c r="BO91" i="4"/>
  <c r="BO92" i="4"/>
  <c r="BO104" i="4"/>
  <c r="BO105" i="4"/>
  <c r="BO106" i="4"/>
  <c r="BO107" i="4"/>
  <c r="BO108" i="4"/>
  <c r="BO112" i="4"/>
  <c r="BO113" i="4" s="1"/>
  <c r="BO46" i="4"/>
  <c r="BO31" i="4"/>
  <c r="BO46" i="5"/>
  <c r="BO80" i="5"/>
  <c r="BO71" i="5"/>
  <c r="BO72" i="5"/>
  <c r="BO73" i="5"/>
  <c r="BO74" i="5"/>
  <c r="BO75" i="5"/>
  <c r="BO76" i="5"/>
  <c r="BO96" i="5"/>
  <c r="BO88" i="5"/>
  <c r="BO89" i="5"/>
  <c r="BO90" i="5"/>
  <c r="BO91" i="5"/>
  <c r="BO92" i="5"/>
  <c r="BO112" i="5"/>
  <c r="BO104" i="5"/>
  <c r="BO105" i="5"/>
  <c r="BO106" i="5"/>
  <c r="BO107" i="5"/>
  <c r="BO108" i="5"/>
  <c r="BO63" i="5"/>
  <c r="BO55" i="5"/>
  <c r="BO56" i="5"/>
  <c r="BO57" i="5"/>
  <c r="BO58" i="5"/>
  <c r="BO59" i="5"/>
  <c r="BO31" i="5"/>
  <c r="BO32" i="5" l="1"/>
  <c r="BO48" i="5" s="1"/>
  <c r="BO93" i="5"/>
  <c r="BO94" i="5" s="1"/>
  <c r="BO99" i="5" s="1"/>
  <c r="BO109" i="5"/>
  <c r="BO110" i="5" s="1"/>
  <c r="BO114" i="5" s="1"/>
  <c r="BO93" i="4"/>
  <c r="BO94" i="4" s="1"/>
  <c r="BO98" i="4" s="1"/>
  <c r="BO32" i="4"/>
  <c r="BO48" i="4" s="1"/>
  <c r="BO60" i="4"/>
  <c r="BO61" i="4" s="1"/>
  <c r="BO66" i="4" s="1"/>
  <c r="BO60" i="5"/>
  <c r="BO61" i="5" s="1"/>
  <c r="BO66" i="5" s="1"/>
  <c r="BO77" i="4"/>
  <c r="BO78" i="4" s="1"/>
  <c r="BO83" i="4" s="1"/>
  <c r="BO109" i="4"/>
  <c r="BO110" i="4" s="1"/>
  <c r="BO115" i="4" s="1"/>
  <c r="BO77" i="5"/>
  <c r="BO78" i="5" s="1"/>
  <c r="BO82" i="5" s="1"/>
  <c r="BO81" i="5"/>
  <c r="BO64" i="5"/>
  <c r="BO113" i="5"/>
  <c r="BO97" i="5"/>
  <c r="C22" i="2"/>
  <c r="C23" i="2"/>
  <c r="C21" i="2"/>
  <c r="W31" i="5"/>
  <c r="W32" i="5" s="1"/>
  <c r="X31" i="5"/>
  <c r="X32" i="5" s="1"/>
  <c r="C14" i="4"/>
  <c r="K6" i="4"/>
  <c r="C14" i="5"/>
  <c r="BO65" i="4" l="1"/>
  <c r="BO98" i="5"/>
  <c r="BO99" i="4"/>
  <c r="BO49" i="4" s="1"/>
  <c r="BO114" i="4"/>
  <c r="BO115" i="5"/>
  <c r="BO47" i="5"/>
  <c r="BO65" i="5"/>
  <c r="BO47" i="4"/>
  <c r="BO33" i="5"/>
  <c r="BO82" i="4"/>
  <c r="BO83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7" i="6" l="1"/>
  <c r="I10" i="6"/>
  <c r="I38" i="6" s="1"/>
  <c r="E38" i="6"/>
  <c r="B17" i="6"/>
  <c r="B39" i="6"/>
  <c r="B11" i="6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3" i="5" l="1"/>
  <c r="K64" i="5" s="1"/>
  <c r="S63" i="5"/>
  <c r="S64" i="5" s="1"/>
  <c r="AA63" i="5"/>
  <c r="AA64" i="5" s="1"/>
  <c r="AK63" i="5"/>
  <c r="AK64" i="5" s="1"/>
  <c r="AX63" i="5"/>
  <c r="AX64" i="5" s="1"/>
  <c r="BF63" i="5"/>
  <c r="BF64" i="5" s="1"/>
  <c r="BL63" i="5"/>
  <c r="BL64" i="5" s="1"/>
  <c r="W31" i="4"/>
  <c r="X31" i="4"/>
  <c r="X32" i="4" s="1"/>
  <c r="X48" i="4" s="1"/>
  <c r="W48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L109" i="5" s="1"/>
  <c r="BL110" i="5" s="1"/>
  <c r="BK104" i="5"/>
  <c r="BK109" i="5" s="1"/>
  <c r="BK110" i="5" s="1"/>
  <c r="BJ104" i="5"/>
  <c r="BJ109" i="5" s="1"/>
  <c r="BJ110" i="5" s="1"/>
  <c r="BI104" i="5"/>
  <c r="BI109" i="5" s="1"/>
  <c r="BI110" i="5" s="1"/>
  <c r="BH104" i="5"/>
  <c r="BG104" i="5"/>
  <c r="BF104" i="5"/>
  <c r="BE104" i="5"/>
  <c r="BD104" i="5"/>
  <c r="BC104" i="5"/>
  <c r="BB104" i="5"/>
  <c r="BA104" i="5"/>
  <c r="AZ104" i="5"/>
  <c r="AY104" i="5"/>
  <c r="AY109" i="5" s="1"/>
  <c r="AY110" i="5" s="1"/>
  <c r="AX104" i="5"/>
  <c r="AX109" i="5" s="1"/>
  <c r="AX110" i="5" s="1"/>
  <c r="AW104" i="5"/>
  <c r="AW109" i="5" s="1"/>
  <c r="AW110" i="5" s="1"/>
  <c r="AV104" i="5"/>
  <c r="AU104" i="5"/>
  <c r="AT104" i="5"/>
  <c r="AL104" i="5"/>
  <c r="AK104" i="5"/>
  <c r="AJ104" i="5"/>
  <c r="AI104" i="5"/>
  <c r="AH104" i="5"/>
  <c r="AG104" i="5"/>
  <c r="AG109" i="5" s="1"/>
  <c r="AG110" i="5" s="1"/>
  <c r="AF104" i="5"/>
  <c r="AF109" i="5" s="1"/>
  <c r="AF110" i="5" s="1"/>
  <c r="AE104" i="5"/>
  <c r="AE109" i="5" s="1"/>
  <c r="AE110" i="5" s="1"/>
  <c r="AD104" i="5"/>
  <c r="AD109" i="5" s="1"/>
  <c r="AD110" i="5" s="1"/>
  <c r="AC104" i="5"/>
  <c r="AB104" i="5"/>
  <c r="AA104" i="5"/>
  <c r="Z104" i="5"/>
  <c r="Y104" i="5"/>
  <c r="X104" i="5"/>
  <c r="W104" i="5"/>
  <c r="V104" i="5"/>
  <c r="U104" i="5"/>
  <c r="T104" i="5"/>
  <c r="T109" i="5" s="1"/>
  <c r="T110" i="5" s="1"/>
  <c r="S104" i="5"/>
  <c r="S109" i="5" s="1"/>
  <c r="S110" i="5" s="1"/>
  <c r="R104" i="5"/>
  <c r="R109" i="5" s="1"/>
  <c r="R110" i="5" s="1"/>
  <c r="Q104" i="5"/>
  <c r="P104" i="5"/>
  <c r="O104" i="5"/>
  <c r="N104" i="5"/>
  <c r="M104" i="5"/>
  <c r="L104" i="5"/>
  <c r="K104" i="5"/>
  <c r="J104" i="5"/>
  <c r="I104" i="5"/>
  <c r="I109" i="5" s="1"/>
  <c r="I110" i="5" s="1"/>
  <c r="H104" i="5"/>
  <c r="H109" i="5" s="1"/>
  <c r="H110" i="5" s="1"/>
  <c r="G104" i="5"/>
  <c r="G109" i="5" s="1"/>
  <c r="G110" i="5" s="1"/>
  <c r="F104" i="5"/>
  <c r="F109" i="5" s="1"/>
  <c r="F110" i="5" s="1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N93" i="5" s="1"/>
  <c r="BN94" i="5" s="1"/>
  <c r="BM88" i="5"/>
  <c r="BL88" i="5"/>
  <c r="BK88" i="5"/>
  <c r="BJ88" i="5"/>
  <c r="BI88" i="5"/>
  <c r="BH88" i="5"/>
  <c r="BG88" i="5"/>
  <c r="BF88" i="5"/>
  <c r="BE88" i="5"/>
  <c r="BE93" i="5" s="1"/>
  <c r="BE94" i="5" s="1"/>
  <c r="BD88" i="5"/>
  <c r="BD93" i="5" s="1"/>
  <c r="BD94" i="5" s="1"/>
  <c r="BC88" i="5"/>
  <c r="BC93" i="5" s="1"/>
  <c r="BC94" i="5" s="1"/>
  <c r="BB88" i="5"/>
  <c r="BB93" i="5" s="1"/>
  <c r="BB94" i="5" s="1"/>
  <c r="BA88" i="5"/>
  <c r="AZ88" i="5"/>
  <c r="AY88" i="5"/>
  <c r="AX88" i="5"/>
  <c r="AW88" i="5"/>
  <c r="AV88" i="5"/>
  <c r="AU88" i="5"/>
  <c r="AT88" i="5"/>
  <c r="AL88" i="5"/>
  <c r="AL93" i="5" s="1"/>
  <c r="AL94" i="5" s="1"/>
  <c r="AK88" i="5"/>
  <c r="AK93" i="5" s="1"/>
  <c r="AK94" i="5" s="1"/>
  <c r="AJ88" i="5"/>
  <c r="AJ93" i="5" s="1"/>
  <c r="AJ94" i="5" s="1"/>
  <c r="AI88" i="5"/>
  <c r="AI93" i="5" s="1"/>
  <c r="AI94" i="5" s="1"/>
  <c r="AH88" i="5"/>
  <c r="AG88" i="5"/>
  <c r="AF88" i="5"/>
  <c r="AE88" i="5"/>
  <c r="AD88" i="5"/>
  <c r="AC88" i="5"/>
  <c r="AB88" i="5"/>
  <c r="AA88" i="5"/>
  <c r="Z88" i="5"/>
  <c r="Z93" i="5" s="1"/>
  <c r="Z94" i="5" s="1"/>
  <c r="Y88" i="5"/>
  <c r="Y93" i="5" s="1"/>
  <c r="Y94" i="5" s="1"/>
  <c r="X88" i="5"/>
  <c r="X93" i="5" s="1"/>
  <c r="X94" i="5" s="1"/>
  <c r="W88" i="5"/>
  <c r="W93" i="5" s="1"/>
  <c r="W94" i="5" s="1"/>
  <c r="V88" i="5"/>
  <c r="U88" i="5"/>
  <c r="T88" i="5"/>
  <c r="S88" i="5"/>
  <c r="R88" i="5"/>
  <c r="Q88" i="5"/>
  <c r="P88" i="5"/>
  <c r="O88" i="5"/>
  <c r="N88" i="5"/>
  <c r="N93" i="5" s="1"/>
  <c r="N94" i="5" s="1"/>
  <c r="M88" i="5"/>
  <c r="M93" i="5" s="1"/>
  <c r="M94" i="5" s="1"/>
  <c r="L88" i="5"/>
  <c r="L93" i="5" s="1"/>
  <c r="L94" i="5" s="1"/>
  <c r="K88" i="5"/>
  <c r="K93" i="5" s="1"/>
  <c r="K94" i="5" s="1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I77" i="5" s="1"/>
  <c r="AI78" i="5" s="1"/>
  <c r="AH73" i="5"/>
  <c r="AG73" i="5"/>
  <c r="AG77" i="5" s="1"/>
  <c r="AG78" i="5" s="1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Y77" i="5" s="1"/>
  <c r="AY78" i="5" s="1"/>
  <c r="AX72" i="5"/>
  <c r="AX77" i="5" s="1"/>
  <c r="AX78" i="5" s="1"/>
  <c r="AW72" i="5"/>
  <c r="AW77" i="5" s="1"/>
  <c r="AW78" i="5" s="1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J77" i="5" s="1"/>
  <c r="BJ78" i="5" s="1"/>
  <c r="BI71" i="5"/>
  <c r="BI77" i="5" s="1"/>
  <c r="BI78" i="5" s="1"/>
  <c r="BH71" i="5"/>
  <c r="BG71" i="5"/>
  <c r="BF71" i="5"/>
  <c r="BF77" i="5" s="1"/>
  <c r="BF78" i="5" s="1"/>
  <c r="BE71" i="5"/>
  <c r="BE77" i="5" s="1"/>
  <c r="BE78" i="5" s="1"/>
  <c r="BD71" i="5"/>
  <c r="BD77" i="5" s="1"/>
  <c r="BD78" i="5" s="1"/>
  <c r="BC71" i="5"/>
  <c r="BC77" i="5" s="1"/>
  <c r="BC78" i="5" s="1"/>
  <c r="BB71" i="5"/>
  <c r="BA71" i="5"/>
  <c r="AZ71" i="5"/>
  <c r="AY71" i="5"/>
  <c r="AX71" i="5"/>
  <c r="AW71" i="5"/>
  <c r="AV71" i="5"/>
  <c r="AU71" i="5"/>
  <c r="AT71" i="5"/>
  <c r="AT77" i="5" s="1"/>
  <c r="AT78" i="5" s="1"/>
  <c r="AL71" i="5"/>
  <c r="AL77" i="5" s="1"/>
  <c r="AL78" i="5" s="1"/>
  <c r="AK71" i="5"/>
  <c r="AK77" i="5" s="1"/>
  <c r="AK78" i="5" s="1"/>
  <c r="AJ71" i="5"/>
  <c r="AJ77" i="5" s="1"/>
  <c r="AJ78" i="5" s="1"/>
  <c r="AI71" i="5"/>
  <c r="AH71" i="5"/>
  <c r="AG71" i="5"/>
  <c r="AF71" i="5"/>
  <c r="AE71" i="5"/>
  <c r="AD71" i="5"/>
  <c r="AC71" i="5"/>
  <c r="AB71" i="5"/>
  <c r="AA71" i="5"/>
  <c r="Z71" i="5"/>
  <c r="Z77" i="5" s="1"/>
  <c r="Z78" i="5" s="1"/>
  <c r="Y71" i="5"/>
  <c r="Y77" i="5" s="1"/>
  <c r="Y78" i="5" s="1"/>
  <c r="X71" i="5"/>
  <c r="X77" i="5" s="1"/>
  <c r="W71" i="5"/>
  <c r="V71" i="5"/>
  <c r="U71" i="5"/>
  <c r="T71" i="5"/>
  <c r="S71" i="5"/>
  <c r="R71" i="5"/>
  <c r="Q71" i="5"/>
  <c r="P71" i="5"/>
  <c r="O71" i="5"/>
  <c r="O77" i="5" s="1"/>
  <c r="O78" i="5" s="1"/>
  <c r="N71" i="5"/>
  <c r="N77" i="5" s="1"/>
  <c r="N78" i="5" s="1"/>
  <c r="M71" i="5"/>
  <c r="M77" i="5" s="1"/>
  <c r="M78" i="5" s="1"/>
  <c r="L71" i="5"/>
  <c r="L77" i="5" s="1"/>
  <c r="L78" i="5" s="1"/>
  <c r="K71" i="5"/>
  <c r="J71" i="5"/>
  <c r="I71" i="5"/>
  <c r="H71" i="5"/>
  <c r="G71" i="5"/>
  <c r="F71" i="5"/>
  <c r="F77" i="5" s="1"/>
  <c r="F78" i="5" s="1"/>
  <c r="E71" i="5"/>
  <c r="D71" i="5"/>
  <c r="BN77" i="5"/>
  <c r="BN78" i="5" s="1"/>
  <c r="BM77" i="5"/>
  <c r="BM78" i="5" s="1"/>
  <c r="BL77" i="5"/>
  <c r="BL78" i="5" s="1"/>
  <c r="BK77" i="5"/>
  <c r="BK78" i="5" s="1"/>
  <c r="AD77" i="5"/>
  <c r="AD78" i="5" s="1"/>
  <c r="AC77" i="5"/>
  <c r="AC78" i="5" s="1"/>
  <c r="AA77" i="5"/>
  <c r="AA78" i="5" s="1"/>
  <c r="BM63" i="5"/>
  <c r="BM64" i="5" s="1"/>
  <c r="BK63" i="5"/>
  <c r="BK64" i="5" s="1"/>
  <c r="BI63" i="5"/>
  <c r="BI64" i="5" s="1"/>
  <c r="BG63" i="5"/>
  <c r="BG64" i="5" s="1"/>
  <c r="BE63" i="5"/>
  <c r="BE64" i="5" s="1"/>
  <c r="BC63" i="5"/>
  <c r="BC64" i="5" s="1"/>
  <c r="BA63" i="5"/>
  <c r="BA64" i="5" s="1"/>
  <c r="AY63" i="5"/>
  <c r="AY64" i="5" s="1"/>
  <c r="AW63" i="5"/>
  <c r="AW64" i="5" s="1"/>
  <c r="AU63" i="5"/>
  <c r="AU64" i="5" s="1"/>
  <c r="AL63" i="5"/>
  <c r="AL64" i="5" s="1"/>
  <c r="AJ63" i="5"/>
  <c r="AJ64" i="5" s="1"/>
  <c r="AH63" i="5"/>
  <c r="AH64" i="5" s="1"/>
  <c r="AF63" i="5"/>
  <c r="AF64" i="5" s="1"/>
  <c r="AD63" i="5"/>
  <c r="AD64" i="5" s="1"/>
  <c r="AB63" i="5"/>
  <c r="AB64" i="5" s="1"/>
  <c r="Z63" i="5"/>
  <c r="Z64" i="5" s="1"/>
  <c r="X63" i="5"/>
  <c r="X64" i="5" s="1"/>
  <c r="V63" i="5"/>
  <c r="V64" i="5" s="1"/>
  <c r="T63" i="5"/>
  <c r="T64" i="5" s="1"/>
  <c r="R63" i="5"/>
  <c r="R64" i="5" s="1"/>
  <c r="P63" i="5"/>
  <c r="P64" i="5" s="1"/>
  <c r="N63" i="5"/>
  <c r="N64" i="5" s="1"/>
  <c r="L63" i="5"/>
  <c r="L64" i="5" s="1"/>
  <c r="J63" i="5"/>
  <c r="J64" i="5" s="1"/>
  <c r="H63" i="5"/>
  <c r="H64" i="5" s="1"/>
  <c r="F63" i="5"/>
  <c r="F64" i="5" s="1"/>
  <c r="D63" i="5"/>
  <c r="D64" i="5" s="1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B55" i="5"/>
  <c r="BA55" i="5"/>
  <c r="AZ55" i="5"/>
  <c r="AY55" i="5"/>
  <c r="AX55" i="5"/>
  <c r="AW55" i="5"/>
  <c r="AV55" i="5"/>
  <c r="AU55" i="5"/>
  <c r="AU60" i="5" s="1"/>
  <c r="AU61" i="5" s="1"/>
  <c r="AT55" i="5"/>
  <c r="AT60" i="5" s="1"/>
  <c r="AT61" i="5" s="1"/>
  <c r="AL55" i="5"/>
  <c r="AL60" i="5" s="1"/>
  <c r="AL61" i="5" s="1"/>
  <c r="AK55" i="5"/>
  <c r="AK60" i="5" s="1"/>
  <c r="AK61" i="5" s="1"/>
  <c r="AJ55" i="5"/>
  <c r="AI55" i="5"/>
  <c r="AH55" i="5"/>
  <c r="AG55" i="5"/>
  <c r="AF55" i="5"/>
  <c r="AE55" i="5"/>
  <c r="AD55" i="5"/>
  <c r="AC55" i="5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W55" i="5"/>
  <c r="V55" i="5"/>
  <c r="U55" i="5"/>
  <c r="T55" i="5"/>
  <c r="S55" i="5"/>
  <c r="R55" i="5"/>
  <c r="Q55" i="5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K55" i="5"/>
  <c r="J55" i="5"/>
  <c r="I55" i="5"/>
  <c r="H55" i="5"/>
  <c r="G55" i="5"/>
  <c r="F55" i="5"/>
  <c r="E55" i="5"/>
  <c r="D55" i="5"/>
  <c r="D60" i="5" s="1"/>
  <c r="D61" i="5" s="1"/>
  <c r="C55" i="5"/>
  <c r="R53" i="5"/>
  <c r="M53" i="5"/>
  <c r="L53" i="5"/>
  <c r="K53" i="5"/>
  <c r="J53" i="5"/>
  <c r="H53" i="5"/>
  <c r="G53" i="5"/>
  <c r="F53" i="5"/>
  <c r="E53" i="5"/>
  <c r="D53" i="5"/>
  <c r="BJ63" i="5"/>
  <c r="BJ64" i="5" s="1"/>
  <c r="BB63" i="5"/>
  <c r="BB64" i="5" s="1"/>
  <c r="AV63" i="5"/>
  <c r="AV64" i="5" s="1"/>
  <c r="AG63" i="5"/>
  <c r="AG64" i="5" s="1"/>
  <c r="W63" i="5"/>
  <c r="W64" i="5" s="1"/>
  <c r="O63" i="5"/>
  <c r="O64" i="5" s="1"/>
  <c r="G63" i="5"/>
  <c r="G64" i="5" s="1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U53" i="5" s="1"/>
  <c r="AT7" i="5"/>
  <c r="AT53" i="5" s="1"/>
  <c r="AS7" i="5"/>
  <c r="AR7" i="5"/>
  <c r="AQ7" i="5"/>
  <c r="AP7" i="5"/>
  <c r="AO7" i="5"/>
  <c r="AN7" i="5"/>
  <c r="AM7" i="5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V7" i="5"/>
  <c r="V53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N96" i="4"/>
  <c r="BN97" i="4" s="1"/>
  <c r="BJ96" i="4"/>
  <c r="BJ97" i="4" s="1"/>
  <c r="BF96" i="4"/>
  <c r="BF97" i="4" s="1"/>
  <c r="BB96" i="4"/>
  <c r="BB97" i="4" s="1"/>
  <c r="AX96" i="4"/>
  <c r="AX97" i="4" s="1"/>
  <c r="AT96" i="4"/>
  <c r="AT97" i="4" s="1"/>
  <c r="AP96" i="4"/>
  <c r="AP97" i="4" s="1"/>
  <c r="AL96" i="4"/>
  <c r="AL97" i="4" s="1"/>
  <c r="AH96" i="4"/>
  <c r="AH97" i="4" s="1"/>
  <c r="AD96" i="4"/>
  <c r="AD97" i="4" s="1"/>
  <c r="Z96" i="4"/>
  <c r="Z97" i="4" s="1"/>
  <c r="V96" i="4"/>
  <c r="V97" i="4" s="1"/>
  <c r="R96" i="4"/>
  <c r="R97" i="4" s="1"/>
  <c r="N96" i="4"/>
  <c r="N97" i="4" s="1"/>
  <c r="J96" i="4"/>
  <c r="J97" i="4" s="1"/>
  <c r="F96" i="4"/>
  <c r="F97" i="4" s="1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K63" i="4"/>
  <c r="BK64" i="4" s="1"/>
  <c r="AY63" i="4"/>
  <c r="AY64" i="4" s="1"/>
  <c r="AS80" i="4"/>
  <c r="AS81" i="4" s="1"/>
  <c r="AM63" i="4"/>
  <c r="AM64" i="4" s="1"/>
  <c r="AI63" i="4"/>
  <c r="AI64" i="4" s="1"/>
  <c r="AC80" i="4"/>
  <c r="AC81" i="4" s="1"/>
  <c r="Y80" i="4"/>
  <c r="Y81" i="4" s="1"/>
  <c r="U80" i="4"/>
  <c r="U81" i="4" s="1"/>
  <c r="O63" i="4"/>
  <c r="O64" i="4" s="1"/>
  <c r="K63" i="4"/>
  <c r="K64" i="4" s="1"/>
  <c r="G63" i="4"/>
  <c r="G64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D31" i="4"/>
  <c r="D32" i="4" s="1"/>
  <c r="C26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E60" i="5" l="1"/>
  <c r="E61" i="5" s="1"/>
  <c r="AC60" i="5"/>
  <c r="AC61" i="5" s="1"/>
  <c r="P77" i="5"/>
  <c r="P78" i="5" s="1"/>
  <c r="E77" i="5"/>
  <c r="E78" i="5" s="1"/>
  <c r="AB93" i="5"/>
  <c r="AB94" i="5" s="1"/>
  <c r="W109" i="5"/>
  <c r="W110" i="5" s="1"/>
  <c r="S60" i="5"/>
  <c r="S61" i="5" s="1"/>
  <c r="S65" i="5" s="1"/>
  <c r="Q93" i="5"/>
  <c r="Q94" i="5" s="1"/>
  <c r="L109" i="5"/>
  <c r="L110" i="5" s="1"/>
  <c r="BC109" i="5"/>
  <c r="BC110" i="5" s="1"/>
  <c r="I60" i="5"/>
  <c r="I61" i="5" s="1"/>
  <c r="U60" i="5"/>
  <c r="U61" i="5" s="1"/>
  <c r="AG60" i="5"/>
  <c r="AG61" i="5" s="1"/>
  <c r="AZ60" i="5"/>
  <c r="AZ61" i="5" s="1"/>
  <c r="BL60" i="5"/>
  <c r="BL61" i="5" s="1"/>
  <c r="H77" i="5"/>
  <c r="H78" i="5" s="1"/>
  <c r="T77" i="5"/>
  <c r="T78" i="5" s="1"/>
  <c r="AF77" i="5"/>
  <c r="AF78" i="5" s="1"/>
  <c r="G93" i="5"/>
  <c r="G94" i="5" s="1"/>
  <c r="S93" i="5"/>
  <c r="S94" i="5" s="1"/>
  <c r="AE93" i="5"/>
  <c r="AE94" i="5" s="1"/>
  <c r="AX93" i="5"/>
  <c r="AX94" i="5" s="1"/>
  <c r="BJ93" i="5"/>
  <c r="BJ94" i="5" s="1"/>
  <c r="N109" i="5"/>
  <c r="N110" i="5" s="1"/>
  <c r="Z109" i="5"/>
  <c r="Z110" i="5" s="1"/>
  <c r="AL109" i="5"/>
  <c r="AL110" i="5" s="1"/>
  <c r="BE109" i="5"/>
  <c r="BE110" i="5" s="1"/>
  <c r="AV60" i="5"/>
  <c r="AV61" i="5" s="1"/>
  <c r="D77" i="5"/>
  <c r="D78" i="5" s="1"/>
  <c r="BG77" i="5"/>
  <c r="BG78" i="5" s="1"/>
  <c r="O93" i="5"/>
  <c r="O94" i="5" s="1"/>
  <c r="BF93" i="5"/>
  <c r="BF94" i="5" s="1"/>
  <c r="AH109" i="5"/>
  <c r="AH110" i="5" s="1"/>
  <c r="F60" i="5"/>
  <c r="F61" i="5" s="1"/>
  <c r="F65" i="5" s="1"/>
  <c r="BI60" i="5"/>
  <c r="BI61" i="5" s="1"/>
  <c r="BH77" i="5"/>
  <c r="BH78" i="5" s="1"/>
  <c r="D93" i="5"/>
  <c r="D94" i="5" s="1"/>
  <c r="BG93" i="5"/>
  <c r="BG94" i="5" s="1"/>
  <c r="BB109" i="5"/>
  <c r="BB110" i="5" s="1"/>
  <c r="AX60" i="5"/>
  <c r="AX61" i="5" s="1"/>
  <c r="AV93" i="5"/>
  <c r="AV94" i="5" s="1"/>
  <c r="AY60" i="5"/>
  <c r="AY61" i="5" s="1"/>
  <c r="AY66" i="5" s="1"/>
  <c r="S77" i="5"/>
  <c r="S78" i="5" s="1"/>
  <c r="AD93" i="5"/>
  <c r="AD94" i="5" s="1"/>
  <c r="J60" i="5"/>
  <c r="J61" i="5" s="1"/>
  <c r="J65" i="5" s="1"/>
  <c r="V60" i="5"/>
  <c r="V61" i="5" s="1"/>
  <c r="V65" i="5" s="1"/>
  <c r="AH60" i="5"/>
  <c r="AH61" i="5" s="1"/>
  <c r="AH65" i="5" s="1"/>
  <c r="BA60" i="5"/>
  <c r="BA61" i="5" s="1"/>
  <c r="BA65" i="5" s="1"/>
  <c r="BM60" i="5"/>
  <c r="BM61" i="5" s="1"/>
  <c r="U77" i="5"/>
  <c r="U78" i="5" s="1"/>
  <c r="AZ77" i="5"/>
  <c r="AZ78" i="5" s="1"/>
  <c r="H93" i="5"/>
  <c r="H94" i="5" s="1"/>
  <c r="T93" i="5"/>
  <c r="T94" i="5" s="1"/>
  <c r="AF93" i="5"/>
  <c r="AF94" i="5" s="1"/>
  <c r="AY93" i="5"/>
  <c r="AY94" i="5" s="1"/>
  <c r="BK93" i="5"/>
  <c r="BK94" i="5" s="1"/>
  <c r="O109" i="5"/>
  <c r="O110" i="5" s="1"/>
  <c r="AA109" i="5"/>
  <c r="AA110" i="5" s="1"/>
  <c r="AT109" i="5"/>
  <c r="AT110" i="5" s="1"/>
  <c r="BF109" i="5"/>
  <c r="BF110" i="5" s="1"/>
  <c r="Q60" i="5"/>
  <c r="Q61" i="5" s="1"/>
  <c r="AB77" i="5"/>
  <c r="AB78" i="5" s="1"/>
  <c r="AA93" i="5"/>
  <c r="AA94" i="5" s="1"/>
  <c r="V109" i="5"/>
  <c r="V110" i="5" s="1"/>
  <c r="BM109" i="5"/>
  <c r="BM110" i="5" s="1"/>
  <c r="AD60" i="5"/>
  <c r="AD61" i="5" s="1"/>
  <c r="P93" i="5"/>
  <c r="P94" i="5" s="1"/>
  <c r="K109" i="5"/>
  <c r="K110" i="5" s="1"/>
  <c r="BN109" i="5"/>
  <c r="BN110" i="5" s="1"/>
  <c r="G60" i="5"/>
  <c r="G61" i="5" s="1"/>
  <c r="G66" i="5" s="1"/>
  <c r="AE60" i="5"/>
  <c r="AE61" i="5" s="1"/>
  <c r="AC93" i="5"/>
  <c r="AC94" i="5" s="1"/>
  <c r="AJ109" i="5"/>
  <c r="AJ110" i="5" s="1"/>
  <c r="H60" i="5"/>
  <c r="H61" i="5" s="1"/>
  <c r="BK60" i="5"/>
  <c r="BK61" i="5" s="1"/>
  <c r="R93" i="5"/>
  <c r="R94" i="5" s="1"/>
  <c r="BI93" i="5"/>
  <c r="BI94" i="5" s="1"/>
  <c r="BD109" i="5"/>
  <c r="BD110" i="5" s="1"/>
  <c r="K60" i="5"/>
  <c r="K61" i="5" s="1"/>
  <c r="K65" i="5" s="1"/>
  <c r="W60" i="5"/>
  <c r="W61" i="5" s="1"/>
  <c r="AI60" i="5"/>
  <c r="AI61" i="5" s="1"/>
  <c r="BB60" i="5"/>
  <c r="BB61" i="5" s="1"/>
  <c r="BN60" i="5"/>
  <c r="BN61" i="5" s="1"/>
  <c r="V77" i="5"/>
  <c r="V78" i="5" s="1"/>
  <c r="BA77" i="5"/>
  <c r="BA78" i="5" s="1"/>
  <c r="I93" i="5"/>
  <c r="I94" i="5" s="1"/>
  <c r="U93" i="5"/>
  <c r="U94" i="5" s="1"/>
  <c r="AG93" i="5"/>
  <c r="AG94" i="5" s="1"/>
  <c r="AZ93" i="5"/>
  <c r="AZ94" i="5" s="1"/>
  <c r="BL93" i="5"/>
  <c r="BL94" i="5" s="1"/>
  <c r="D109" i="5"/>
  <c r="D110" i="5" s="1"/>
  <c r="P109" i="5"/>
  <c r="P110" i="5" s="1"/>
  <c r="AB109" i="5"/>
  <c r="AB110" i="5" s="1"/>
  <c r="AU109" i="5"/>
  <c r="AU110" i="5" s="1"/>
  <c r="BG109" i="5"/>
  <c r="BG110" i="5" s="1"/>
  <c r="BH60" i="5"/>
  <c r="BH61" i="5" s="1"/>
  <c r="AU77" i="5"/>
  <c r="AU78" i="5" s="1"/>
  <c r="AT93" i="5"/>
  <c r="AT94" i="5" s="1"/>
  <c r="J109" i="5"/>
  <c r="J110" i="5" s="1"/>
  <c r="BA109" i="5"/>
  <c r="BA110" i="5" s="1"/>
  <c r="AW60" i="5"/>
  <c r="AW61" i="5" s="1"/>
  <c r="AV77" i="5"/>
  <c r="AV78" i="5" s="1"/>
  <c r="AU93" i="5"/>
  <c r="AU94" i="5" s="1"/>
  <c r="AI109" i="5"/>
  <c r="AI110" i="5" s="1"/>
  <c r="BJ60" i="5"/>
  <c r="BJ61" i="5" s="1"/>
  <c r="BJ66" i="5" s="1"/>
  <c r="E93" i="5"/>
  <c r="E94" i="5" s="1"/>
  <c r="BH93" i="5"/>
  <c r="BH94" i="5" s="1"/>
  <c r="X109" i="5"/>
  <c r="X110" i="5" s="1"/>
  <c r="T60" i="5"/>
  <c r="T61" i="5" s="1"/>
  <c r="AF60" i="5"/>
  <c r="AF61" i="5" s="1"/>
  <c r="G77" i="5"/>
  <c r="G78" i="5" s="1"/>
  <c r="F93" i="5"/>
  <c r="F94" i="5" s="1"/>
  <c r="AW93" i="5"/>
  <c r="AW94" i="5" s="1"/>
  <c r="Y109" i="5"/>
  <c r="Y110" i="5" s="1"/>
  <c r="L60" i="5"/>
  <c r="L61" i="5" s="1"/>
  <c r="X60" i="5"/>
  <c r="X61" i="5" s="1"/>
  <c r="X66" i="5" s="1"/>
  <c r="AJ60" i="5"/>
  <c r="AJ61" i="5" s="1"/>
  <c r="AJ66" i="5" s="1"/>
  <c r="BC60" i="5"/>
  <c r="BC61" i="5" s="1"/>
  <c r="BC66" i="5" s="1"/>
  <c r="K77" i="5"/>
  <c r="K78" i="5" s="1"/>
  <c r="W77" i="5"/>
  <c r="W78" i="5" s="1"/>
  <c r="J93" i="5"/>
  <c r="J94" i="5" s="1"/>
  <c r="AH93" i="5"/>
  <c r="AH94" i="5" s="1"/>
  <c r="BM93" i="5"/>
  <c r="BM94" i="5" s="1"/>
  <c r="E109" i="5"/>
  <c r="E110" i="5" s="1"/>
  <c r="Q109" i="5"/>
  <c r="Q110" i="5" s="1"/>
  <c r="AV109" i="5"/>
  <c r="AV110" i="5" s="1"/>
  <c r="AE77" i="5"/>
  <c r="AE78" i="5" s="1"/>
  <c r="BB77" i="5"/>
  <c r="BB78" i="5" s="1"/>
  <c r="U109" i="5"/>
  <c r="U110" i="5" s="1"/>
  <c r="V93" i="5"/>
  <c r="V94" i="5" s="1"/>
  <c r="BA93" i="5"/>
  <c r="BA94" i="5" s="1"/>
  <c r="AC109" i="5"/>
  <c r="AC110" i="5" s="1"/>
  <c r="M109" i="5"/>
  <c r="M110" i="5" s="1"/>
  <c r="AK109" i="5"/>
  <c r="AK110" i="5" s="1"/>
  <c r="AZ109" i="5"/>
  <c r="AZ110" i="5" s="1"/>
  <c r="BH109" i="5"/>
  <c r="BH110" i="5" s="1"/>
  <c r="BE77" i="4"/>
  <c r="BE78" i="4" s="1"/>
  <c r="AH77" i="5"/>
  <c r="AH78" i="5" s="1"/>
  <c r="E32" i="4"/>
  <c r="E48" i="4" s="1"/>
  <c r="X33" i="5"/>
  <c r="M32" i="4"/>
  <c r="M48" i="4" s="1"/>
  <c r="U32" i="4"/>
  <c r="U48" i="4" s="1"/>
  <c r="S32" i="4"/>
  <c r="S47" i="4" s="1"/>
  <c r="F77" i="4"/>
  <c r="F78" i="4" s="1"/>
  <c r="N77" i="4"/>
  <c r="N78" i="4" s="1"/>
  <c r="V77" i="4"/>
  <c r="V78" i="4" s="1"/>
  <c r="BJ77" i="4"/>
  <c r="BJ78" i="4" s="1"/>
  <c r="I32" i="4"/>
  <c r="I48" i="4" s="1"/>
  <c r="Q32" i="4"/>
  <c r="Q48" i="4" s="1"/>
  <c r="L77" i="4"/>
  <c r="L78" i="4" s="1"/>
  <c r="AJ77" i="4"/>
  <c r="AJ78" i="4" s="1"/>
  <c r="AR77" i="4"/>
  <c r="AR78" i="4" s="1"/>
  <c r="AZ77" i="4"/>
  <c r="AZ78" i="4" s="1"/>
  <c r="K32" i="4"/>
  <c r="K47" i="4" s="1"/>
  <c r="G32" i="4"/>
  <c r="G47" i="4" s="1"/>
  <c r="O32" i="4"/>
  <c r="O47" i="4" s="1"/>
  <c r="W32" i="4"/>
  <c r="W47" i="4" s="1"/>
  <c r="R60" i="5"/>
  <c r="R61" i="5" s="1"/>
  <c r="R65" i="5" s="1"/>
  <c r="J77" i="5"/>
  <c r="J78" i="5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Q77" i="4"/>
  <c r="Q78" i="4" s="1"/>
  <c r="Y77" i="4"/>
  <c r="Y78" i="4" s="1"/>
  <c r="AO77" i="4"/>
  <c r="AO78" i="4" s="1"/>
  <c r="AW77" i="4"/>
  <c r="AW78" i="4" s="1"/>
  <c r="T77" i="4"/>
  <c r="T78" i="4" s="1"/>
  <c r="AB77" i="4"/>
  <c r="AB78" i="4" s="1"/>
  <c r="BH77" i="4"/>
  <c r="BH78" i="4" s="1"/>
  <c r="I77" i="4"/>
  <c r="I78" i="4" s="1"/>
  <c r="BM77" i="4"/>
  <c r="BM78" i="4" s="1"/>
  <c r="D77" i="4"/>
  <c r="D78" i="4" s="1"/>
  <c r="R77" i="5"/>
  <c r="R78" i="5" s="1"/>
  <c r="AD77" i="4"/>
  <c r="AD78" i="4" s="1"/>
  <c r="AL77" i="4"/>
  <c r="AL78" i="4" s="1"/>
  <c r="AT77" i="4"/>
  <c r="AT78" i="4" s="1"/>
  <c r="I77" i="5"/>
  <c r="I78" i="5" s="1"/>
  <c r="Q77" i="5"/>
  <c r="Q78" i="5" s="1"/>
  <c r="BB77" i="4"/>
  <c r="BB78" i="4" s="1"/>
  <c r="AG77" i="4"/>
  <c r="AG78" i="4" s="1"/>
  <c r="AG60" i="4"/>
  <c r="AG61" i="4" s="1"/>
  <c r="AO60" i="4"/>
  <c r="AO61" i="4" s="1"/>
  <c r="AW60" i="4"/>
  <c r="AW61" i="4" s="1"/>
  <c r="BE60" i="4"/>
  <c r="BE61" i="4" s="1"/>
  <c r="BM60" i="4"/>
  <c r="BM61" i="4" s="1"/>
  <c r="E77" i="4"/>
  <c r="E78" i="4" s="1"/>
  <c r="M77" i="4"/>
  <c r="M78" i="4" s="1"/>
  <c r="U77" i="4"/>
  <c r="U78" i="4" s="1"/>
  <c r="U82" i="4" s="1"/>
  <c r="AC77" i="4"/>
  <c r="AC78" i="4" s="1"/>
  <c r="AC82" i="4" s="1"/>
  <c r="AK77" i="4"/>
  <c r="AK78" i="4" s="1"/>
  <c r="AS77" i="4"/>
  <c r="AS78" i="4" s="1"/>
  <c r="BA77" i="4"/>
  <c r="BA78" i="4" s="1"/>
  <c r="BI77" i="4"/>
  <c r="BI78" i="4" s="1"/>
  <c r="AK60" i="4"/>
  <c r="AK61" i="4" s="1"/>
  <c r="AS60" i="4"/>
  <c r="AS61" i="4" s="1"/>
  <c r="BA60" i="4"/>
  <c r="BA61" i="4" s="1"/>
  <c r="BI60" i="4"/>
  <c r="BI61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E109" i="4"/>
  <c r="E110" i="4" s="1"/>
  <c r="G109" i="4"/>
  <c r="G110" i="4" s="1"/>
  <c r="I109" i="4"/>
  <c r="I110" i="4" s="1"/>
  <c r="K109" i="4"/>
  <c r="K110" i="4" s="1"/>
  <c r="M109" i="4"/>
  <c r="M110" i="4" s="1"/>
  <c r="O109" i="4"/>
  <c r="O110" i="4" s="1"/>
  <c r="Q109" i="4"/>
  <c r="Q110" i="4" s="1"/>
  <c r="S109" i="4"/>
  <c r="S110" i="4" s="1"/>
  <c r="U109" i="4"/>
  <c r="U110" i="4" s="1"/>
  <c r="W109" i="4"/>
  <c r="W110" i="4" s="1"/>
  <c r="Y109" i="4"/>
  <c r="Y110" i="4" s="1"/>
  <c r="AA109" i="4"/>
  <c r="AA110" i="4" s="1"/>
  <c r="AC109" i="4"/>
  <c r="AC110" i="4" s="1"/>
  <c r="AE109" i="4"/>
  <c r="AE110" i="4" s="1"/>
  <c r="AG109" i="4"/>
  <c r="AG110" i="4" s="1"/>
  <c r="AI109" i="4"/>
  <c r="AI110" i="4" s="1"/>
  <c r="AK109" i="4"/>
  <c r="AK110" i="4" s="1"/>
  <c r="AM109" i="4"/>
  <c r="AM110" i="4" s="1"/>
  <c r="AO109" i="4"/>
  <c r="AO110" i="4" s="1"/>
  <c r="AQ109" i="4"/>
  <c r="AQ110" i="4" s="1"/>
  <c r="AS109" i="4"/>
  <c r="AS110" i="4" s="1"/>
  <c r="AU109" i="4"/>
  <c r="AU110" i="4" s="1"/>
  <c r="AW109" i="4"/>
  <c r="AW110" i="4" s="1"/>
  <c r="AY109" i="4"/>
  <c r="AY110" i="4" s="1"/>
  <c r="BA109" i="4"/>
  <c r="BA110" i="4" s="1"/>
  <c r="BC109" i="4"/>
  <c r="BC110" i="4" s="1"/>
  <c r="BE109" i="4"/>
  <c r="BE110" i="4" s="1"/>
  <c r="BG109" i="4"/>
  <c r="BG110" i="4" s="1"/>
  <c r="BI109" i="4"/>
  <c r="BI110" i="4" s="1"/>
  <c r="BK109" i="4"/>
  <c r="BK110" i="4" s="1"/>
  <c r="BM109" i="4"/>
  <c r="BM110" i="4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E60" i="4"/>
  <c r="E61" i="4" s="1"/>
  <c r="G60" i="4"/>
  <c r="G61" i="4" s="1"/>
  <c r="G65" i="4" s="1"/>
  <c r="I60" i="4"/>
  <c r="I61" i="4" s="1"/>
  <c r="K60" i="4"/>
  <c r="K61" i="4" s="1"/>
  <c r="K65" i="4" s="1"/>
  <c r="M60" i="4"/>
  <c r="M61" i="4" s="1"/>
  <c r="O60" i="4"/>
  <c r="O61" i="4" s="1"/>
  <c r="O66" i="4" s="1"/>
  <c r="Q60" i="4"/>
  <c r="Q61" i="4" s="1"/>
  <c r="S60" i="4"/>
  <c r="S61" i="4" s="1"/>
  <c r="U60" i="4"/>
  <c r="U61" i="4" s="1"/>
  <c r="W60" i="4"/>
  <c r="W61" i="4" s="1"/>
  <c r="Y60" i="4"/>
  <c r="Y61" i="4" s="1"/>
  <c r="AA60" i="4"/>
  <c r="AA61" i="4" s="1"/>
  <c r="AC60" i="4"/>
  <c r="AC61" i="4" s="1"/>
  <c r="AE60" i="4"/>
  <c r="AE61" i="4" s="1"/>
  <c r="AI60" i="4"/>
  <c r="AI61" i="4" s="1"/>
  <c r="AI65" i="4" s="1"/>
  <c r="AM60" i="4"/>
  <c r="AM61" i="4" s="1"/>
  <c r="AM66" i="4" s="1"/>
  <c r="AQ60" i="4"/>
  <c r="AQ61" i="4" s="1"/>
  <c r="AU60" i="4"/>
  <c r="AU61" i="4" s="1"/>
  <c r="AY60" i="4"/>
  <c r="AY61" i="4" s="1"/>
  <c r="AY66" i="4" s="1"/>
  <c r="BC60" i="4"/>
  <c r="BC61" i="4" s="1"/>
  <c r="BG60" i="4"/>
  <c r="BG61" i="4" s="1"/>
  <c r="BK60" i="4"/>
  <c r="BK61" i="4" s="1"/>
  <c r="BK66" i="4" s="1"/>
  <c r="G77" i="4"/>
  <c r="G78" i="4" s="1"/>
  <c r="K77" i="4"/>
  <c r="K78" i="4" s="1"/>
  <c r="O77" i="4"/>
  <c r="O78" i="4" s="1"/>
  <c r="S77" i="4"/>
  <c r="S78" i="4" s="1"/>
  <c r="W77" i="4"/>
  <c r="W78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D93" i="4"/>
  <c r="D94" i="4" s="1"/>
  <c r="F93" i="4"/>
  <c r="F94" i="4" s="1"/>
  <c r="F98" i="4" s="1"/>
  <c r="H93" i="4"/>
  <c r="H94" i="4" s="1"/>
  <c r="J93" i="4"/>
  <c r="J94" i="4" s="1"/>
  <c r="J98" i="4" s="1"/>
  <c r="L93" i="4"/>
  <c r="L94" i="4" s="1"/>
  <c r="N93" i="4"/>
  <c r="N94" i="4" s="1"/>
  <c r="N99" i="4" s="1"/>
  <c r="P93" i="4"/>
  <c r="P94" i="4" s="1"/>
  <c r="R93" i="4"/>
  <c r="R94" i="4" s="1"/>
  <c r="R99" i="4" s="1"/>
  <c r="T93" i="4"/>
  <c r="T94" i="4" s="1"/>
  <c r="V93" i="4"/>
  <c r="V94" i="4" s="1"/>
  <c r="V98" i="4" s="1"/>
  <c r="X93" i="4"/>
  <c r="Z93" i="4"/>
  <c r="Z94" i="4" s="1"/>
  <c r="Z99" i="4" s="1"/>
  <c r="AB93" i="4"/>
  <c r="AB94" i="4" s="1"/>
  <c r="AD93" i="4"/>
  <c r="AD94" i="4" s="1"/>
  <c r="AD99" i="4" s="1"/>
  <c r="AF93" i="4"/>
  <c r="AF94" i="4" s="1"/>
  <c r="AH93" i="4"/>
  <c r="AH94" i="4" s="1"/>
  <c r="AH98" i="4" s="1"/>
  <c r="AJ93" i="4"/>
  <c r="AJ94" i="4" s="1"/>
  <c r="AL93" i="4"/>
  <c r="AL94" i="4" s="1"/>
  <c r="AL98" i="4" s="1"/>
  <c r="AN93" i="4"/>
  <c r="AN94" i="4" s="1"/>
  <c r="AP93" i="4"/>
  <c r="AP94" i="4" s="1"/>
  <c r="AP98" i="4" s="1"/>
  <c r="AR93" i="4"/>
  <c r="AR94" i="4" s="1"/>
  <c r="AT93" i="4"/>
  <c r="AT94" i="4" s="1"/>
  <c r="AT99" i="4" s="1"/>
  <c r="AV93" i="4"/>
  <c r="AV94" i="4" s="1"/>
  <c r="AX93" i="4"/>
  <c r="AX94" i="4" s="1"/>
  <c r="AX98" i="4" s="1"/>
  <c r="AZ93" i="4"/>
  <c r="AZ94" i="4" s="1"/>
  <c r="BB93" i="4"/>
  <c r="BB94" i="4" s="1"/>
  <c r="BB99" i="4" s="1"/>
  <c r="BD93" i="4"/>
  <c r="BD94" i="4" s="1"/>
  <c r="BF93" i="4"/>
  <c r="BF94" i="4" s="1"/>
  <c r="BF98" i="4" s="1"/>
  <c r="BH93" i="4"/>
  <c r="BH94" i="4" s="1"/>
  <c r="BJ93" i="4"/>
  <c r="BJ94" i="4" s="1"/>
  <c r="BJ98" i="4" s="1"/>
  <c r="BL93" i="4"/>
  <c r="BL94" i="4" s="1"/>
  <c r="BN93" i="4"/>
  <c r="BN94" i="4" s="1"/>
  <c r="BN98" i="4" s="1"/>
  <c r="E93" i="4"/>
  <c r="E94" i="4" s="1"/>
  <c r="G93" i="4"/>
  <c r="G94" i="4" s="1"/>
  <c r="I93" i="4"/>
  <c r="I94" i="4" s="1"/>
  <c r="K93" i="4"/>
  <c r="K94" i="4" s="1"/>
  <c r="M93" i="4"/>
  <c r="M94" i="4" s="1"/>
  <c r="O93" i="4"/>
  <c r="O94" i="4" s="1"/>
  <c r="Q93" i="4"/>
  <c r="Q94" i="4" s="1"/>
  <c r="S93" i="4"/>
  <c r="S94" i="4" s="1"/>
  <c r="U93" i="4"/>
  <c r="U94" i="4" s="1"/>
  <c r="W93" i="4"/>
  <c r="W94" i="4" s="1"/>
  <c r="Y93" i="4"/>
  <c r="Y94" i="4" s="1"/>
  <c r="AA93" i="4"/>
  <c r="AA94" i="4" s="1"/>
  <c r="AC93" i="4"/>
  <c r="AC94" i="4" s="1"/>
  <c r="AE93" i="4"/>
  <c r="AE94" i="4" s="1"/>
  <c r="AG93" i="4"/>
  <c r="AG94" i="4" s="1"/>
  <c r="AI93" i="4"/>
  <c r="AI94" i="4" s="1"/>
  <c r="AK93" i="4"/>
  <c r="AK94" i="4" s="1"/>
  <c r="AM93" i="4"/>
  <c r="AM94" i="4" s="1"/>
  <c r="AO93" i="4"/>
  <c r="AO94" i="4" s="1"/>
  <c r="AQ93" i="4"/>
  <c r="AQ94" i="4" s="1"/>
  <c r="AS93" i="4"/>
  <c r="AS94" i="4" s="1"/>
  <c r="AU93" i="4"/>
  <c r="AU94" i="4" s="1"/>
  <c r="AW93" i="4"/>
  <c r="AW94" i="4" s="1"/>
  <c r="AY93" i="4"/>
  <c r="AY94" i="4" s="1"/>
  <c r="BA93" i="4"/>
  <c r="BA94" i="4" s="1"/>
  <c r="BC93" i="4"/>
  <c r="BC94" i="4" s="1"/>
  <c r="BE93" i="4"/>
  <c r="BE94" i="4" s="1"/>
  <c r="BG93" i="4"/>
  <c r="BG94" i="4" s="1"/>
  <c r="BI93" i="4"/>
  <c r="BI94" i="4" s="1"/>
  <c r="BK93" i="4"/>
  <c r="BK94" i="4" s="1"/>
  <c r="BM93" i="4"/>
  <c r="BM94" i="4" s="1"/>
  <c r="D109" i="4"/>
  <c r="D110" i="4" s="1"/>
  <c r="F109" i="4"/>
  <c r="F110" i="4" s="1"/>
  <c r="H109" i="4"/>
  <c r="H110" i="4" s="1"/>
  <c r="J109" i="4"/>
  <c r="J110" i="4" s="1"/>
  <c r="L109" i="4"/>
  <c r="L110" i="4" s="1"/>
  <c r="N109" i="4"/>
  <c r="N110" i="4" s="1"/>
  <c r="P109" i="4"/>
  <c r="P110" i="4" s="1"/>
  <c r="R109" i="4"/>
  <c r="R110" i="4" s="1"/>
  <c r="T109" i="4"/>
  <c r="T110" i="4" s="1"/>
  <c r="V109" i="4"/>
  <c r="V110" i="4" s="1"/>
  <c r="X109" i="4"/>
  <c r="X110" i="4" s="1"/>
  <c r="Z109" i="4"/>
  <c r="Z110" i="4" s="1"/>
  <c r="AB109" i="4"/>
  <c r="AB110" i="4" s="1"/>
  <c r="AD109" i="4"/>
  <c r="AD110" i="4" s="1"/>
  <c r="AF109" i="4"/>
  <c r="AF110" i="4" s="1"/>
  <c r="AH109" i="4"/>
  <c r="AH110" i="4" s="1"/>
  <c r="AJ109" i="4"/>
  <c r="AJ110" i="4" s="1"/>
  <c r="AL109" i="4"/>
  <c r="AL110" i="4" s="1"/>
  <c r="AN109" i="4"/>
  <c r="AN110" i="4" s="1"/>
  <c r="AP109" i="4"/>
  <c r="AP110" i="4" s="1"/>
  <c r="AR109" i="4"/>
  <c r="AR110" i="4" s="1"/>
  <c r="AT109" i="4"/>
  <c r="AT110" i="4" s="1"/>
  <c r="AV109" i="4"/>
  <c r="AV110" i="4" s="1"/>
  <c r="AX109" i="4"/>
  <c r="AX110" i="4" s="1"/>
  <c r="AZ109" i="4"/>
  <c r="AZ110" i="4" s="1"/>
  <c r="BB109" i="4"/>
  <c r="BB110" i="4" s="1"/>
  <c r="BD109" i="4"/>
  <c r="BD110" i="4" s="1"/>
  <c r="BF109" i="4"/>
  <c r="BF110" i="4" s="1"/>
  <c r="BH109" i="4"/>
  <c r="BH110" i="4" s="1"/>
  <c r="BJ109" i="4"/>
  <c r="BJ110" i="4" s="1"/>
  <c r="BL109" i="4"/>
  <c r="BL110" i="4" s="1"/>
  <c r="BN109" i="4"/>
  <c r="BN110" i="4" s="1"/>
  <c r="S33" i="5"/>
  <c r="Y33" i="5"/>
  <c r="AA33" i="5"/>
  <c r="AC33" i="5"/>
  <c r="AE33" i="5"/>
  <c r="AG33" i="5"/>
  <c r="AI33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BI33" i="5"/>
  <c r="BK33" i="5"/>
  <c r="BM33" i="5"/>
  <c r="D33" i="5"/>
  <c r="F33" i="5"/>
  <c r="H33" i="5"/>
  <c r="J33" i="5"/>
  <c r="L33" i="5"/>
  <c r="N33" i="5"/>
  <c r="P33" i="5"/>
  <c r="R33" i="5"/>
  <c r="T33" i="5"/>
  <c r="V33" i="5"/>
  <c r="Z33" i="5"/>
  <c r="AB33" i="5"/>
  <c r="AD33" i="5"/>
  <c r="AF33" i="5"/>
  <c r="AH33" i="5"/>
  <c r="AJ33" i="5"/>
  <c r="AL33" i="5"/>
  <c r="AN33" i="5"/>
  <c r="AP33" i="5"/>
  <c r="AR33" i="5"/>
  <c r="AT33" i="5"/>
  <c r="AV33" i="5"/>
  <c r="AX33" i="5"/>
  <c r="AZ33" i="5"/>
  <c r="BB33" i="5"/>
  <c r="BD33" i="5"/>
  <c r="BF33" i="5"/>
  <c r="BH33" i="5"/>
  <c r="BJ33" i="5"/>
  <c r="BL33" i="5"/>
  <c r="BN33" i="5"/>
  <c r="I48" i="5"/>
  <c r="I33" i="5"/>
  <c r="M48" i="5"/>
  <c r="Q48" i="5"/>
  <c r="U48" i="5"/>
  <c r="G48" i="5"/>
  <c r="K48" i="5"/>
  <c r="O48" i="5"/>
  <c r="S48" i="5"/>
  <c r="E48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7" i="5"/>
  <c r="BN48" i="5"/>
  <c r="D66" i="5"/>
  <c r="D65" i="5"/>
  <c r="H66" i="5"/>
  <c r="H65" i="5"/>
  <c r="L66" i="5"/>
  <c r="L65" i="5"/>
  <c r="N65" i="5"/>
  <c r="N66" i="5"/>
  <c r="P66" i="5"/>
  <c r="P65" i="5"/>
  <c r="T66" i="5"/>
  <c r="T65" i="5"/>
  <c r="Z65" i="5"/>
  <c r="Z66" i="5"/>
  <c r="AB66" i="5"/>
  <c r="AB65" i="5"/>
  <c r="AD65" i="5"/>
  <c r="AD66" i="5"/>
  <c r="AF66" i="5"/>
  <c r="AF65" i="5"/>
  <c r="AL65" i="5"/>
  <c r="AL66" i="5"/>
  <c r="AU66" i="5"/>
  <c r="AU65" i="5"/>
  <c r="AW65" i="5"/>
  <c r="AW66" i="5"/>
  <c r="BC65" i="5"/>
  <c r="BE65" i="5"/>
  <c r="BE66" i="5"/>
  <c r="BG66" i="5"/>
  <c r="BG65" i="5"/>
  <c r="BI65" i="5"/>
  <c r="BI66" i="5"/>
  <c r="BK66" i="5"/>
  <c r="BK65" i="5"/>
  <c r="BM65" i="5"/>
  <c r="BM66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O66" i="5"/>
  <c r="O65" i="5"/>
  <c r="S66" i="5"/>
  <c r="W66" i="5"/>
  <c r="W65" i="5"/>
  <c r="AA66" i="5"/>
  <c r="AA65" i="5"/>
  <c r="AG66" i="5"/>
  <c r="AG65" i="5"/>
  <c r="AK66" i="5"/>
  <c r="AK65" i="5"/>
  <c r="AV66" i="5"/>
  <c r="AV65" i="5"/>
  <c r="AX66" i="5"/>
  <c r="AX65" i="5"/>
  <c r="BB66" i="5"/>
  <c r="BB65" i="5"/>
  <c r="BF66" i="5"/>
  <c r="BF65" i="5"/>
  <c r="BL66" i="5"/>
  <c r="BL65" i="5"/>
  <c r="E112" i="5"/>
  <c r="E113" i="5" s="1"/>
  <c r="E96" i="5"/>
  <c r="E97" i="5" s="1"/>
  <c r="E80" i="5"/>
  <c r="E81" i="5" s="1"/>
  <c r="I112" i="5"/>
  <c r="I113" i="5" s="1"/>
  <c r="I96" i="5"/>
  <c r="I97" i="5" s="1"/>
  <c r="I80" i="5"/>
  <c r="I81" i="5" s="1"/>
  <c r="M112" i="5"/>
  <c r="M113" i="5" s="1"/>
  <c r="M96" i="5"/>
  <c r="M97" i="5" s="1"/>
  <c r="M80" i="5"/>
  <c r="M81" i="5" s="1"/>
  <c r="Q112" i="5"/>
  <c r="Q113" i="5" s="1"/>
  <c r="Q96" i="5"/>
  <c r="Q97" i="5" s="1"/>
  <c r="Q80" i="5"/>
  <c r="Q81" i="5" s="1"/>
  <c r="U112" i="5"/>
  <c r="U113" i="5" s="1"/>
  <c r="U96" i="5"/>
  <c r="U97" i="5" s="1"/>
  <c r="U80" i="5"/>
  <c r="U81" i="5" s="1"/>
  <c r="Y112" i="5"/>
  <c r="Y113" i="5" s="1"/>
  <c r="Y96" i="5"/>
  <c r="Y97" i="5" s="1"/>
  <c r="Y80" i="5"/>
  <c r="Y81" i="5" s="1"/>
  <c r="AC112" i="5"/>
  <c r="AC113" i="5" s="1"/>
  <c r="AC96" i="5"/>
  <c r="AC97" i="5" s="1"/>
  <c r="AC80" i="5"/>
  <c r="AC81" i="5" s="1"/>
  <c r="AE112" i="5"/>
  <c r="AE113" i="5" s="1"/>
  <c r="AE96" i="5"/>
  <c r="AE97" i="5" s="1"/>
  <c r="AE80" i="5"/>
  <c r="AE81" i="5" s="1"/>
  <c r="AI112" i="5"/>
  <c r="AI113" i="5" s="1"/>
  <c r="AI96" i="5"/>
  <c r="AI97" i="5" s="1"/>
  <c r="AI80" i="5"/>
  <c r="AI81" i="5" s="1"/>
  <c r="AT112" i="5"/>
  <c r="AT113" i="5" s="1"/>
  <c r="AT96" i="5"/>
  <c r="AT97" i="5" s="1"/>
  <c r="AT80" i="5"/>
  <c r="AT81" i="5" s="1"/>
  <c r="AZ112" i="5"/>
  <c r="AZ113" i="5" s="1"/>
  <c r="AZ96" i="5"/>
  <c r="AZ97" i="5" s="1"/>
  <c r="AZ80" i="5"/>
  <c r="AZ81" i="5" s="1"/>
  <c r="BD112" i="5"/>
  <c r="BD113" i="5" s="1"/>
  <c r="BD96" i="5"/>
  <c r="BD97" i="5" s="1"/>
  <c r="BD80" i="5"/>
  <c r="BD81" i="5" s="1"/>
  <c r="BH112" i="5"/>
  <c r="BH113" i="5" s="1"/>
  <c r="BH96" i="5"/>
  <c r="BH97" i="5" s="1"/>
  <c r="BH80" i="5"/>
  <c r="BH81" i="5" s="1"/>
  <c r="BN112" i="5"/>
  <c r="BN113" i="5" s="1"/>
  <c r="BN96" i="5"/>
  <c r="BN97" i="5" s="1"/>
  <c r="BN80" i="5"/>
  <c r="BN81" i="5" s="1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U112" i="5"/>
  <c r="AU113" i="5" s="1"/>
  <c r="AU96" i="5"/>
  <c r="AU97" i="5" s="1"/>
  <c r="AU80" i="5"/>
  <c r="AU81" i="5" s="1"/>
  <c r="AW112" i="5"/>
  <c r="AW113" i="5" s="1"/>
  <c r="AW96" i="5"/>
  <c r="AW97" i="5" s="1"/>
  <c r="AW80" i="5"/>
  <c r="AW81" i="5" s="1"/>
  <c r="AY112" i="5"/>
  <c r="AY113" i="5" s="1"/>
  <c r="AY96" i="5"/>
  <c r="AY97" i="5" s="1"/>
  <c r="AY80" i="5"/>
  <c r="AY81" i="5" s="1"/>
  <c r="BA112" i="5"/>
  <c r="BA113" i="5" s="1"/>
  <c r="BA96" i="5"/>
  <c r="BA97" i="5" s="1"/>
  <c r="BA80" i="5"/>
  <c r="BA81" i="5" s="1"/>
  <c r="BC112" i="5"/>
  <c r="BC113" i="5" s="1"/>
  <c r="BC96" i="5"/>
  <c r="BC97" i="5" s="1"/>
  <c r="BC80" i="5"/>
  <c r="BC81" i="5" s="1"/>
  <c r="BE112" i="5"/>
  <c r="BE113" i="5" s="1"/>
  <c r="BE96" i="5"/>
  <c r="BE97" i="5" s="1"/>
  <c r="BE80" i="5"/>
  <c r="BE81" i="5" s="1"/>
  <c r="BG112" i="5"/>
  <c r="BG113" i="5" s="1"/>
  <c r="BG96" i="5"/>
  <c r="BG97" i="5" s="1"/>
  <c r="BG80" i="5"/>
  <c r="BG81" i="5" s="1"/>
  <c r="BI112" i="5"/>
  <c r="BI113" i="5" s="1"/>
  <c r="BI96" i="5"/>
  <c r="BI97" i="5" s="1"/>
  <c r="BI80" i="5"/>
  <c r="BI81" i="5" s="1"/>
  <c r="BK112" i="5"/>
  <c r="BK113" i="5" s="1"/>
  <c r="BK96" i="5"/>
  <c r="BK97" i="5" s="1"/>
  <c r="BK80" i="5"/>
  <c r="BK81" i="5" s="1"/>
  <c r="BM112" i="5"/>
  <c r="BM113" i="5" s="1"/>
  <c r="BM96" i="5"/>
  <c r="BM97" i="5" s="1"/>
  <c r="BM80" i="5"/>
  <c r="BM81" i="5" s="1"/>
  <c r="G46" i="5"/>
  <c r="I46" i="5"/>
  <c r="M46" i="5"/>
  <c r="Q46" i="5"/>
  <c r="S46" i="5"/>
  <c r="W46" i="5"/>
  <c r="AA46" i="5"/>
  <c r="AE46" i="5"/>
  <c r="AI46" i="5"/>
  <c r="AT46" i="5"/>
  <c r="BB46" i="5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U46" i="5"/>
  <c r="AW46" i="5"/>
  <c r="AY46" i="5"/>
  <c r="BA46" i="5"/>
  <c r="BC46" i="5"/>
  <c r="BE46" i="5"/>
  <c r="BG46" i="5"/>
  <c r="BI46" i="5"/>
  <c r="BK46" i="5"/>
  <c r="BM46" i="5"/>
  <c r="X47" i="5"/>
  <c r="X48" i="5"/>
  <c r="E63" i="5"/>
  <c r="E64" i="5" s="1"/>
  <c r="I63" i="5"/>
  <c r="I64" i="5" s="1"/>
  <c r="M63" i="5"/>
  <c r="M64" i="5" s="1"/>
  <c r="Q63" i="5"/>
  <c r="Q64" i="5" s="1"/>
  <c r="U63" i="5"/>
  <c r="U64" i="5" s="1"/>
  <c r="Y63" i="5"/>
  <c r="Y64" i="5" s="1"/>
  <c r="AC63" i="5"/>
  <c r="AC64" i="5" s="1"/>
  <c r="AE63" i="5"/>
  <c r="AE64" i="5" s="1"/>
  <c r="AI63" i="5"/>
  <c r="AI64" i="5" s="1"/>
  <c r="AT63" i="5"/>
  <c r="AT64" i="5" s="1"/>
  <c r="AZ63" i="5"/>
  <c r="AZ64" i="5" s="1"/>
  <c r="BD63" i="5"/>
  <c r="BD64" i="5" s="1"/>
  <c r="BH63" i="5"/>
  <c r="BH64" i="5" s="1"/>
  <c r="BN63" i="5"/>
  <c r="BN64" i="5" s="1"/>
  <c r="G112" i="5"/>
  <c r="G113" i="5" s="1"/>
  <c r="G96" i="5"/>
  <c r="G97" i="5" s="1"/>
  <c r="G80" i="5"/>
  <c r="G81" i="5" s="1"/>
  <c r="K112" i="5"/>
  <c r="K113" i="5" s="1"/>
  <c r="K96" i="5"/>
  <c r="K97" i="5" s="1"/>
  <c r="K80" i="5"/>
  <c r="K81" i="5" s="1"/>
  <c r="O112" i="5"/>
  <c r="O113" i="5" s="1"/>
  <c r="O96" i="5"/>
  <c r="O97" i="5" s="1"/>
  <c r="O80" i="5"/>
  <c r="O81" i="5" s="1"/>
  <c r="S112" i="5"/>
  <c r="S113" i="5" s="1"/>
  <c r="S96" i="5"/>
  <c r="S97" i="5" s="1"/>
  <c r="S80" i="5"/>
  <c r="S81" i="5" s="1"/>
  <c r="W112" i="5"/>
  <c r="W113" i="5" s="1"/>
  <c r="W96" i="5"/>
  <c r="W97" i="5" s="1"/>
  <c r="W80" i="5"/>
  <c r="W81" i="5" s="1"/>
  <c r="AA112" i="5"/>
  <c r="AA113" i="5" s="1"/>
  <c r="AA96" i="5"/>
  <c r="AA97" i="5" s="1"/>
  <c r="AA80" i="5"/>
  <c r="AA81" i="5" s="1"/>
  <c r="AG112" i="5"/>
  <c r="AG113" i="5" s="1"/>
  <c r="AG96" i="5"/>
  <c r="AG97" i="5" s="1"/>
  <c r="AG80" i="5"/>
  <c r="AG81" i="5" s="1"/>
  <c r="AK112" i="5"/>
  <c r="AK113" i="5" s="1"/>
  <c r="AK96" i="5"/>
  <c r="AK97" i="5" s="1"/>
  <c r="AK80" i="5"/>
  <c r="AK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BB112" i="5"/>
  <c r="BB113" i="5" s="1"/>
  <c r="BB96" i="5"/>
  <c r="BB97" i="5" s="1"/>
  <c r="BB80" i="5"/>
  <c r="BB81" i="5" s="1"/>
  <c r="BF112" i="5"/>
  <c r="BF113" i="5" s="1"/>
  <c r="BF96" i="5"/>
  <c r="BF97" i="5" s="1"/>
  <c r="BF80" i="5"/>
  <c r="BF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E46" i="5"/>
  <c r="K46" i="5"/>
  <c r="O46" i="5"/>
  <c r="U46" i="5"/>
  <c r="Y46" i="5"/>
  <c r="AC46" i="5"/>
  <c r="AG46" i="5"/>
  <c r="AK46" i="5"/>
  <c r="AV46" i="5"/>
  <c r="AX46" i="5"/>
  <c r="AZ46" i="5"/>
  <c r="BD46" i="5"/>
  <c r="BF46" i="5"/>
  <c r="BH46" i="5"/>
  <c r="BJ46" i="5"/>
  <c r="BL46" i="5"/>
  <c r="BN46" i="5"/>
  <c r="E47" i="5"/>
  <c r="G47" i="5"/>
  <c r="I47" i="5"/>
  <c r="K47" i="5"/>
  <c r="M47" i="5"/>
  <c r="O47" i="5"/>
  <c r="Q47" i="5"/>
  <c r="S47" i="5"/>
  <c r="U47" i="5"/>
  <c r="W47" i="5"/>
  <c r="D47" i="4"/>
  <c r="D48" i="4"/>
  <c r="H48" i="4"/>
  <c r="H47" i="4"/>
  <c r="L47" i="4"/>
  <c r="L48" i="4"/>
  <c r="P47" i="4"/>
  <c r="P48" i="4"/>
  <c r="T47" i="4"/>
  <c r="T48" i="4"/>
  <c r="Z47" i="4"/>
  <c r="Z48" i="4"/>
  <c r="AD47" i="4"/>
  <c r="AD48" i="4"/>
  <c r="AH47" i="4"/>
  <c r="AH48" i="4"/>
  <c r="AL47" i="4"/>
  <c r="AL48" i="4"/>
  <c r="AP48" i="4"/>
  <c r="AP47" i="4"/>
  <c r="AV47" i="4"/>
  <c r="AV48" i="4"/>
  <c r="AZ47" i="4"/>
  <c r="AZ48" i="4"/>
  <c r="BD47" i="4"/>
  <c r="BD48" i="4"/>
  <c r="BH47" i="4"/>
  <c r="BH48" i="4"/>
  <c r="BL47" i="4"/>
  <c r="BL48" i="4"/>
  <c r="AM65" i="4"/>
  <c r="F47" i="4"/>
  <c r="F48" i="4"/>
  <c r="J47" i="4"/>
  <c r="J48" i="4"/>
  <c r="N48" i="4"/>
  <c r="N47" i="4"/>
  <c r="R47" i="4"/>
  <c r="R48" i="4"/>
  <c r="V47" i="4"/>
  <c r="V48" i="4"/>
  <c r="AB48" i="4"/>
  <c r="AB47" i="4"/>
  <c r="AF48" i="4"/>
  <c r="AF47" i="4"/>
  <c r="AJ48" i="4"/>
  <c r="AJ47" i="4"/>
  <c r="AN47" i="4"/>
  <c r="AN48" i="4"/>
  <c r="AR47" i="4"/>
  <c r="AR48" i="4"/>
  <c r="AT48" i="4"/>
  <c r="AT47" i="4"/>
  <c r="AX48" i="4"/>
  <c r="AX47" i="4"/>
  <c r="BB48" i="4"/>
  <c r="BB47" i="4"/>
  <c r="BF48" i="4"/>
  <c r="BF47" i="4"/>
  <c r="BJ48" i="4"/>
  <c r="BJ47" i="4"/>
  <c r="BN48" i="4"/>
  <c r="BN47" i="4"/>
  <c r="AY65" i="4"/>
  <c r="Y48" i="4"/>
  <c r="Y47" i="4"/>
  <c r="AA48" i="4"/>
  <c r="AA47" i="4"/>
  <c r="AC47" i="4"/>
  <c r="AC48" i="4"/>
  <c r="AE48" i="4"/>
  <c r="AE47" i="4"/>
  <c r="AG47" i="4"/>
  <c r="AG48" i="4"/>
  <c r="AI48" i="4"/>
  <c r="AI47" i="4"/>
  <c r="AK47" i="4"/>
  <c r="AK48" i="4"/>
  <c r="AM48" i="4"/>
  <c r="AM47" i="4"/>
  <c r="AO47" i="4"/>
  <c r="AO48" i="4"/>
  <c r="AQ48" i="4"/>
  <c r="AQ47" i="4"/>
  <c r="AS47" i="4"/>
  <c r="AS48" i="4"/>
  <c r="AU48" i="4"/>
  <c r="AU47" i="4"/>
  <c r="AW47" i="4"/>
  <c r="AW48" i="4"/>
  <c r="AY48" i="4"/>
  <c r="AY47" i="4"/>
  <c r="BA47" i="4"/>
  <c r="BA48" i="4"/>
  <c r="BC48" i="4"/>
  <c r="BC47" i="4"/>
  <c r="BE47" i="4"/>
  <c r="BE48" i="4"/>
  <c r="BG48" i="4"/>
  <c r="BG47" i="4"/>
  <c r="BI47" i="4"/>
  <c r="BI48" i="4"/>
  <c r="BK48" i="4"/>
  <c r="BK47" i="4"/>
  <c r="BM48" i="4"/>
  <c r="BM47" i="4"/>
  <c r="AS82" i="4"/>
  <c r="E112" i="4"/>
  <c r="E113" i="4" s="1"/>
  <c r="E96" i="4"/>
  <c r="E97" i="4" s="1"/>
  <c r="I112" i="4"/>
  <c r="I113" i="4" s="1"/>
  <c r="I96" i="4"/>
  <c r="I97" i="4" s="1"/>
  <c r="M112" i="4"/>
  <c r="M113" i="4" s="1"/>
  <c r="M96" i="4"/>
  <c r="M97" i="4" s="1"/>
  <c r="Q112" i="4"/>
  <c r="Q113" i="4" s="1"/>
  <c r="Q96" i="4"/>
  <c r="Q97" i="4" s="1"/>
  <c r="S112" i="4"/>
  <c r="S113" i="4" s="1"/>
  <c r="S96" i="4"/>
  <c r="S97" i="4" s="1"/>
  <c r="W112" i="4"/>
  <c r="W113" i="4" s="1"/>
  <c r="W96" i="4"/>
  <c r="W97" i="4" s="1"/>
  <c r="AA112" i="4"/>
  <c r="AA113" i="4" s="1"/>
  <c r="AA96" i="4"/>
  <c r="AA97" i="4" s="1"/>
  <c r="AE112" i="4"/>
  <c r="AE113" i="4" s="1"/>
  <c r="AE96" i="4"/>
  <c r="AE97" i="4" s="1"/>
  <c r="AG112" i="4"/>
  <c r="AG113" i="4" s="1"/>
  <c r="AG96" i="4"/>
  <c r="AG97" i="4" s="1"/>
  <c r="AK112" i="4"/>
  <c r="AK113" i="4" s="1"/>
  <c r="AK96" i="4"/>
  <c r="AK97" i="4" s="1"/>
  <c r="AO112" i="4"/>
  <c r="AO113" i="4" s="1"/>
  <c r="AO96" i="4"/>
  <c r="AO97" i="4" s="1"/>
  <c r="AQ112" i="4"/>
  <c r="AQ113" i="4" s="1"/>
  <c r="AQ96" i="4"/>
  <c r="AQ97" i="4" s="1"/>
  <c r="AU112" i="4"/>
  <c r="AU113" i="4" s="1"/>
  <c r="AU96" i="4"/>
  <c r="AU97" i="4" s="1"/>
  <c r="AW112" i="4"/>
  <c r="AW113" i="4" s="1"/>
  <c r="AW96" i="4"/>
  <c r="AW97" i="4" s="1"/>
  <c r="BA112" i="4"/>
  <c r="BA113" i="4" s="1"/>
  <c r="BA96" i="4"/>
  <c r="BA97" i="4" s="1"/>
  <c r="BC112" i="4"/>
  <c r="BC113" i="4" s="1"/>
  <c r="BC96" i="4"/>
  <c r="BC97" i="4" s="1"/>
  <c r="BE112" i="4"/>
  <c r="BE113" i="4" s="1"/>
  <c r="BE96" i="4"/>
  <c r="BE97" i="4" s="1"/>
  <c r="BG112" i="4"/>
  <c r="BG113" i="4" s="1"/>
  <c r="BG96" i="4"/>
  <c r="BG97" i="4" s="1"/>
  <c r="BI112" i="4"/>
  <c r="BI113" i="4" s="1"/>
  <c r="BI96" i="4"/>
  <c r="BI97" i="4" s="1"/>
  <c r="BM112" i="4"/>
  <c r="BM113" i="4" s="1"/>
  <c r="BM96" i="4"/>
  <c r="BM97" i="4" s="1"/>
  <c r="D112" i="4"/>
  <c r="D113" i="4" s="1"/>
  <c r="D80" i="4"/>
  <c r="D81" i="4" s="1"/>
  <c r="D63" i="4"/>
  <c r="D64" i="4" s="1"/>
  <c r="F112" i="4"/>
  <c r="F113" i="4" s="1"/>
  <c r="F80" i="4"/>
  <c r="F81" i="4" s="1"/>
  <c r="F63" i="4"/>
  <c r="F64" i="4" s="1"/>
  <c r="H112" i="4"/>
  <c r="H113" i="4" s="1"/>
  <c r="H80" i="4"/>
  <c r="H81" i="4" s="1"/>
  <c r="H63" i="4"/>
  <c r="H64" i="4" s="1"/>
  <c r="J112" i="4"/>
  <c r="J113" i="4" s="1"/>
  <c r="J80" i="4"/>
  <c r="J81" i="4" s="1"/>
  <c r="J63" i="4"/>
  <c r="J64" i="4" s="1"/>
  <c r="L112" i="4"/>
  <c r="L113" i="4" s="1"/>
  <c r="L80" i="4"/>
  <c r="L81" i="4" s="1"/>
  <c r="L63" i="4"/>
  <c r="L64" i="4" s="1"/>
  <c r="N112" i="4"/>
  <c r="N113" i="4" s="1"/>
  <c r="N80" i="4"/>
  <c r="N81" i="4" s="1"/>
  <c r="N63" i="4"/>
  <c r="N64" i="4" s="1"/>
  <c r="P112" i="4"/>
  <c r="P113" i="4" s="1"/>
  <c r="P80" i="4"/>
  <c r="P81" i="4" s="1"/>
  <c r="P63" i="4"/>
  <c r="P64" i="4" s="1"/>
  <c r="R112" i="4"/>
  <c r="R113" i="4" s="1"/>
  <c r="R80" i="4"/>
  <c r="R81" i="4" s="1"/>
  <c r="R63" i="4"/>
  <c r="R64" i="4" s="1"/>
  <c r="T112" i="4"/>
  <c r="T113" i="4" s="1"/>
  <c r="T80" i="4"/>
  <c r="T81" i="4" s="1"/>
  <c r="T63" i="4"/>
  <c r="T64" i="4" s="1"/>
  <c r="V112" i="4"/>
  <c r="V113" i="4" s="1"/>
  <c r="V80" i="4"/>
  <c r="V81" i="4" s="1"/>
  <c r="V63" i="4"/>
  <c r="V64" i="4" s="1"/>
  <c r="X112" i="4"/>
  <c r="X113" i="4" s="1"/>
  <c r="X80" i="4"/>
  <c r="X81" i="4" s="1"/>
  <c r="X63" i="4"/>
  <c r="X64" i="4" s="1"/>
  <c r="Z112" i="4"/>
  <c r="Z113" i="4" s="1"/>
  <c r="Z80" i="4"/>
  <c r="Z81" i="4" s="1"/>
  <c r="Z63" i="4"/>
  <c r="Z64" i="4" s="1"/>
  <c r="AB112" i="4"/>
  <c r="AB113" i="4" s="1"/>
  <c r="AB80" i="4"/>
  <c r="AB81" i="4" s="1"/>
  <c r="AB63" i="4"/>
  <c r="AB64" i="4" s="1"/>
  <c r="AD112" i="4"/>
  <c r="AD113" i="4" s="1"/>
  <c r="AD80" i="4"/>
  <c r="AD81" i="4" s="1"/>
  <c r="AD63" i="4"/>
  <c r="AD64" i="4" s="1"/>
  <c r="AF112" i="4"/>
  <c r="AF113" i="4" s="1"/>
  <c r="AF80" i="4"/>
  <c r="AF81" i="4" s="1"/>
  <c r="AF63" i="4"/>
  <c r="AF64" i="4" s="1"/>
  <c r="AH112" i="4"/>
  <c r="AH113" i="4" s="1"/>
  <c r="AH80" i="4"/>
  <c r="AH81" i="4" s="1"/>
  <c r="AH63" i="4"/>
  <c r="AH64" i="4" s="1"/>
  <c r="AJ112" i="4"/>
  <c r="AJ113" i="4" s="1"/>
  <c r="AJ80" i="4"/>
  <c r="AJ81" i="4" s="1"/>
  <c r="AJ63" i="4"/>
  <c r="AJ64" i="4" s="1"/>
  <c r="AL112" i="4"/>
  <c r="AL113" i="4" s="1"/>
  <c r="AL80" i="4"/>
  <c r="AL81" i="4" s="1"/>
  <c r="AL63" i="4"/>
  <c r="AL64" i="4" s="1"/>
  <c r="AN112" i="4"/>
  <c r="AN113" i="4" s="1"/>
  <c r="AN80" i="4"/>
  <c r="AN81" i="4" s="1"/>
  <c r="AN63" i="4"/>
  <c r="AN64" i="4" s="1"/>
  <c r="AP112" i="4"/>
  <c r="AP113" i="4" s="1"/>
  <c r="AP80" i="4"/>
  <c r="AP81" i="4" s="1"/>
  <c r="AP63" i="4"/>
  <c r="AP64" i="4" s="1"/>
  <c r="AR112" i="4"/>
  <c r="AR113" i="4" s="1"/>
  <c r="AR80" i="4"/>
  <c r="AR81" i="4" s="1"/>
  <c r="AR63" i="4"/>
  <c r="AR64" i="4" s="1"/>
  <c r="AT112" i="4"/>
  <c r="AT113" i="4" s="1"/>
  <c r="AT80" i="4"/>
  <c r="AT81" i="4" s="1"/>
  <c r="AT63" i="4"/>
  <c r="AT64" i="4" s="1"/>
  <c r="AV112" i="4"/>
  <c r="AV113" i="4" s="1"/>
  <c r="AV80" i="4"/>
  <c r="AV81" i="4" s="1"/>
  <c r="AV63" i="4"/>
  <c r="AV64" i="4" s="1"/>
  <c r="AX112" i="4"/>
  <c r="AX113" i="4" s="1"/>
  <c r="AX80" i="4"/>
  <c r="AX81" i="4" s="1"/>
  <c r="AX63" i="4"/>
  <c r="AX64" i="4" s="1"/>
  <c r="AZ112" i="4"/>
  <c r="AZ113" i="4" s="1"/>
  <c r="AZ80" i="4"/>
  <c r="AZ81" i="4" s="1"/>
  <c r="AZ63" i="4"/>
  <c r="AZ64" i="4" s="1"/>
  <c r="BB112" i="4"/>
  <c r="BB113" i="4" s="1"/>
  <c r="BB80" i="4"/>
  <c r="BB81" i="4" s="1"/>
  <c r="BB63" i="4"/>
  <c r="BB64" i="4" s="1"/>
  <c r="BD112" i="4"/>
  <c r="BD113" i="4" s="1"/>
  <c r="BD80" i="4"/>
  <c r="BD81" i="4" s="1"/>
  <c r="BD63" i="4"/>
  <c r="BD64" i="4" s="1"/>
  <c r="BF112" i="4"/>
  <c r="BF113" i="4" s="1"/>
  <c r="BF80" i="4"/>
  <c r="BF81" i="4" s="1"/>
  <c r="BF63" i="4"/>
  <c r="BF64" i="4" s="1"/>
  <c r="BH112" i="4"/>
  <c r="BH113" i="4" s="1"/>
  <c r="BH80" i="4"/>
  <c r="BH81" i="4" s="1"/>
  <c r="BH63" i="4"/>
  <c r="BH64" i="4" s="1"/>
  <c r="BJ112" i="4"/>
  <c r="BJ113" i="4" s="1"/>
  <c r="BJ80" i="4"/>
  <c r="BJ81" i="4" s="1"/>
  <c r="BJ63" i="4"/>
  <c r="BJ64" i="4" s="1"/>
  <c r="BL112" i="4"/>
  <c r="BL113" i="4" s="1"/>
  <c r="BL80" i="4"/>
  <c r="BL81" i="4" s="1"/>
  <c r="BL63" i="4"/>
  <c r="BL64" i="4" s="1"/>
  <c r="BN112" i="4"/>
  <c r="BN113" i="4" s="1"/>
  <c r="BN80" i="4"/>
  <c r="BN81" i="4" s="1"/>
  <c r="BN63" i="4"/>
  <c r="BN64" i="4" s="1"/>
  <c r="E47" i="4"/>
  <c r="I47" i="4"/>
  <c r="Q47" i="4"/>
  <c r="U47" i="4"/>
  <c r="I63" i="4"/>
  <c r="I64" i="4" s="1"/>
  <c r="Q63" i="4"/>
  <c r="Q64" i="4" s="1"/>
  <c r="Y63" i="4"/>
  <c r="Y64" i="4" s="1"/>
  <c r="AG63" i="4"/>
  <c r="AG64" i="4" s="1"/>
  <c r="AO63" i="4"/>
  <c r="AO64" i="4" s="1"/>
  <c r="AW63" i="4"/>
  <c r="AW64" i="4" s="1"/>
  <c r="BE63" i="4"/>
  <c r="BE64" i="4" s="1"/>
  <c r="BM63" i="4"/>
  <c r="BM64" i="4" s="1"/>
  <c r="Y83" i="4"/>
  <c r="G80" i="4"/>
  <c r="G81" i="4" s="1"/>
  <c r="O80" i="4"/>
  <c r="O81" i="4" s="1"/>
  <c r="W80" i="4"/>
  <c r="W81" i="4" s="1"/>
  <c r="AE80" i="4"/>
  <c r="AE81" i="4" s="1"/>
  <c r="AM80" i="4"/>
  <c r="AM81" i="4" s="1"/>
  <c r="AU80" i="4"/>
  <c r="AU81" i="4" s="1"/>
  <c r="BC80" i="4"/>
  <c r="BC81" i="4" s="1"/>
  <c r="BK80" i="4"/>
  <c r="BK81" i="4" s="1"/>
  <c r="Y82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S63" i="4"/>
  <c r="S64" i="4" s="1"/>
  <c r="W63" i="4"/>
  <c r="W64" i="4" s="1"/>
  <c r="AA63" i="4"/>
  <c r="AA64" i="4" s="1"/>
  <c r="AE63" i="4"/>
  <c r="AE64" i="4" s="1"/>
  <c r="AQ63" i="4"/>
  <c r="AQ64" i="4" s="1"/>
  <c r="AU63" i="4"/>
  <c r="AU64" i="4" s="1"/>
  <c r="BC63" i="4"/>
  <c r="BC64" i="4" s="1"/>
  <c r="BG63" i="4"/>
  <c r="BG64" i="4" s="1"/>
  <c r="E80" i="4"/>
  <c r="E81" i="4" s="1"/>
  <c r="I80" i="4"/>
  <c r="I81" i="4" s="1"/>
  <c r="M80" i="4"/>
  <c r="M81" i="4" s="1"/>
  <c r="Q80" i="4"/>
  <c r="Q81" i="4" s="1"/>
  <c r="AG80" i="4"/>
  <c r="AG81" i="4" s="1"/>
  <c r="AK80" i="4"/>
  <c r="AK81" i="4" s="1"/>
  <c r="AO80" i="4"/>
  <c r="AO81" i="4" s="1"/>
  <c r="AW80" i="4"/>
  <c r="AW81" i="4" s="1"/>
  <c r="BA80" i="4"/>
  <c r="BA81" i="4" s="1"/>
  <c r="BE80" i="4"/>
  <c r="BE81" i="4" s="1"/>
  <c r="BI80" i="4"/>
  <c r="BI81" i="4" s="1"/>
  <c r="BM80" i="4"/>
  <c r="BM81" i="4" s="1"/>
  <c r="D96" i="4"/>
  <c r="D97" i="4" s="1"/>
  <c r="H96" i="4"/>
  <c r="H97" i="4" s="1"/>
  <c r="L96" i="4"/>
  <c r="L97" i="4" s="1"/>
  <c r="P96" i="4"/>
  <c r="P97" i="4" s="1"/>
  <c r="T96" i="4"/>
  <c r="T97" i="4" s="1"/>
  <c r="X96" i="4"/>
  <c r="AB96" i="4"/>
  <c r="AB97" i="4" s="1"/>
  <c r="AF96" i="4"/>
  <c r="AF97" i="4" s="1"/>
  <c r="AJ96" i="4"/>
  <c r="AJ97" i="4" s="1"/>
  <c r="AN96" i="4"/>
  <c r="AN97" i="4" s="1"/>
  <c r="AR96" i="4"/>
  <c r="AR97" i="4" s="1"/>
  <c r="AV96" i="4"/>
  <c r="AV97" i="4" s="1"/>
  <c r="AZ96" i="4"/>
  <c r="AZ97" i="4" s="1"/>
  <c r="BD96" i="4"/>
  <c r="BD97" i="4" s="1"/>
  <c r="BH96" i="4"/>
  <c r="BH97" i="4" s="1"/>
  <c r="BL96" i="4"/>
  <c r="BL97" i="4" s="1"/>
  <c r="G112" i="4"/>
  <c r="G113" i="4" s="1"/>
  <c r="G96" i="4"/>
  <c r="G97" i="4" s="1"/>
  <c r="K112" i="4"/>
  <c r="K113" i="4" s="1"/>
  <c r="K96" i="4"/>
  <c r="K97" i="4" s="1"/>
  <c r="O112" i="4"/>
  <c r="O113" i="4" s="1"/>
  <c r="O96" i="4"/>
  <c r="O97" i="4" s="1"/>
  <c r="U112" i="4"/>
  <c r="U113" i="4" s="1"/>
  <c r="U96" i="4"/>
  <c r="U97" i="4" s="1"/>
  <c r="Y112" i="4"/>
  <c r="Y113" i="4" s="1"/>
  <c r="Y96" i="4"/>
  <c r="Y97" i="4" s="1"/>
  <c r="AC112" i="4"/>
  <c r="AC113" i="4" s="1"/>
  <c r="AC96" i="4"/>
  <c r="AC97" i="4" s="1"/>
  <c r="AI112" i="4"/>
  <c r="AI113" i="4" s="1"/>
  <c r="AI96" i="4"/>
  <c r="AI97" i="4" s="1"/>
  <c r="AM112" i="4"/>
  <c r="AM113" i="4" s="1"/>
  <c r="AM96" i="4"/>
  <c r="AM97" i="4" s="1"/>
  <c r="AS112" i="4"/>
  <c r="AS113" i="4" s="1"/>
  <c r="AS96" i="4"/>
  <c r="AS97" i="4" s="1"/>
  <c r="AY112" i="4"/>
  <c r="AY113" i="4" s="1"/>
  <c r="AY96" i="4"/>
  <c r="AY97" i="4" s="1"/>
  <c r="BK112" i="4"/>
  <c r="BK113" i="4" s="1"/>
  <c r="BK96" i="4"/>
  <c r="BK97" i="4" s="1"/>
  <c r="BJ99" i="4"/>
  <c r="E63" i="4"/>
  <c r="E64" i="4" s="1"/>
  <c r="M63" i="4"/>
  <c r="M64" i="4" s="1"/>
  <c r="U63" i="4"/>
  <c r="U64" i="4" s="1"/>
  <c r="AC63" i="4"/>
  <c r="AC64" i="4" s="1"/>
  <c r="AK63" i="4"/>
  <c r="AK64" i="4" s="1"/>
  <c r="AS63" i="4"/>
  <c r="AS64" i="4" s="1"/>
  <c r="BA63" i="4"/>
  <c r="BA64" i="4" s="1"/>
  <c r="BI63" i="4"/>
  <c r="BI64" i="4" s="1"/>
  <c r="AS83" i="4"/>
  <c r="K80" i="4"/>
  <c r="K81" i="4" s="1"/>
  <c r="S80" i="4"/>
  <c r="S81" i="4" s="1"/>
  <c r="AA80" i="4"/>
  <c r="AA81" i="4" s="1"/>
  <c r="AI80" i="4"/>
  <c r="AI81" i="4" s="1"/>
  <c r="AQ80" i="4"/>
  <c r="AQ81" i="4" s="1"/>
  <c r="AY80" i="4"/>
  <c r="AY81" i="4" s="1"/>
  <c r="BG80" i="4"/>
  <c r="BG81" i="4" s="1"/>
  <c r="AR114" i="4"/>
  <c r="V115" i="4" l="1"/>
  <c r="G33" i="5"/>
  <c r="AX99" i="4"/>
  <c r="K48" i="4"/>
  <c r="BJ65" i="5"/>
  <c r="G65" i="5"/>
  <c r="BA66" i="5"/>
  <c r="AH66" i="5"/>
  <c r="V66" i="5"/>
  <c r="M33" i="5"/>
  <c r="X65" i="5"/>
  <c r="K66" i="5"/>
  <c r="F99" i="4"/>
  <c r="AJ65" i="5"/>
  <c r="J66" i="5"/>
  <c r="O48" i="4"/>
  <c r="G48" i="4"/>
  <c r="AY65" i="5"/>
  <c r="F66" i="5"/>
  <c r="BB98" i="4"/>
  <c r="BJ114" i="4"/>
  <c r="V99" i="4"/>
  <c r="AL99" i="4"/>
  <c r="AI66" i="4"/>
  <c r="J114" i="5"/>
  <c r="S48" i="4"/>
  <c r="U33" i="5"/>
  <c r="V99" i="5"/>
  <c r="AT115" i="5"/>
  <c r="BK65" i="4"/>
  <c r="Q33" i="5"/>
  <c r="AH99" i="4"/>
  <c r="R98" i="4"/>
  <c r="BN99" i="4"/>
  <c r="O65" i="4"/>
  <c r="V82" i="5"/>
  <c r="K33" i="5"/>
  <c r="V83" i="4"/>
  <c r="K66" i="4"/>
  <c r="AW82" i="4"/>
  <c r="M47" i="4"/>
  <c r="J99" i="4"/>
  <c r="W48" i="4"/>
  <c r="BP48" i="4" s="1"/>
  <c r="BQ48" i="4" s="1"/>
  <c r="Y115" i="5"/>
  <c r="AR115" i="4"/>
  <c r="W33" i="5"/>
  <c r="E33" i="5"/>
  <c r="BG98" i="5"/>
  <c r="BJ115" i="4"/>
  <c r="AT114" i="4"/>
  <c r="R114" i="5"/>
  <c r="M98" i="5"/>
  <c r="BE114" i="5"/>
  <c r="AZ98" i="5"/>
  <c r="O33" i="5"/>
  <c r="AZ98" i="4"/>
  <c r="X115" i="5"/>
  <c r="BK115" i="5"/>
  <c r="AJ99" i="5"/>
  <c r="AI115" i="5"/>
  <c r="AB114" i="4"/>
  <c r="F83" i="4"/>
  <c r="AL83" i="4"/>
  <c r="AB82" i="5"/>
  <c r="Q83" i="5"/>
  <c r="T98" i="5"/>
  <c r="Z114" i="5"/>
  <c r="I115" i="5"/>
  <c r="AL82" i="5"/>
  <c r="BD82" i="5"/>
  <c r="AH114" i="5"/>
  <c r="S115" i="5"/>
  <c r="BA82" i="5"/>
  <c r="AB99" i="5"/>
  <c r="AC98" i="5"/>
  <c r="AY98" i="5"/>
  <c r="AJ115" i="4"/>
  <c r="AS115" i="4"/>
  <c r="AQ115" i="4"/>
  <c r="BJ98" i="5"/>
  <c r="BI82" i="4"/>
  <c r="BC115" i="4"/>
  <c r="AH115" i="4"/>
  <c r="R66" i="5"/>
  <c r="BN115" i="4"/>
  <c r="AN114" i="4"/>
  <c r="AJ98" i="4"/>
  <c r="AQ114" i="4"/>
  <c r="AE114" i="4"/>
  <c r="AX115" i="4"/>
  <c r="AT115" i="4"/>
  <c r="AD115" i="4"/>
  <c r="N115" i="4"/>
  <c r="AX114" i="4"/>
  <c r="BM114" i="4"/>
  <c r="Y115" i="4"/>
  <c r="AD98" i="4"/>
  <c r="BB83" i="4"/>
  <c r="AZ83" i="5"/>
  <c r="BH115" i="4"/>
  <c r="AB115" i="4"/>
  <c r="L115" i="4"/>
  <c r="AY115" i="4"/>
  <c r="M82" i="4"/>
  <c r="AE115" i="4"/>
  <c r="R115" i="4"/>
  <c r="BC114" i="4"/>
  <c r="G115" i="4"/>
  <c r="N98" i="4"/>
  <c r="BM115" i="4"/>
  <c r="AW115" i="4"/>
  <c r="Q114" i="4"/>
  <c r="R114" i="4"/>
  <c r="AT98" i="4"/>
  <c r="U83" i="4"/>
  <c r="L114" i="4"/>
  <c r="AD114" i="4"/>
  <c r="Q115" i="4"/>
  <c r="Z98" i="4"/>
  <c r="N114" i="4"/>
  <c r="BF99" i="4"/>
  <c r="AP99" i="4"/>
  <c r="G66" i="4"/>
  <c r="AC83" i="4"/>
  <c r="BH114" i="4"/>
  <c r="D115" i="4"/>
  <c r="D114" i="4"/>
  <c r="D99" i="5"/>
  <c r="BF115" i="4"/>
  <c r="AP114" i="4"/>
  <c r="AK114" i="4"/>
  <c r="AM115" i="4"/>
  <c r="BN114" i="4"/>
  <c r="AH114" i="4"/>
  <c r="BL99" i="4"/>
  <c r="I115" i="4"/>
  <c r="AZ114" i="4"/>
  <c r="AK83" i="4"/>
  <c r="AZ115" i="4"/>
  <c r="W115" i="4"/>
  <c r="BB115" i="4"/>
  <c r="T114" i="4"/>
  <c r="BG115" i="4"/>
  <c r="W114" i="4"/>
  <c r="T115" i="4"/>
  <c r="BG114" i="4"/>
  <c r="AT82" i="4"/>
  <c r="AF114" i="4"/>
  <c r="V114" i="4"/>
  <c r="AU115" i="4"/>
  <c r="AJ114" i="4"/>
  <c r="X114" i="4"/>
  <c r="AV99" i="4"/>
  <c r="AW114" i="4"/>
  <c r="AK115" i="4"/>
  <c r="I114" i="4"/>
  <c r="AP115" i="4"/>
  <c r="J82" i="4"/>
  <c r="BI114" i="4"/>
  <c r="Z114" i="4"/>
  <c r="P114" i="4"/>
  <c r="F114" i="4"/>
  <c r="AB99" i="4"/>
  <c r="R82" i="4"/>
  <c r="BK115" i="4"/>
  <c r="AO115" i="4"/>
  <c r="AA114" i="4"/>
  <c r="M114" i="4"/>
  <c r="BB114" i="4"/>
  <c r="Z115" i="4"/>
  <c r="H114" i="4"/>
  <c r="AH82" i="4"/>
  <c r="BA114" i="4"/>
  <c r="AO114" i="4"/>
  <c r="BL114" i="4"/>
  <c r="AZ99" i="4"/>
  <c r="J114" i="4"/>
  <c r="AL114" i="4"/>
  <c r="J115" i="4"/>
  <c r="AX82" i="4"/>
  <c r="AG114" i="4"/>
  <c r="S115" i="4"/>
  <c r="E115" i="4"/>
  <c r="AP82" i="4"/>
  <c r="BD114" i="4"/>
  <c r="BF114" i="4"/>
  <c r="AV114" i="4"/>
  <c r="AL115" i="4"/>
  <c r="BE114" i="4"/>
  <c r="AI115" i="4"/>
  <c r="S114" i="4"/>
  <c r="M115" i="4"/>
  <c r="M83" i="5"/>
  <c r="AY82" i="5"/>
  <c r="AL99" i="5"/>
  <c r="AE98" i="5"/>
  <c r="P82" i="5"/>
  <c r="H115" i="5"/>
  <c r="P98" i="5"/>
  <c r="F83" i="5"/>
  <c r="AU115" i="5"/>
  <c r="BD115" i="5"/>
  <c r="H82" i="5"/>
  <c r="BF115" i="5"/>
  <c r="AI99" i="5"/>
  <c r="AE114" i="5"/>
  <c r="BA99" i="5"/>
  <c r="F99" i="5"/>
  <c r="BB115" i="5"/>
  <c r="G98" i="5"/>
  <c r="BM114" i="5"/>
  <c r="AW115" i="5"/>
  <c r="V114" i="5"/>
  <c r="BN115" i="5"/>
  <c r="AG115" i="5"/>
  <c r="I114" i="5"/>
  <c r="BF98" i="5"/>
  <c r="U99" i="5"/>
  <c r="BI83" i="5"/>
  <c r="AD83" i="5"/>
  <c r="J83" i="5"/>
  <c r="AB98" i="5"/>
  <c r="L99" i="5"/>
  <c r="Q82" i="5"/>
  <c r="AG114" i="5"/>
  <c r="K115" i="5"/>
  <c r="BH98" i="5"/>
  <c r="U98" i="5"/>
  <c r="BI82" i="5"/>
  <c r="AD82" i="5"/>
  <c r="N83" i="5"/>
  <c r="BC99" i="5"/>
  <c r="AF99" i="5"/>
  <c r="L98" i="5"/>
  <c r="AE83" i="5"/>
  <c r="S98" i="5"/>
  <c r="AW114" i="5"/>
  <c r="BN114" i="5"/>
  <c r="BE115" i="5"/>
  <c r="Z115" i="5"/>
  <c r="F115" i="5"/>
  <c r="Q114" i="5"/>
  <c r="AC99" i="5"/>
  <c r="BM83" i="5"/>
  <c r="AL83" i="5"/>
  <c r="N82" i="5"/>
  <c r="BG99" i="5"/>
  <c r="AF98" i="5"/>
  <c r="P99" i="5"/>
  <c r="AE82" i="5"/>
  <c r="BI114" i="5"/>
  <c r="AH115" i="5"/>
  <c r="J115" i="5"/>
  <c r="AT114" i="5"/>
  <c r="W114" i="5"/>
  <c r="M99" i="5"/>
  <c r="AW83" i="5"/>
  <c r="V83" i="5"/>
  <c r="AJ98" i="5"/>
  <c r="T99" i="5"/>
  <c r="BD83" i="5"/>
  <c r="BM115" i="5"/>
  <c r="AL114" i="5"/>
  <c r="R115" i="5"/>
  <c r="Y114" i="5"/>
  <c r="G114" i="5"/>
  <c r="AZ99" i="5"/>
  <c r="S99" i="5"/>
  <c r="BA83" i="5"/>
  <c r="Z83" i="5"/>
  <c r="F82" i="5"/>
  <c r="AY99" i="5"/>
  <c r="D98" i="5"/>
  <c r="N115" i="5"/>
  <c r="BL115" i="5"/>
  <c r="AV115" i="5"/>
  <c r="AA115" i="5"/>
  <c r="BL98" i="5"/>
  <c r="AA99" i="5"/>
  <c r="BE82" i="5"/>
  <c r="AH83" i="5"/>
  <c r="R82" i="5"/>
  <c r="AT82" i="5"/>
  <c r="I82" i="5"/>
  <c r="BA115" i="5"/>
  <c r="AF115" i="5"/>
  <c r="N114" i="5"/>
  <c r="AV114" i="5"/>
  <c r="AE115" i="5"/>
  <c r="Q115" i="5"/>
  <c r="AA98" i="5"/>
  <c r="AD99" i="5"/>
  <c r="N99" i="5"/>
  <c r="BB98" i="5"/>
  <c r="O98" i="5"/>
  <c r="BI115" i="5"/>
  <c r="AL115" i="5"/>
  <c r="V115" i="5"/>
  <c r="F114" i="5"/>
  <c r="BD114" i="5"/>
  <c r="W115" i="5"/>
  <c r="G115" i="5"/>
  <c r="BH99" i="5"/>
  <c r="BM82" i="5"/>
  <c r="AW82" i="5"/>
  <c r="Z82" i="5"/>
  <c r="J82" i="5"/>
  <c r="BC98" i="5"/>
  <c r="Y82" i="5"/>
  <c r="BJ115" i="5"/>
  <c r="AX99" i="5"/>
  <c r="K99" i="5"/>
  <c r="BJ114" i="5"/>
  <c r="BL99" i="5"/>
  <c r="AX98" i="5"/>
  <c r="W98" i="5"/>
  <c r="K98" i="5"/>
  <c r="AU99" i="5"/>
  <c r="AT83" i="5"/>
  <c r="I83" i="5"/>
  <c r="AJ99" i="4"/>
  <c r="BF82" i="4"/>
  <c r="BI115" i="4"/>
  <c r="BA115" i="4"/>
  <c r="AG115" i="4"/>
  <c r="U115" i="4"/>
  <c r="K115" i="4"/>
  <c r="AN99" i="4"/>
  <c r="BN82" i="4"/>
  <c r="BE83" i="4"/>
  <c r="O115" i="4"/>
  <c r="BL115" i="4"/>
  <c r="BD115" i="4"/>
  <c r="AV115" i="4"/>
  <c r="AN115" i="4"/>
  <c r="AF115" i="4"/>
  <c r="X115" i="4"/>
  <c r="P115" i="4"/>
  <c r="H115" i="4"/>
  <c r="BD99" i="4"/>
  <c r="AO82" i="4"/>
  <c r="Z82" i="4"/>
  <c r="BE115" i="4"/>
  <c r="AU114" i="4"/>
  <c r="AA115" i="4"/>
  <c r="E114" i="4"/>
  <c r="F115" i="4"/>
  <c r="E83" i="4"/>
  <c r="AC115" i="4"/>
  <c r="N82" i="4"/>
  <c r="AK98" i="5"/>
  <c r="AR99" i="4"/>
  <c r="AD82" i="4"/>
  <c r="AX115" i="5"/>
  <c r="AT98" i="5"/>
  <c r="R83" i="5"/>
  <c r="BJ82" i="4"/>
  <c r="AD115" i="5"/>
  <c r="P115" i="5"/>
  <c r="BB114" i="5"/>
  <c r="E99" i="5"/>
  <c r="AH82" i="5"/>
  <c r="H99" i="5"/>
  <c r="AD114" i="5"/>
  <c r="E98" i="5"/>
  <c r="BE83" i="5"/>
  <c r="AJ82" i="5"/>
  <c r="H98" i="5"/>
  <c r="Y83" i="5"/>
  <c r="E82" i="4"/>
  <c r="BM83" i="4"/>
  <c r="BA114" i="5"/>
  <c r="O115" i="5"/>
  <c r="AI98" i="5"/>
  <c r="BG82" i="5"/>
  <c r="BK99" i="5"/>
  <c r="AU98" i="5"/>
  <c r="BN83" i="5"/>
  <c r="AC83" i="5"/>
  <c r="AF99" i="4"/>
  <c r="N83" i="4"/>
  <c r="BC115" i="5"/>
  <c r="O114" i="5"/>
  <c r="BF99" i="5"/>
  <c r="AK99" i="5"/>
  <c r="BK98" i="5"/>
  <c r="BN82" i="5"/>
  <c r="AW83" i="4"/>
  <c r="Q83" i="4"/>
  <c r="BI98" i="4"/>
  <c r="BC98" i="4"/>
  <c r="AW98" i="4"/>
  <c r="AK98" i="4"/>
  <c r="Q98" i="4"/>
  <c r="I99" i="4"/>
  <c r="Q82" i="4"/>
  <c r="BM98" i="4"/>
  <c r="BG98" i="4"/>
  <c r="BA98" i="4"/>
  <c r="AO98" i="4"/>
  <c r="AG98" i="4"/>
  <c r="M98" i="4"/>
  <c r="E99" i="4"/>
  <c r="BI99" i="5"/>
  <c r="BG115" i="5"/>
  <c r="AY115" i="5"/>
  <c r="AJ115" i="5"/>
  <c r="AB115" i="5"/>
  <c r="T115" i="5"/>
  <c r="L115" i="5"/>
  <c r="D115" i="5"/>
  <c r="BH115" i="5"/>
  <c r="AZ115" i="5"/>
  <c r="AK115" i="5"/>
  <c r="AC115" i="5"/>
  <c r="U115" i="5"/>
  <c r="M115" i="5"/>
  <c r="E115" i="5"/>
  <c r="BN98" i="5"/>
  <c r="BD98" i="5"/>
  <c r="AV98" i="5"/>
  <c r="AG98" i="5"/>
  <c r="Y98" i="5"/>
  <c r="Q98" i="5"/>
  <c r="I98" i="5"/>
  <c r="BK82" i="5"/>
  <c r="BC82" i="5"/>
  <c r="AU82" i="5"/>
  <c r="AF82" i="5"/>
  <c r="T82" i="5"/>
  <c r="L82" i="5"/>
  <c r="D82" i="5"/>
  <c r="BM99" i="5"/>
  <c r="BE99" i="5"/>
  <c r="AW99" i="5"/>
  <c r="AH99" i="5"/>
  <c r="Z99" i="5"/>
  <c r="R99" i="5"/>
  <c r="J99" i="5"/>
  <c r="BH83" i="5"/>
  <c r="AI83" i="5"/>
  <c r="U83" i="5"/>
  <c r="BK114" i="5"/>
  <c r="BG114" i="5"/>
  <c r="BC114" i="5"/>
  <c r="AY114" i="5"/>
  <c r="AU114" i="5"/>
  <c r="AJ114" i="5"/>
  <c r="AF114" i="5"/>
  <c r="AB114" i="5"/>
  <c r="X114" i="5"/>
  <c r="T114" i="5"/>
  <c r="P114" i="5"/>
  <c r="L114" i="5"/>
  <c r="H114" i="5"/>
  <c r="D114" i="5"/>
  <c r="BL114" i="5"/>
  <c r="BH114" i="5"/>
  <c r="BF114" i="5"/>
  <c r="AZ114" i="5"/>
  <c r="AX114" i="5"/>
  <c r="AK114" i="5"/>
  <c r="AI114" i="5"/>
  <c r="AC114" i="5"/>
  <c r="AA114" i="5"/>
  <c r="U114" i="5"/>
  <c r="S114" i="5"/>
  <c r="M114" i="5"/>
  <c r="K114" i="5"/>
  <c r="E114" i="5"/>
  <c r="BN99" i="5"/>
  <c r="BJ99" i="5"/>
  <c r="BD99" i="5"/>
  <c r="BB99" i="5"/>
  <c r="AV99" i="5"/>
  <c r="AT99" i="5"/>
  <c r="AG99" i="5"/>
  <c r="AE99" i="5"/>
  <c r="Y99" i="5"/>
  <c r="W99" i="5"/>
  <c r="Q99" i="5"/>
  <c r="O99" i="5"/>
  <c r="I99" i="5"/>
  <c r="G99" i="5"/>
  <c r="BK83" i="5"/>
  <c r="BG83" i="5"/>
  <c r="BC83" i="5"/>
  <c r="AY83" i="5"/>
  <c r="AU83" i="5"/>
  <c r="AJ83" i="5"/>
  <c r="AF83" i="5"/>
  <c r="AB83" i="5"/>
  <c r="T83" i="5"/>
  <c r="P83" i="5"/>
  <c r="L83" i="5"/>
  <c r="H83" i="5"/>
  <c r="D83" i="5"/>
  <c r="BM98" i="5"/>
  <c r="BI98" i="5"/>
  <c r="BE98" i="5"/>
  <c r="BA98" i="5"/>
  <c r="AW98" i="5"/>
  <c r="AL98" i="5"/>
  <c r="AH98" i="5"/>
  <c r="AD98" i="5"/>
  <c r="Z98" i="5"/>
  <c r="V98" i="5"/>
  <c r="R98" i="5"/>
  <c r="N98" i="5"/>
  <c r="J98" i="5"/>
  <c r="F98" i="5"/>
  <c r="BH82" i="5"/>
  <c r="AZ82" i="5"/>
  <c r="AI82" i="5"/>
  <c r="AC82" i="5"/>
  <c r="U82" i="5"/>
  <c r="M82" i="5"/>
  <c r="X99" i="5"/>
  <c r="X98" i="5"/>
  <c r="X97" i="5"/>
  <c r="BL82" i="5"/>
  <c r="BJ82" i="5"/>
  <c r="BF82" i="5"/>
  <c r="BB82" i="5"/>
  <c r="AX82" i="5"/>
  <c r="AV82" i="5"/>
  <c r="AK82" i="5"/>
  <c r="AG82" i="5"/>
  <c r="AA82" i="5"/>
  <c r="W82" i="5"/>
  <c r="S82" i="5"/>
  <c r="O82" i="5"/>
  <c r="K82" i="5"/>
  <c r="BN65" i="5"/>
  <c r="BH65" i="5"/>
  <c r="BD65" i="5"/>
  <c r="AZ65" i="5"/>
  <c r="AT65" i="5"/>
  <c r="AI65" i="5"/>
  <c r="AE65" i="5"/>
  <c r="AC65" i="5"/>
  <c r="Y65" i="5"/>
  <c r="U65" i="5"/>
  <c r="Q65" i="5"/>
  <c r="M65" i="5"/>
  <c r="I65" i="5"/>
  <c r="E65" i="5"/>
  <c r="G83" i="5"/>
  <c r="E83" i="5"/>
  <c r="BP48" i="5"/>
  <c r="BQ48" i="5" s="1"/>
  <c r="X83" i="5"/>
  <c r="X82" i="5"/>
  <c r="X81" i="5"/>
  <c r="BL83" i="5"/>
  <c r="BJ83" i="5"/>
  <c r="BF83" i="5"/>
  <c r="BB83" i="5"/>
  <c r="AX83" i="5"/>
  <c r="AV83" i="5"/>
  <c r="AK83" i="5"/>
  <c r="AG83" i="5"/>
  <c r="AA83" i="5"/>
  <c r="W83" i="5"/>
  <c r="S83" i="5"/>
  <c r="O83" i="5"/>
  <c r="K83" i="5"/>
  <c r="BN66" i="5"/>
  <c r="BH66" i="5"/>
  <c r="BD66" i="5"/>
  <c r="AZ66" i="5"/>
  <c r="AT66" i="5"/>
  <c r="AI66" i="5"/>
  <c r="AE66" i="5"/>
  <c r="AC66" i="5"/>
  <c r="Y66" i="5"/>
  <c r="U66" i="5"/>
  <c r="Q66" i="5"/>
  <c r="M66" i="5"/>
  <c r="I66" i="5"/>
  <c r="E66" i="5"/>
  <c r="G82" i="5"/>
  <c r="E82" i="5"/>
  <c r="BP47" i="5"/>
  <c r="BQ47" i="5" s="1"/>
  <c r="X99" i="4"/>
  <c r="X97" i="4"/>
  <c r="X98" i="4"/>
  <c r="BH98" i="4"/>
  <c r="AR98" i="4"/>
  <c r="AB98" i="4"/>
  <c r="M83" i="4"/>
  <c r="BK114" i="4"/>
  <c r="AY114" i="4"/>
  <c r="AS114" i="4"/>
  <c r="AM114" i="4"/>
  <c r="AI114" i="4"/>
  <c r="AC114" i="4"/>
  <c r="Y114" i="4"/>
  <c r="U114" i="4"/>
  <c r="O114" i="4"/>
  <c r="K114" i="4"/>
  <c r="G114" i="4"/>
  <c r="BJ83" i="4"/>
  <c r="AT83" i="4"/>
  <c r="AD83" i="4"/>
  <c r="BA82" i="4"/>
  <c r="I82" i="4"/>
  <c r="BB82" i="4"/>
  <c r="AL82" i="4"/>
  <c r="V82" i="4"/>
  <c r="F82" i="4"/>
  <c r="BA83" i="4"/>
  <c r="AO83" i="4"/>
  <c r="I83" i="4"/>
  <c r="BD98" i="4"/>
  <c r="AF98" i="4"/>
  <c r="AX83" i="4"/>
  <c r="R83" i="4"/>
  <c r="BE82" i="4"/>
  <c r="BM66" i="4"/>
  <c r="BI66" i="4"/>
  <c r="BE66" i="4"/>
  <c r="BA66" i="4"/>
  <c r="AW66" i="4"/>
  <c r="AS66" i="4"/>
  <c r="AO66" i="4"/>
  <c r="AK66" i="4"/>
  <c r="AG66" i="4"/>
  <c r="BM99" i="4"/>
  <c r="BI99" i="4"/>
  <c r="BG99" i="4"/>
  <c r="BC99" i="4"/>
  <c r="BA99" i="4"/>
  <c r="AW99" i="4"/>
  <c r="AS99" i="4"/>
  <c r="AO99" i="4"/>
  <c r="AK99" i="4"/>
  <c r="AG99" i="4"/>
  <c r="AC99" i="4"/>
  <c r="Y99" i="4"/>
  <c r="U99" i="4"/>
  <c r="Q99" i="4"/>
  <c r="M99" i="4"/>
  <c r="I98" i="4"/>
  <c r="E98" i="4"/>
  <c r="P99" i="4"/>
  <c r="BK83" i="4"/>
  <c r="BC83" i="4"/>
  <c r="AU83" i="4"/>
  <c r="AM83" i="4"/>
  <c r="AE83" i="4"/>
  <c r="W83" i="4"/>
  <c r="O83" i="4"/>
  <c r="G83" i="4"/>
  <c r="BD82" i="4"/>
  <c r="AV82" i="4"/>
  <c r="AN82" i="4"/>
  <c r="AF82" i="4"/>
  <c r="X82" i="4"/>
  <c r="P82" i="4"/>
  <c r="H82" i="4"/>
  <c r="BG66" i="4"/>
  <c r="AQ66" i="4"/>
  <c r="AE66" i="4"/>
  <c r="AA66" i="4"/>
  <c r="W66" i="4"/>
  <c r="S66" i="4"/>
  <c r="BN65" i="4"/>
  <c r="BJ65" i="4"/>
  <c r="BF65" i="4"/>
  <c r="BB65" i="4"/>
  <c r="AX65" i="4"/>
  <c r="AT65" i="4"/>
  <c r="AP65" i="4"/>
  <c r="AL65" i="4"/>
  <c r="AH65" i="4"/>
  <c r="AD65" i="4"/>
  <c r="Z65" i="4"/>
  <c r="V65" i="4"/>
  <c r="R65" i="4"/>
  <c r="N65" i="4"/>
  <c r="J65" i="4"/>
  <c r="F65" i="4"/>
  <c r="AN98" i="4"/>
  <c r="AP83" i="4"/>
  <c r="BM82" i="4"/>
  <c r="BK99" i="4"/>
  <c r="BE99" i="4"/>
  <c r="AY99" i="4"/>
  <c r="AU99" i="4"/>
  <c r="AQ99" i="4"/>
  <c r="AM99" i="4"/>
  <c r="AI99" i="4"/>
  <c r="AE99" i="4"/>
  <c r="AA99" i="4"/>
  <c r="W99" i="4"/>
  <c r="S99" i="4"/>
  <c r="O99" i="4"/>
  <c r="K99" i="4"/>
  <c r="G98" i="4"/>
  <c r="T99" i="4"/>
  <c r="L99" i="4"/>
  <c r="H99" i="4"/>
  <c r="D99" i="4"/>
  <c r="BG83" i="4"/>
  <c r="AY83" i="4"/>
  <c r="AQ83" i="4"/>
  <c r="AI83" i="4"/>
  <c r="AA83" i="4"/>
  <c r="S83" i="4"/>
  <c r="K83" i="4"/>
  <c r="BL82" i="4"/>
  <c r="BH82" i="4"/>
  <c r="AZ82" i="4"/>
  <c r="AR82" i="4"/>
  <c r="AJ82" i="4"/>
  <c r="AB82" i="4"/>
  <c r="T82" i="4"/>
  <c r="L82" i="4"/>
  <c r="D82" i="4"/>
  <c r="BC66" i="4"/>
  <c r="AU66" i="4"/>
  <c r="AC66" i="4"/>
  <c r="Y66" i="4"/>
  <c r="U66" i="4"/>
  <c r="Q66" i="4"/>
  <c r="M66" i="4"/>
  <c r="I66" i="4"/>
  <c r="E66" i="4"/>
  <c r="BL65" i="4"/>
  <c r="BH65" i="4"/>
  <c r="BD65" i="4"/>
  <c r="AZ65" i="4"/>
  <c r="AV65" i="4"/>
  <c r="AR65" i="4"/>
  <c r="AN65" i="4"/>
  <c r="AJ65" i="4"/>
  <c r="AF65" i="4"/>
  <c r="AB65" i="4"/>
  <c r="X65" i="4"/>
  <c r="T65" i="4"/>
  <c r="P65" i="4"/>
  <c r="L65" i="4"/>
  <c r="H65" i="4"/>
  <c r="D65" i="4"/>
  <c r="BP47" i="4"/>
  <c r="BQ47" i="4" s="1"/>
  <c r="BH99" i="4"/>
  <c r="AG82" i="4"/>
  <c r="BI83" i="4"/>
  <c r="AG83" i="4"/>
  <c r="AK82" i="4"/>
  <c r="AV98" i="4"/>
  <c r="BN83" i="4"/>
  <c r="AH83" i="4"/>
  <c r="J83" i="4"/>
  <c r="BM65" i="4"/>
  <c r="BI65" i="4"/>
  <c r="BE65" i="4"/>
  <c r="BA65" i="4"/>
  <c r="AW65" i="4"/>
  <c r="AS65" i="4"/>
  <c r="AO65" i="4"/>
  <c r="AK65" i="4"/>
  <c r="AG65" i="4"/>
  <c r="AS98" i="4"/>
  <c r="AC98" i="4"/>
  <c r="Y98" i="4"/>
  <c r="U98" i="4"/>
  <c r="P98" i="4"/>
  <c r="BK82" i="4"/>
  <c r="BC82" i="4"/>
  <c r="AU82" i="4"/>
  <c r="AM82" i="4"/>
  <c r="AE82" i="4"/>
  <c r="W82" i="4"/>
  <c r="O82" i="4"/>
  <c r="G82" i="4"/>
  <c r="BD83" i="4"/>
  <c r="AV83" i="4"/>
  <c r="AN83" i="4"/>
  <c r="AF83" i="4"/>
  <c r="X83" i="4"/>
  <c r="P83" i="4"/>
  <c r="H83" i="4"/>
  <c r="BG65" i="4"/>
  <c r="AQ65" i="4"/>
  <c r="AE65" i="4"/>
  <c r="AA65" i="4"/>
  <c r="W65" i="4"/>
  <c r="S65" i="4"/>
  <c r="BN66" i="4"/>
  <c r="BJ66" i="4"/>
  <c r="BF66" i="4"/>
  <c r="BB66" i="4"/>
  <c r="AX66" i="4"/>
  <c r="AT66" i="4"/>
  <c r="AP66" i="4"/>
  <c r="AL66" i="4"/>
  <c r="AH66" i="4"/>
  <c r="AD66" i="4"/>
  <c r="Z66" i="4"/>
  <c r="V66" i="4"/>
  <c r="R66" i="4"/>
  <c r="N66" i="4"/>
  <c r="J66" i="4"/>
  <c r="F66" i="4"/>
  <c r="BL98" i="4"/>
  <c r="BF83" i="4"/>
  <c r="Z83" i="4"/>
  <c r="BK98" i="4"/>
  <c r="BE98" i="4"/>
  <c r="AY98" i="4"/>
  <c r="AU98" i="4"/>
  <c r="AQ98" i="4"/>
  <c r="AM98" i="4"/>
  <c r="AI98" i="4"/>
  <c r="AE98" i="4"/>
  <c r="AA98" i="4"/>
  <c r="W98" i="4"/>
  <c r="S98" i="4"/>
  <c r="O98" i="4"/>
  <c r="K98" i="4"/>
  <c r="G99" i="4"/>
  <c r="T98" i="4"/>
  <c r="L98" i="4"/>
  <c r="H98" i="4"/>
  <c r="D98" i="4"/>
  <c r="BG82" i="4"/>
  <c r="AY82" i="4"/>
  <c r="AQ82" i="4"/>
  <c r="AI82" i="4"/>
  <c r="AA82" i="4"/>
  <c r="S82" i="4"/>
  <c r="K82" i="4"/>
  <c r="BL83" i="4"/>
  <c r="BH83" i="4"/>
  <c r="AZ83" i="4"/>
  <c r="AR83" i="4"/>
  <c r="AJ83" i="4"/>
  <c r="AB83" i="4"/>
  <c r="T83" i="4"/>
  <c r="L83" i="4"/>
  <c r="D83" i="4"/>
  <c r="BC65" i="4"/>
  <c r="AU65" i="4"/>
  <c r="AC65" i="4"/>
  <c r="Y65" i="4"/>
  <c r="U65" i="4"/>
  <c r="Q65" i="4"/>
  <c r="M65" i="4"/>
  <c r="I65" i="4"/>
  <c r="E65" i="4"/>
  <c r="BL66" i="4"/>
  <c r="BH66" i="4"/>
  <c r="BD66" i="4"/>
  <c r="AZ66" i="4"/>
  <c r="AV66" i="4"/>
  <c r="AR66" i="4"/>
  <c r="AN66" i="4"/>
  <c r="AJ66" i="4"/>
  <c r="AF66" i="4"/>
  <c r="AB66" i="4"/>
  <c r="X66" i="4"/>
  <c r="T66" i="4"/>
  <c r="P66" i="4"/>
  <c r="L66" i="4"/>
  <c r="H66" i="4"/>
  <c r="D66" i="4"/>
  <c r="V49" i="4" l="1"/>
  <c r="BP33" i="5"/>
  <c r="N49" i="4"/>
  <c r="AT49" i="4"/>
  <c r="L49" i="4"/>
  <c r="AR49" i="4"/>
  <c r="BB49" i="4"/>
  <c r="U49" i="4"/>
  <c r="AF49" i="4"/>
  <c r="BL49" i="4"/>
  <c r="J49" i="4"/>
  <c r="BP115" i="4"/>
  <c r="BQ115" i="4" s="1"/>
  <c r="F21" i="6" s="1"/>
  <c r="C21" i="6" s="1"/>
  <c r="F49" i="4"/>
  <c r="AL49" i="4"/>
  <c r="P49" i="4"/>
  <c r="AV49" i="4"/>
  <c r="G49" i="4"/>
  <c r="K49" i="4"/>
  <c r="BK49" i="4"/>
  <c r="AD49" i="4"/>
  <c r="BJ49" i="4"/>
  <c r="BP114" i="4"/>
  <c r="BQ114" i="4" s="1"/>
  <c r="E49" i="4"/>
  <c r="R49" i="4"/>
  <c r="AM49" i="4"/>
  <c r="BP115" i="5"/>
  <c r="BQ115" i="5" s="1"/>
  <c r="G21" i="6" s="1"/>
  <c r="C49" i="6" s="1"/>
  <c r="AB49" i="4"/>
  <c r="M49" i="4"/>
  <c r="BN49" i="4"/>
  <c r="BC49" i="4"/>
  <c r="AC49" i="4"/>
  <c r="Y49" i="4"/>
  <c r="BP114" i="5"/>
  <c r="BQ114" i="5" s="1"/>
  <c r="BP99" i="5"/>
  <c r="BQ99" i="5" s="1"/>
  <c r="G16" i="6" s="1"/>
  <c r="H49" i="4"/>
  <c r="X49" i="4"/>
  <c r="AN49" i="4"/>
  <c r="BD49" i="4"/>
  <c r="BP83" i="4"/>
  <c r="BQ83" i="4" s="1"/>
  <c r="F9" i="6" s="1"/>
  <c r="AH49" i="4"/>
  <c r="AP49" i="4"/>
  <c r="AX49" i="4"/>
  <c r="I49" i="4"/>
  <c r="Q49" i="4"/>
  <c r="BP98" i="4"/>
  <c r="BQ98" i="4" s="1"/>
  <c r="AI49" i="4"/>
  <c r="AY49" i="4"/>
  <c r="BP65" i="5"/>
  <c r="BQ65" i="5" s="1"/>
  <c r="BP98" i="5"/>
  <c r="BQ98" i="5" s="1"/>
  <c r="BF49" i="4"/>
  <c r="AA49" i="4"/>
  <c r="O49" i="4"/>
  <c r="BP82" i="5"/>
  <c r="BQ82" i="5" s="1"/>
  <c r="BP83" i="5"/>
  <c r="BQ83" i="5" s="1"/>
  <c r="G9" i="6" s="1"/>
  <c r="BP66" i="5"/>
  <c r="BQ66" i="5" s="1"/>
  <c r="G4" i="6" s="1"/>
  <c r="BP66" i="4"/>
  <c r="BQ66" i="4" s="1"/>
  <c r="F4" i="6" s="1"/>
  <c r="D49" i="4"/>
  <c r="T49" i="4"/>
  <c r="AJ49" i="4"/>
  <c r="AZ49" i="4"/>
  <c r="BH49" i="4"/>
  <c r="BP65" i="4"/>
  <c r="BQ65" i="4" s="1"/>
  <c r="AU49" i="4"/>
  <c r="W49" i="4"/>
  <c r="AE49" i="4"/>
  <c r="AQ49" i="4"/>
  <c r="BG49" i="4"/>
  <c r="AG49" i="4"/>
  <c r="AO49" i="4"/>
  <c r="AW49" i="4"/>
  <c r="BE49" i="4"/>
  <c r="BM49" i="4"/>
  <c r="Z49" i="4"/>
  <c r="BP82" i="4"/>
  <c r="BQ82" i="4" s="1"/>
  <c r="BP99" i="4"/>
  <c r="BQ99" i="4" s="1"/>
  <c r="F16" i="6" s="1"/>
  <c r="S49" i="4"/>
  <c r="AK49" i="4"/>
  <c r="AS49" i="4"/>
  <c r="BA49" i="4"/>
  <c r="BI49" i="4"/>
  <c r="F49" i="6" l="1"/>
  <c r="J49" i="6" s="1"/>
  <c r="R3" i="6"/>
  <c r="G49" i="6"/>
  <c r="S3" i="6"/>
  <c r="J21" i="6"/>
  <c r="M3" i="6"/>
  <c r="C32" i="6"/>
  <c r="J4" i="6"/>
  <c r="G32" i="6"/>
  <c r="BQ50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50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<sst xmlns="http://schemas.openxmlformats.org/spreadsheetml/2006/main" count="628" uniqueCount="141">
  <si>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</si>
  <si>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</si>
  <si>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</si>
  <si>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</si>
  <si>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</si>
  <si>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</si>
  <si>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</si>
  <si>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</si>
  <si>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</si>
  <si>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</si>
  <si>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</si>
  <si>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</si>
  <si>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</si>
  <si>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</si>
  <si>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</si>
  <si>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</si>
  <si>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</si>
  <si>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</si>
  <si>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</si>
  <si>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</si>
  <si>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</si>
  <si>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</si>
  <si>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</si>
  <si>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</si>
  <si>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</si>
  <si>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</si>
  <si>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</si>
  <si>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</si>
  <si>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</si>
  <si>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</si>
  <si>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</si>
  <si>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</si>
  <si>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</si>
  <si>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</si>
  <si>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</si>
  <si>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</si>
  <si>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</si>
  <si>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</si>
  <si>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</si>
  <si>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</si>
  <si>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</si>
  <si>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</si>
  <si>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</si>
  <si>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</si>
  <si>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</si>
  <si>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</si>
  <si>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</si>
  <si>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</si>
  <si>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</si>
  <si>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</si>
  <si>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</si>
  <si>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</si>
  <si>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</si>
  <si>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</si>
  <si>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</si>
  <si>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</si>
  <si>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</si>
  <si>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</si>
  <si>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</si>
  <si>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</si>
  <si>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</si>
  <si>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</si>
  <si>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</si>
  <si>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</si>
  <si>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</si>
  <si>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</si>
  <si>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</si>
  <si>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</si>
  <si>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</si>
  <si>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</si>
  <si>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</si>
  <si>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</si>
  <si>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</si>
  <si>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</si>
  <si>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</si>
  <si>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</si>
  <si>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</si>
  <si>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</si>
  <si>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</si>
  <si>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</si>
  <si>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</si>
  <si>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</si>
  <si>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</si>
  <si>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</si>
  <si>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</si>
  <si>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</si>
  <si>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</si>
  <si>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</si>
  <si>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</si>
  <si>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</si>
  <si>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</si>
  <si>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</si>
  <si>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</si>
  <si>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</si>
  <si>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</si>
  <si>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</si>
  <si>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</si>
  <si>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</si>
  <si>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</si>
  <si>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</si>
  <si>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</si>
  <si>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</si>
  <si>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</si>
  <si>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</si>
  <si>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</si>
  <si>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</si>
  <si>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</si>
  <si>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</si>
  <si>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</si>
  <si>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</si>
  <si>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</si>
  <si>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</si>
  <si>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</si>
  <si>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</si>
  <si>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</si>
  <si>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</si>
  <si>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</si>
  <si>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</si>
  <si>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</si>
  <si>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</si>
  <si>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</si>
  <si>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</si>
  <si>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</si>
  <si>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</si>
  <si>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</si>
  <si>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</si>
  <si>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</si>
  <si>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</si>
  <si>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</si>
  <si>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</si>
  <si>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</si>
  <si>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</si>
  <si>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</si>
  <si>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                                                            </t>
  </si>
  <si>
    <t>Меню- требование</t>
  </si>
  <si>
    <t>180/12/5</t>
  </si>
  <si>
    <t>200, 264</t>
  </si>
  <si>
    <t>150/9/4</t>
  </si>
  <si>
    <t xml:space="preserve">Утверждаю                И.о. заведующего МК ДОУ Ташаринский детский сад "Лесовичок"   </t>
  </si>
  <si>
    <t>С.А. Макаревич</t>
  </si>
  <si>
    <t xml:space="preserve">   _____________________  С.А. Макаревич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</si>
</sst>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75" zoomScaleNormal="75" workbookViewId="0"/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5546875" customWidth="1"/>
    <col min="8" max="9" width="10.109375" customWidth="1"/>
    <col min="11" max="11" width="11.5546875" bestFit="1" customWidth="1"/>
    <col min="12" max="13" width="10.6640625" customWidth="1"/>
    <col min="14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9.109375" hidden="1" customWidth="1"/>
    <col min="46" max="46" width="9.55468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9.109375" hidden="1" customWidth="1"/>
    <col min="63" max="63" width="0" hidden="1" customWidth="1"/>
    <col min="64" max="64" width="9.109375" hidden="1" customWidth="1"/>
    <col min="67" max="67" width="8.88671875" style="82"/>
    <col min="69" max="69" width="9.88671875" customWidth="1"/>
  </cols>
  <sheetData>
    <row r="1" spans="1:69" s="83" customFormat="1" x14ac:dyDescent="0.3">
      <c r="B1" s="83" t="s">
        <v>138</v>
      </c>
    </row>
    <row r="2" spans="1:69" s="83" customFormat="1" x14ac:dyDescent="0.3">
      <c r="C2" s="83" t="s">
        <v>139</v>
      </c>
    </row>
    <row r="3" spans="1:69" s="83" customFormat="1" hidden="1" x14ac:dyDescent="0.3">
      <c r="A3" s="102" t="s">
        <v>133</v>
      </c>
      <c r="B3" s="102"/>
      <c r="C3" s="102"/>
      <c r="D3" s="102"/>
      <c r="E3" s="102"/>
      <c r="K3" s="83" t="s">
        <v>0</v>
      </c>
    </row>
    <row r="4" spans="1:69" s="83" customFormat="1" x14ac:dyDescent="0.3">
      <c r="K4" s="83" t="s">
        <v>134</v>
      </c>
    </row>
    <row r="6" spans="1:69" x14ac:dyDescent="0.3">
      <c r="C6" t="s">
        <v>1</v>
      </c>
      <c r="E6" s="1">
        <v>1</v>
      </c>
      <c r="F6" s="83" t="s">
        <v>131</v>
      </c>
      <c r="K6" s="52">
        <f>'01.01.2021 3-7лет (день 3)'!K6</f>
        <v>45404</v>
      </c>
    </row>
    <row r="7" spans="1:69" ht="15" customHeight="1" x14ac:dyDescent="0.3">
      <c r="A7" s="112"/>
      <c r="B7" s="2" t="s">
        <v>2</v>
      </c>
      <c r="C7" s="110" t="s">
        <v>3</v>
      </c>
      <c r="D7" s="110" t="str">
        <f>[1]Цены!A1</f>
        <v>Хлеб пшеничный</v>
      </c>
      <c r="E7" s="110" t="str">
        <f>[1]Цены!B1</f>
        <v>Хлеб ржано-пшеничный</v>
      </c>
      <c r="F7" s="110" t="str">
        <f>[1]Цены!C1</f>
        <v>Сахар</v>
      </c>
      <c r="G7" s="110" t="str">
        <f>[1]Цены!D1</f>
        <v>Чай</v>
      </c>
      <c r="H7" s="110" t="str">
        <f>[1]Цены!E1</f>
        <v>Какао</v>
      </c>
      <c r="I7" s="110" t="str">
        <f>[1]Цены!F1</f>
        <v>Кофейный напиток</v>
      </c>
      <c r="J7" s="110" t="str">
        <f>[1]Цены!G1</f>
        <v>Молоко 2,5%</v>
      </c>
      <c r="K7" s="110" t="str">
        <f>[1]Цены!H1</f>
        <v>Масло сливочное</v>
      </c>
      <c r="L7" s="110" t="str">
        <f>[1]Цены!I1</f>
        <v>Сметана 15%</v>
      </c>
      <c r="M7" s="110" t="str">
        <f>[1]Цены!J1</f>
        <v>Молоко сухое</v>
      </c>
      <c r="N7" s="110" t="str">
        <f>[1]Цены!K1</f>
        <v>Снежок 2,5 %</v>
      </c>
      <c r="O7" s="110" t="str">
        <f>[1]Цены!L1</f>
        <v>Творог 5%</v>
      </c>
      <c r="P7" s="110" t="str">
        <f>[1]Цены!M1</f>
        <v>Молоко сгущенное</v>
      </c>
      <c r="Q7" s="110" t="str">
        <f>[1]Цены!N1</f>
        <v xml:space="preserve">Джем Сава </v>
      </c>
      <c r="R7" s="110" t="str">
        <f>[1]Цены!O1</f>
        <v>Сыр</v>
      </c>
      <c r="S7" s="110" t="str">
        <f>[1]Цены!P1</f>
        <v>Зеленый горошек</v>
      </c>
      <c r="T7" s="110" t="str">
        <f>[1]Цены!Q1</f>
        <v>Кукуруза консервирован.</v>
      </c>
      <c r="U7" s="110" t="str">
        <f>[1]Цены!R1</f>
        <v>Консервы рыбные</v>
      </c>
      <c r="V7" s="110" t="str">
        <f>[1]Цены!S1</f>
        <v>Огурцы консервирован.</v>
      </c>
      <c r="W7" s="110" t="str">
        <f>[1]Цены!T1</f>
        <v>Огурцы свежие</v>
      </c>
      <c r="X7" s="110" t="str">
        <f>[1]Цены!U1</f>
        <v>Яйцо</v>
      </c>
      <c r="Y7" s="110" t="str">
        <f>[1]Цены!V1</f>
        <v>Икра кабачковая</v>
      </c>
      <c r="Z7" s="110" t="str">
        <f>[1]Цены!W1</f>
        <v>Изюм</v>
      </c>
      <c r="AA7" s="110" t="str">
        <f>[1]Цены!X1</f>
        <v>Курага</v>
      </c>
      <c r="AB7" s="110" t="str">
        <f>[1]Цены!Y1</f>
        <v>Чернослив</v>
      </c>
      <c r="AC7" s="110" t="str">
        <f>[1]Цены!Z1</f>
        <v>Шиповник</v>
      </c>
      <c r="AD7" s="110" t="str">
        <f>[1]Цены!AA1</f>
        <v>Сухофрукты</v>
      </c>
      <c r="AE7" s="110" t="str">
        <f>[1]Цены!AB1</f>
        <v>Ягода свежемороженная</v>
      </c>
      <c r="AF7" s="110" t="str">
        <f>[1]Цены!AC1</f>
        <v>Лимон</v>
      </c>
      <c r="AG7" s="110" t="str">
        <f>[1]Цены!AD1</f>
        <v>Кисель</v>
      </c>
      <c r="AH7" s="110" t="str">
        <f>[1]Цены!AE1</f>
        <v xml:space="preserve">Сок </v>
      </c>
      <c r="AI7" s="110" t="str">
        <f>[1]Цены!AF1</f>
        <v>Макаронные изделия</v>
      </c>
      <c r="AJ7" s="110" t="str">
        <f>[1]Цены!AG1</f>
        <v>Мука</v>
      </c>
      <c r="AK7" s="110" t="str">
        <f>[1]Цены!AH1</f>
        <v>Дрожжи</v>
      </c>
      <c r="AL7" s="110" t="str">
        <f>[1]Цены!AI1</f>
        <v>Печенье</v>
      </c>
      <c r="AM7" s="110" t="str">
        <f>[1]Цены!AJ1</f>
        <v>Пряники</v>
      </c>
      <c r="AN7" s="110" t="str">
        <f>[1]Цены!AK1</f>
        <v>Вафли</v>
      </c>
      <c r="AO7" s="110" t="str">
        <f>[1]Цены!AL1</f>
        <v>Конфеты</v>
      </c>
      <c r="AP7" s="110" t="str">
        <f>[1]Цены!AM1</f>
        <v>Повидло Сава</v>
      </c>
      <c r="AQ7" s="110" t="str">
        <f>[1]Цены!AN1</f>
        <v>Крупа геркулес</v>
      </c>
      <c r="AR7" s="110" t="str">
        <f>[1]Цены!AO1</f>
        <v>Крупа горох</v>
      </c>
      <c r="AS7" s="110" t="str">
        <f>[1]Цены!AP1</f>
        <v>Крупа гречневая</v>
      </c>
      <c r="AT7" s="110" t="str">
        <f>[1]Цены!AQ1</f>
        <v>Крупа кукурузная</v>
      </c>
      <c r="AU7" s="110" t="str">
        <f>[1]Цены!AR1</f>
        <v>Крупа манная</v>
      </c>
      <c r="AV7" s="110" t="str">
        <f>[1]Цены!AS1</f>
        <v>Крупа перловая</v>
      </c>
      <c r="AW7" s="110" t="str">
        <f>[1]Цены!AT1</f>
        <v>Крупа пшеничная</v>
      </c>
      <c r="AX7" s="110" t="str">
        <f>[1]Цены!AU1</f>
        <v>Крупа пшено</v>
      </c>
      <c r="AY7" s="110" t="str">
        <f>[1]Цены!AV1</f>
        <v>Крупа ячневая</v>
      </c>
      <c r="AZ7" s="110" t="str">
        <f>[1]Цены!AW1</f>
        <v>Рис</v>
      </c>
      <c r="BA7" s="110" t="str">
        <f>[1]Цены!AX1</f>
        <v>Цыпленок бройлер</v>
      </c>
      <c r="BB7" s="110" t="str">
        <f>[1]Цены!AY1</f>
        <v>Филе куриное</v>
      </c>
      <c r="BC7" s="110" t="str">
        <f>[1]Цены!AZ1</f>
        <v>Фарш говяжий</v>
      </c>
      <c r="BD7" s="110" t="str">
        <f>[1]Цены!BA1</f>
        <v>Печень куриная</v>
      </c>
      <c r="BE7" s="110" t="str">
        <f>[1]Цены!BB1</f>
        <v>Филе минтая</v>
      </c>
      <c r="BF7" s="110" t="str">
        <f>[1]Цены!BC1</f>
        <v>Филе сельди слабосол.</v>
      </c>
      <c r="BG7" s="110" t="str">
        <f>[1]Цены!BD1</f>
        <v>Картофель</v>
      </c>
      <c r="BH7" s="110" t="str">
        <f>[1]Цены!BE1</f>
        <v>Морковь</v>
      </c>
      <c r="BI7" s="110" t="str">
        <f>[1]Цены!BF1</f>
        <v>Лук</v>
      </c>
      <c r="BJ7" s="110" t="str">
        <f>[1]Цены!BG1</f>
        <v>Капуста</v>
      </c>
      <c r="BK7" s="110" t="str">
        <f>[1]Цены!BH1</f>
        <v>Свекла</v>
      </c>
      <c r="BL7" s="110" t="str">
        <f>[1]Цены!BI1</f>
        <v>Томатная паста</v>
      </c>
      <c r="BM7" s="110" t="str">
        <f>[1]Цены!BJ1</f>
        <v>Масло растительное</v>
      </c>
      <c r="BN7" s="110" t="str">
        <f>[1]Цены!BK1</f>
        <v>Соль</v>
      </c>
      <c r="BO7" s="110" t="s">
        <v>100</v>
      </c>
      <c r="BP7" s="105" t="s">
        <v>4</v>
      </c>
      <c r="BQ7" s="105" t="s">
        <v>5</v>
      </c>
    </row>
    <row r="8" spans="1:69" ht="36.75" customHeight="1" x14ac:dyDescent="0.3">
      <c r="A8" s="113"/>
      <c r="B8" s="3" t="s">
        <v>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05"/>
      <c r="BQ8" s="105"/>
    </row>
    <row r="9" spans="1:69" x14ac:dyDescent="0.3">
      <c r="A9" s="106" t="s">
        <v>7</v>
      </c>
      <c r="B9" s="4" t="str">
        <f>'01.01.2021 3-7лет (день 3)'!B9</f>
        <v>Каша пшенная молочная</v>
      </c>
      <c r="C9" s="107">
        <f>$E$6</f>
        <v>1</v>
      </c>
      <c r="D9" s="4"/>
      <c r="E9" s="4"/>
      <c r="F9" s="4">
        <v>3.0000000000000001E-3</v>
      </c>
      <c r="G9" s="4"/>
      <c r="H9" s="4"/>
      <c r="I9" s="4"/>
      <c r="J9" s="4"/>
      <c r="K9" s="4">
        <v>1E-3</v>
      </c>
      <c r="L9" s="4"/>
      <c r="M9" s="4">
        <v>8.9999999999999993E-3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x14ac:dyDescent="0.3">
      <c r="A10" s="106"/>
      <c r="B10" s="4" t="str">
        <f>'01.01.2021 3-7лет (день 3)'!B10</f>
        <v xml:space="preserve">Бутерброд с маслом </v>
      </c>
      <c r="C10" s="108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3">
      <c r="A11" s="106"/>
      <c r="B11" s="4" t="str">
        <f>'01.01.2021 3-7лет (день 3)'!B11</f>
        <v>Какао с молоком</v>
      </c>
      <c r="C11" s="108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3">
      <c r="A12" s="106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x14ac:dyDescent="0.3">
      <c r="A13" s="10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3">
      <c r="A14" s="106" t="s">
        <v>11</v>
      </c>
      <c r="B14" s="4" t="str">
        <f>'01.01.2021 3-7лет (день 3)'!B14</f>
        <v>Рассольник ленинградский</v>
      </c>
      <c r="C14" s="108">
        <f>E6</f>
        <v>1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 x14ac:dyDescent="0.3">
      <c r="A15" s="106"/>
      <c r="B15" s="4" t="str">
        <f>'01.01.2021 3-7лет (день 3)'!B15</f>
        <v>Рулет мясной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 x14ac:dyDescent="0.3">
      <c r="A16" s="106"/>
      <c r="B16" s="4" t="str">
        <f>'01.01.2021 3-7лет (день 3)'!B16</f>
        <v>Картофельное пюре</v>
      </c>
      <c r="C16" s="108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 x14ac:dyDescent="0.3">
      <c r="A17" s="106"/>
      <c r="B17" s="4" t="str">
        <f>'01.01.2021 3-7лет (день 3)'!B17</f>
        <v>Хлеб пшеничный</v>
      </c>
      <c r="C17" s="108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3">
      <c r="A18" s="106"/>
      <c r="B18" s="4" t="str">
        <f>'01.01.2021 3-7лет (день 3)'!B18</f>
        <v>Хлеб ржано-пшеничный</v>
      </c>
      <c r="C18" s="108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3">
      <c r="A19" s="106"/>
      <c r="B19" s="4" t="str">
        <f>'01.01.2021 3-7лет (день 3)'!B19</f>
        <v>Сок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>
        <v>0.18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 x14ac:dyDescent="0.3">
      <c r="A20" s="106"/>
      <c r="B20" s="4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3">
      <c r="A21" s="106" t="s">
        <v>18</v>
      </c>
      <c r="B21" s="4" t="str">
        <f>'01.01.2021 3-7лет (день 3)'!B21</f>
        <v>Чай с лимоном</v>
      </c>
      <c r="C21" s="107">
        <f>$E$6</f>
        <v>1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 x14ac:dyDescent="0.3">
      <c r="A22" s="106"/>
      <c r="B22" s="4" t="str">
        <f>'01.01.2021 3-7лет (день 3)'!B22</f>
        <v>Печенье</v>
      </c>
      <c r="C22" s="10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3">
      <c r="A23" s="106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3">
      <c r="A24" s="106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3">
      <c r="A25" s="10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3">
      <c r="A26" s="106" t="s">
        <v>21</v>
      </c>
      <c r="B26" s="4" t="str">
        <f>'01.01.2021 3-7лет (день 3)'!B26</f>
        <v>Каша молочная  кукурузная</v>
      </c>
      <c r="C26" s="107">
        <f>$E$6</f>
        <v>1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3">
      <c r="A27" s="106"/>
      <c r="B27" s="4" t="str">
        <f>'01.01.2021 3-7лет (день 3)'!B27</f>
        <v>Хлеб пшеничный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3">
      <c r="A28" s="106"/>
      <c r="B28" s="4" t="str">
        <f>'01.01.2021 3-7лет (день 3)'!B28</f>
        <v>Чай с сахаром</v>
      </c>
      <c r="C28" s="108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3">
      <c r="A29" s="106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3">
      <c r="A30" s="10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 x14ac:dyDescent="0.35">
      <c r="B31" s="17" t="s">
        <v>23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7.5749999999999998E-2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2.1399999999999999E-2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399999999999999" x14ac:dyDescent="0.35">
      <c r="B32" s="17" t="s">
        <v>24</v>
      </c>
      <c r="C32" s="18"/>
      <c r="D32" s="20">
        <f>ROUND(PRODUCT(D31,$E$6),3)</f>
        <v>6.5000000000000002E-2</v>
      </c>
      <c r="E32" s="20">
        <f t="shared" ref="E32:BO32" si="3">ROUND(PRODUCT(E31,$E$6),3)</f>
        <v>0.04</v>
      </c>
      <c r="F32" s="20">
        <f t="shared" si="3"/>
        <v>3.3000000000000002E-2</v>
      </c>
      <c r="G32" s="20">
        <f t="shared" si="3"/>
        <v>1E-3</v>
      </c>
      <c r="H32" s="20">
        <f t="shared" si="3"/>
        <v>1E-3</v>
      </c>
      <c r="I32" s="20">
        <f t="shared" si="3"/>
        <v>0</v>
      </c>
      <c r="J32" s="20">
        <f t="shared" si="3"/>
        <v>7.5999999999999998E-2</v>
      </c>
      <c r="K32" s="20">
        <f t="shared" si="3"/>
        <v>1.0999999999999999E-2</v>
      </c>
      <c r="L32" s="20">
        <f t="shared" si="3"/>
        <v>6.0000000000000001E-3</v>
      </c>
      <c r="M32" s="20">
        <f t="shared" si="3"/>
        <v>2.1000000000000001E-2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1.0999999999999999E-2</v>
      </c>
      <c r="W32" s="20">
        <f t="shared" si="3"/>
        <v>0</v>
      </c>
      <c r="X32" s="20">
        <f t="shared" si="3"/>
        <v>0.2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5.0000000000000001E-3</v>
      </c>
      <c r="AG32" s="20">
        <f t="shared" si="3"/>
        <v>0</v>
      </c>
      <c r="AH32" s="20">
        <f t="shared" si="3"/>
        <v>0.18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0.02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1.4999999999999999E-2</v>
      </c>
      <c r="AU32" s="20">
        <f t="shared" si="3"/>
        <v>0</v>
      </c>
      <c r="AV32" s="20">
        <f t="shared" si="3"/>
        <v>3.0000000000000001E-3</v>
      </c>
      <c r="AW32" s="20">
        <f t="shared" si="3"/>
        <v>0</v>
      </c>
      <c r="AX32" s="20">
        <f t="shared" si="3"/>
        <v>1.4E-2</v>
      </c>
      <c r="AY32" s="20">
        <f t="shared" si="3"/>
        <v>0</v>
      </c>
      <c r="AZ32" s="20">
        <f t="shared" si="3"/>
        <v>4.0000000000000001E-3</v>
      </c>
      <c r="BA32" s="20">
        <f t="shared" si="3"/>
        <v>0</v>
      </c>
      <c r="BB32" s="20">
        <f t="shared" si="3"/>
        <v>2.5000000000000001E-2</v>
      </c>
      <c r="BC32" s="20">
        <f t="shared" si="3"/>
        <v>3.5000000000000003E-2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0.215</v>
      </c>
      <c r="BH32" s="20">
        <f t="shared" si="3"/>
        <v>0.01</v>
      </c>
      <c r="BI32" s="20">
        <f t="shared" si="3"/>
        <v>0.01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2E-3</v>
      </c>
      <c r="BN32" s="20">
        <f t="shared" si="3"/>
        <v>4.0000000000000001E-3</v>
      </c>
      <c r="BO32" s="20">
        <f t="shared" si="3"/>
        <v>0</v>
      </c>
    </row>
    <row r="34" spans="1:69" x14ac:dyDescent="0.3">
      <c r="F34" s="83" t="s">
        <v>129</v>
      </c>
    </row>
    <row r="36" spans="1:69" x14ac:dyDescent="0.3">
      <c r="F36" s="83" t="s">
        <v>130</v>
      </c>
    </row>
    <row r="37" spans="1:69" x14ac:dyDescent="0.3">
      <c r="BP37" s="21"/>
      <c r="BQ37" s="22"/>
    </row>
    <row r="38" spans="1:69" x14ac:dyDescent="0.3">
      <c r="F38" t="s">
        <v>25</v>
      </c>
    </row>
    <row r="45" spans="1:69" ht="17.399999999999999" x14ac:dyDescent="0.35">
      <c r="A45" s="23"/>
      <c r="B45" s="24" t="s">
        <v>26</v>
      </c>
      <c r="C45" s="25" t="s">
        <v>27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26">
        <v>10000</v>
      </c>
    </row>
    <row r="46" spans="1:69" ht="17.399999999999999" x14ac:dyDescent="0.35">
      <c r="B46" s="17" t="s">
        <v>28</v>
      </c>
      <c r="C46" s="18" t="s">
        <v>27</v>
      </c>
      <c r="D46" s="19">
        <f>D45/1000</f>
        <v>7.2719999999999993E-2</v>
      </c>
      <c r="E46" s="19">
        <f t="shared" ref="E46:BN46" si="4">E45/1000</f>
        <v>7.5999999999999998E-2</v>
      </c>
      <c r="F46" s="19">
        <f t="shared" si="4"/>
        <v>8.6999999999999994E-2</v>
      </c>
      <c r="G46" s="19">
        <f t="shared" si="4"/>
        <v>0.59</v>
      </c>
      <c r="H46" s="19">
        <f t="shared" si="4"/>
        <v>1.25</v>
      </c>
      <c r="I46" s="19">
        <f t="shared" si="4"/>
        <v>0.72</v>
      </c>
      <c r="J46" s="19">
        <f t="shared" si="4"/>
        <v>7.492E-2</v>
      </c>
      <c r="K46" s="19">
        <f t="shared" si="4"/>
        <v>0.72869000000000006</v>
      </c>
      <c r="L46" s="19">
        <f t="shared" si="4"/>
        <v>0.21088999999999999</v>
      </c>
      <c r="M46" s="19">
        <f t="shared" si="4"/>
        <v>0.52900000000000003</v>
      </c>
      <c r="N46" s="19">
        <f t="shared" si="4"/>
        <v>0.10438</v>
      </c>
      <c r="O46" s="19">
        <f t="shared" si="4"/>
        <v>0.33124000000000003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0.752</v>
      </c>
      <c r="V46" s="19">
        <f t="shared" si="4"/>
        <v>0.35255999999999998</v>
      </c>
      <c r="W46" s="19">
        <f>W45/1000</f>
        <v>0.13900000000000001</v>
      </c>
      <c r="X46" s="19">
        <f t="shared" si="4"/>
        <v>1.41E-2</v>
      </c>
      <c r="Y46" s="19">
        <f t="shared" si="4"/>
        <v>0</v>
      </c>
      <c r="Z46" s="19">
        <f t="shared" si="4"/>
        <v>0.46100000000000002</v>
      </c>
      <c r="AA46" s="19">
        <f t="shared" si="4"/>
        <v>0.34100000000000003</v>
      </c>
      <c r="AB46" s="19">
        <f t="shared" si="4"/>
        <v>0.36099999999999999</v>
      </c>
      <c r="AC46" s="19">
        <f t="shared" si="4"/>
        <v>0.25</v>
      </c>
      <c r="AD46" s="19">
        <f t="shared" si="4"/>
        <v>0.14499999999999999</v>
      </c>
      <c r="AE46" s="19">
        <f t="shared" si="4"/>
        <v>0.45400000000000001</v>
      </c>
      <c r="AF46" s="19">
        <f t="shared" si="4"/>
        <v>0.20899999999999999</v>
      </c>
      <c r="AG46" s="19">
        <f t="shared" si="4"/>
        <v>0.22727</v>
      </c>
      <c r="AH46" s="19">
        <f t="shared" si="4"/>
        <v>6.9199999999999998E-2</v>
      </c>
      <c r="AI46" s="19">
        <f t="shared" si="4"/>
        <v>5.9249999999999997E-2</v>
      </c>
      <c r="AJ46" s="19">
        <f t="shared" si="4"/>
        <v>0.05</v>
      </c>
      <c r="AK46" s="19">
        <f t="shared" si="4"/>
        <v>0.19</v>
      </c>
      <c r="AL46" s="19">
        <f t="shared" si="4"/>
        <v>0.2</v>
      </c>
      <c r="AM46" s="19">
        <f t="shared" si="4"/>
        <v>0.63684000000000007</v>
      </c>
      <c r="AN46" s="19">
        <f t="shared" si="4"/>
        <v>0.26700000000000002</v>
      </c>
      <c r="AO46" s="19">
        <f t="shared" si="4"/>
        <v>0</v>
      </c>
      <c r="AP46" s="19">
        <f t="shared" si="4"/>
        <v>0.2069</v>
      </c>
      <c r="AQ46" s="19">
        <f t="shared" si="4"/>
        <v>6.3750000000000001E-2</v>
      </c>
      <c r="AR46" s="19">
        <f t="shared" si="4"/>
        <v>6.5329999999999999E-2</v>
      </c>
      <c r="AS46" s="19">
        <f t="shared" si="4"/>
        <v>7.5999999999999998E-2</v>
      </c>
      <c r="AT46" s="19">
        <f t="shared" si="4"/>
        <v>6.429E-2</v>
      </c>
      <c r="AU46" s="19">
        <f t="shared" si="4"/>
        <v>6.071E-2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6.8000000000000005E-2</v>
      </c>
      <c r="AY46" s="19">
        <f t="shared" si="4"/>
        <v>0.06</v>
      </c>
      <c r="AZ46" s="19">
        <f t="shared" si="4"/>
        <v>0.13733000000000001</v>
      </c>
      <c r="BA46" s="19">
        <f t="shared" si="4"/>
        <v>0.29599999999999999</v>
      </c>
      <c r="BB46" s="19">
        <f t="shared" si="4"/>
        <v>0.59299999999999997</v>
      </c>
      <c r="BC46" s="19">
        <f t="shared" si="4"/>
        <v>0.55800000000000005</v>
      </c>
      <c r="BD46" s="19">
        <f t="shared" si="4"/>
        <v>0.23100000000000001</v>
      </c>
      <c r="BE46" s="19">
        <f t="shared" si="4"/>
        <v>0.40100000000000002</v>
      </c>
      <c r="BF46" s="19">
        <f t="shared" si="4"/>
        <v>0</v>
      </c>
      <c r="BG46" s="19">
        <f t="shared" si="4"/>
        <v>2.5999999999999999E-2</v>
      </c>
      <c r="BH46" s="19">
        <f t="shared" si="4"/>
        <v>3.6999999999999998E-2</v>
      </c>
      <c r="BI46" s="19">
        <f t="shared" si="4"/>
        <v>2.5000000000000001E-2</v>
      </c>
      <c r="BJ46" s="19">
        <f t="shared" si="4"/>
        <v>2.5589999999999998E-2</v>
      </c>
      <c r="BK46" s="19">
        <f t="shared" si="4"/>
        <v>3.4000000000000002E-2</v>
      </c>
      <c r="BL46" s="19">
        <f t="shared" si="4"/>
        <v>0.30399999999999999</v>
      </c>
      <c r="BM46" s="19">
        <f t="shared" si="4"/>
        <v>0.13888</v>
      </c>
      <c r="BN46" s="19">
        <f t="shared" si="4"/>
        <v>0.02</v>
      </c>
      <c r="BO46" s="19">
        <f t="shared" ref="BO46" si="5">BO45/1000</f>
        <v>10</v>
      </c>
    </row>
    <row r="47" spans="1:69" ht="17.399999999999999" x14ac:dyDescent="0.35">
      <c r="A47" s="27"/>
      <c r="B47" s="28" t="s">
        <v>29</v>
      </c>
      <c r="C47" s="103"/>
      <c r="D47" s="29">
        <f>D32*D45</f>
        <v>4.7267999999999999</v>
      </c>
      <c r="E47" s="29">
        <f t="shared" ref="E47:BN47" si="6">E32*E45</f>
        <v>3.04</v>
      </c>
      <c r="F47" s="29">
        <f t="shared" si="6"/>
        <v>2.871</v>
      </c>
      <c r="G47" s="29">
        <f t="shared" si="6"/>
        <v>0.59</v>
      </c>
      <c r="H47" s="29">
        <f t="shared" si="6"/>
        <v>1.25</v>
      </c>
      <c r="I47" s="29">
        <f t="shared" si="6"/>
        <v>0</v>
      </c>
      <c r="J47" s="29">
        <f t="shared" si="6"/>
        <v>5.6939200000000003</v>
      </c>
      <c r="K47" s="29">
        <f t="shared" si="6"/>
        <v>8.0155899999999995</v>
      </c>
      <c r="L47" s="29">
        <f t="shared" si="6"/>
        <v>1.2653399999999999</v>
      </c>
      <c r="M47" s="29">
        <f t="shared" si="6"/>
        <v>11.109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3.8781599999999998</v>
      </c>
      <c r="W47" s="29">
        <f>W32*W45</f>
        <v>0</v>
      </c>
      <c r="X47" s="29">
        <f t="shared" si="6"/>
        <v>2.8200000000000003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1.0449999999999999</v>
      </c>
      <c r="AG47" s="29">
        <f t="shared" si="6"/>
        <v>0</v>
      </c>
      <c r="AH47" s="29">
        <f t="shared" si="6"/>
        <v>12.456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4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0.96435000000000004</v>
      </c>
      <c r="AU47" s="29">
        <f t="shared" si="6"/>
        <v>0</v>
      </c>
      <c r="AV47" s="29">
        <f t="shared" si="6"/>
        <v>0.15375</v>
      </c>
      <c r="AW47" s="29">
        <f t="shared" si="6"/>
        <v>0</v>
      </c>
      <c r="AX47" s="29">
        <f t="shared" si="6"/>
        <v>0.95200000000000007</v>
      </c>
      <c r="AY47" s="29">
        <f t="shared" si="6"/>
        <v>0</v>
      </c>
      <c r="AZ47" s="29">
        <f t="shared" si="6"/>
        <v>0.54932000000000003</v>
      </c>
      <c r="BA47" s="29">
        <f t="shared" si="6"/>
        <v>0</v>
      </c>
      <c r="BB47" s="29">
        <f t="shared" si="6"/>
        <v>14.825000000000001</v>
      </c>
      <c r="BC47" s="29">
        <f t="shared" si="6"/>
        <v>19.53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5.59</v>
      </c>
      <c r="BH47" s="29">
        <f t="shared" si="6"/>
        <v>0.37</v>
      </c>
      <c r="BI47" s="29">
        <f t="shared" si="6"/>
        <v>0.25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0.27776000000000001</v>
      </c>
      <c r="BN47" s="29">
        <f t="shared" si="6"/>
        <v>0.08</v>
      </c>
      <c r="BO47" s="29">
        <f t="shared" ref="BO47" si="7">BO32*BO45</f>
        <v>0</v>
      </c>
      <c r="BP47" s="30">
        <f>SUM(D47:BN47)</f>
        <v>106.30299000000002</v>
      </c>
      <c r="BQ47" s="31">
        <f>BP47/$C$9</f>
        <v>106.30299000000002</v>
      </c>
    </row>
    <row r="48" spans="1:69" ht="17.399999999999999" x14ac:dyDescent="0.35">
      <c r="A48" s="27"/>
      <c r="B48" s="28" t="s">
        <v>30</v>
      </c>
      <c r="C48" s="103"/>
      <c r="D48" s="29">
        <f>D32*D45</f>
        <v>4.7267999999999999</v>
      </c>
      <c r="E48" s="29">
        <f t="shared" ref="E48:BN48" si="8">E32*E45</f>
        <v>3.04</v>
      </c>
      <c r="F48" s="29">
        <f t="shared" si="8"/>
        <v>2.871</v>
      </c>
      <c r="G48" s="29">
        <f t="shared" si="8"/>
        <v>0.59</v>
      </c>
      <c r="H48" s="29">
        <f t="shared" si="8"/>
        <v>1.25</v>
      </c>
      <c r="I48" s="29">
        <f t="shared" si="8"/>
        <v>0</v>
      </c>
      <c r="J48" s="29">
        <f t="shared" si="8"/>
        <v>5.6939200000000003</v>
      </c>
      <c r="K48" s="29">
        <f t="shared" si="8"/>
        <v>8.0155899999999995</v>
      </c>
      <c r="L48" s="29">
        <f t="shared" si="8"/>
        <v>1.2653399999999999</v>
      </c>
      <c r="M48" s="29">
        <f t="shared" si="8"/>
        <v>11.109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3.8781599999999998</v>
      </c>
      <c r="W48" s="29">
        <f>W32*W45</f>
        <v>0</v>
      </c>
      <c r="X48" s="29">
        <f t="shared" si="8"/>
        <v>2.8200000000000003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1.0449999999999999</v>
      </c>
      <c r="AG48" s="29">
        <f t="shared" si="8"/>
        <v>0</v>
      </c>
      <c r="AH48" s="29">
        <f t="shared" si="8"/>
        <v>12.456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4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0.96435000000000004</v>
      </c>
      <c r="AU48" s="29">
        <f t="shared" si="8"/>
        <v>0</v>
      </c>
      <c r="AV48" s="29">
        <f t="shared" si="8"/>
        <v>0.15375</v>
      </c>
      <c r="AW48" s="29">
        <f t="shared" si="8"/>
        <v>0</v>
      </c>
      <c r="AX48" s="29">
        <f t="shared" si="8"/>
        <v>0.95200000000000007</v>
      </c>
      <c r="AY48" s="29">
        <f t="shared" si="8"/>
        <v>0</v>
      </c>
      <c r="AZ48" s="29">
        <f t="shared" si="8"/>
        <v>0.54932000000000003</v>
      </c>
      <c r="BA48" s="29">
        <f t="shared" si="8"/>
        <v>0</v>
      </c>
      <c r="BB48" s="29">
        <f t="shared" si="8"/>
        <v>14.825000000000001</v>
      </c>
      <c r="BC48" s="29">
        <f t="shared" si="8"/>
        <v>19.53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5.59</v>
      </c>
      <c r="BH48" s="29">
        <f t="shared" si="8"/>
        <v>0.37</v>
      </c>
      <c r="BI48" s="29">
        <f t="shared" si="8"/>
        <v>0.25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0.27776000000000001</v>
      </c>
      <c r="BN48" s="29">
        <f t="shared" si="8"/>
        <v>0.08</v>
      </c>
      <c r="BO48" s="29">
        <f t="shared" ref="BO48" si="9">BO32*BO45</f>
        <v>0</v>
      </c>
      <c r="BP48" s="30">
        <f>SUM(D48:BN48)</f>
        <v>106.30299000000002</v>
      </c>
      <c r="BQ48" s="31">
        <f>BP48/$C$9</f>
        <v>106.30299000000002</v>
      </c>
    </row>
    <row r="49" spans="1:69" x14ac:dyDescent="0.3">
      <c r="A49" s="32"/>
      <c r="B49" s="32" t="s">
        <v>31</v>
      </c>
      <c r="D49" s="33">
        <f t="shared" ref="D49:AI49" si="10">D66+D83+D99+D115</f>
        <v>4.7267999999999999</v>
      </c>
      <c r="E49" s="33">
        <f t="shared" si="10"/>
        <v>3.04</v>
      </c>
      <c r="F49" s="33">
        <f t="shared" si="10"/>
        <v>2.8274999999999997</v>
      </c>
      <c r="G49" s="33">
        <f t="shared" si="10"/>
        <v>0.35399999999999998</v>
      </c>
      <c r="H49" s="33">
        <f t="shared" si="10"/>
        <v>0.9375</v>
      </c>
      <c r="I49" s="33">
        <f t="shared" si="10"/>
        <v>0</v>
      </c>
      <c r="J49" s="33">
        <f t="shared" si="10"/>
        <v>5.6751899999999997</v>
      </c>
      <c r="K49" s="33">
        <f t="shared" si="10"/>
        <v>7.6512450000000012</v>
      </c>
      <c r="L49" s="33">
        <f t="shared" si="10"/>
        <v>1.2653399999999999</v>
      </c>
      <c r="M49" s="33">
        <f t="shared" si="10"/>
        <v>11.320599999999999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3.7018800000000001</v>
      </c>
      <c r="W49" s="33">
        <f t="shared" si="10"/>
        <v>0</v>
      </c>
      <c r="X49" s="33">
        <f t="shared" si="10"/>
        <v>16.920000000000002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1.0449999999999999</v>
      </c>
      <c r="AG49" s="33">
        <f t="shared" si="10"/>
        <v>0</v>
      </c>
      <c r="AH49" s="33">
        <f t="shared" si="10"/>
        <v>12.456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4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0.96435000000000004</v>
      </c>
      <c r="AU49" s="33">
        <f t="shared" si="11"/>
        <v>0</v>
      </c>
      <c r="AV49" s="33">
        <f t="shared" si="11"/>
        <v>0.15375</v>
      </c>
      <c r="AW49" s="33">
        <f t="shared" si="11"/>
        <v>0</v>
      </c>
      <c r="AX49" s="33">
        <f t="shared" si="11"/>
        <v>0.95200000000000007</v>
      </c>
      <c r="AY49" s="33">
        <f t="shared" si="11"/>
        <v>0</v>
      </c>
      <c r="AZ49" s="33">
        <f t="shared" si="11"/>
        <v>0.54932000000000003</v>
      </c>
      <c r="BA49" s="33">
        <f t="shared" si="11"/>
        <v>0</v>
      </c>
      <c r="BB49" s="33">
        <f t="shared" si="11"/>
        <v>14.825000000000001</v>
      </c>
      <c r="BC49" s="33">
        <f t="shared" si="11"/>
        <v>19.390500000000003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5.5900000000000007</v>
      </c>
      <c r="BH49" s="33">
        <f t="shared" si="11"/>
        <v>0.37</v>
      </c>
      <c r="BI49" s="33">
        <f t="shared" si="11"/>
        <v>0.25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0.27776000000000001</v>
      </c>
      <c r="BN49" s="33">
        <f t="shared" si="11"/>
        <v>6.9999999999999993E-2</v>
      </c>
      <c r="BO49" s="33">
        <f t="shared" ref="BO49" si="12">BO66+BO83+BO99+BO115</f>
        <v>0</v>
      </c>
    </row>
    <row r="50" spans="1:69" x14ac:dyDescent="0.3">
      <c r="A50" s="32"/>
      <c r="B50" s="32" t="s">
        <v>32</v>
      </c>
      <c r="BQ50" s="34">
        <f>BQ65+BQ82+BQ98+BQ114</f>
        <v>119.31373500000001</v>
      </c>
    </row>
    <row r="52" spans="1:69" ht="15.75" customHeight="1" x14ac:dyDescent="0.3">
      <c r="J52" s="1">
        <v>9</v>
      </c>
      <c r="K52" t="s">
        <v>1</v>
      </c>
      <c r="V52" t="s">
        <v>33</v>
      </c>
      <c r="AM52" t="s">
        <v>34</v>
      </c>
    </row>
    <row r="53" spans="1:69" ht="15" customHeight="1" x14ac:dyDescent="0.3">
      <c r="A53" s="112"/>
      <c r="B53" s="2" t="s">
        <v>2</v>
      </c>
      <c r="C53" s="110" t="s">
        <v>3</v>
      </c>
      <c r="D53" s="104" t="s">
        <v>35</v>
      </c>
      <c r="E53" s="110" t="s">
        <v>36</v>
      </c>
      <c r="F53" s="110" t="s">
        <v>37</v>
      </c>
      <c r="G53" s="110" t="s">
        <v>38</v>
      </c>
      <c r="H53" s="104" t="s">
        <v>39</v>
      </c>
      <c r="I53" s="35"/>
      <c r="J53" s="110" t="s">
        <v>40</v>
      </c>
      <c r="K53" s="110" t="s">
        <v>41</v>
      </c>
      <c r="L53" s="110" t="s">
        <v>42</v>
      </c>
      <c r="M53" s="35"/>
      <c r="N53" s="35"/>
      <c r="O53" s="110" t="s">
        <v>43</v>
      </c>
      <c r="P53" s="110" t="s">
        <v>44</v>
      </c>
      <c r="Q53" s="35"/>
      <c r="R53" s="110" t="s">
        <v>45</v>
      </c>
      <c r="S53" s="35"/>
      <c r="T53" s="35"/>
      <c r="U53" s="35"/>
      <c r="V53" s="110" t="s">
        <v>46</v>
      </c>
      <c r="W53" s="35"/>
      <c r="X53" s="110" t="s">
        <v>47</v>
      </c>
      <c r="Y53" s="35"/>
      <c r="Z53" s="35"/>
      <c r="AA53" s="35"/>
      <c r="AB53" s="35"/>
      <c r="AC53" s="35"/>
      <c r="AD53" s="35"/>
      <c r="AE53" s="35"/>
      <c r="AF53" s="35"/>
      <c r="AG53" s="35"/>
      <c r="AH53" s="110" t="s">
        <v>17</v>
      </c>
      <c r="AI53" s="35"/>
      <c r="AJ53" s="110" t="s">
        <v>48</v>
      </c>
      <c r="AK53" s="35"/>
      <c r="AL53" s="35"/>
      <c r="AM53" s="110" t="s">
        <v>49</v>
      </c>
      <c r="AN53" s="35"/>
      <c r="AO53" s="35"/>
      <c r="AP53" s="35"/>
      <c r="AQ53" s="35"/>
      <c r="AR53" s="35"/>
      <c r="AS53" s="35"/>
      <c r="AT53" s="35"/>
      <c r="AU53" s="35"/>
      <c r="AV53" s="110" t="s">
        <v>50</v>
      </c>
      <c r="AW53" s="35"/>
      <c r="AX53" s="110" t="s">
        <v>51</v>
      </c>
      <c r="AY53" s="35"/>
      <c r="AZ53" s="110" t="s">
        <v>52</v>
      </c>
      <c r="BA53" s="35"/>
      <c r="BB53" s="110" t="s">
        <v>53</v>
      </c>
      <c r="BC53" s="110" t="s">
        <v>54</v>
      </c>
      <c r="BD53" s="35"/>
      <c r="BE53" s="35"/>
      <c r="BF53" s="35"/>
      <c r="BG53" s="104" t="s">
        <v>55</v>
      </c>
      <c r="BH53" s="104" t="s">
        <v>56</v>
      </c>
      <c r="BI53" s="104" t="s">
        <v>57</v>
      </c>
      <c r="BJ53" s="35"/>
      <c r="BK53" s="110" t="s">
        <v>58</v>
      </c>
      <c r="BL53" s="35"/>
      <c r="BM53" s="104" t="s">
        <v>59</v>
      </c>
      <c r="BN53" s="104" t="s">
        <v>60</v>
      </c>
      <c r="BO53" s="110" t="s">
        <v>100</v>
      </c>
      <c r="BP53" s="105" t="s">
        <v>4</v>
      </c>
      <c r="BQ53" s="105" t="s">
        <v>5</v>
      </c>
    </row>
    <row r="54" spans="1:69" ht="36.75" customHeight="1" x14ac:dyDescent="0.3">
      <c r="A54" s="113"/>
      <c r="B54" s="3" t="s">
        <v>6</v>
      </c>
      <c r="C54" s="111"/>
      <c r="D54" s="104"/>
      <c r="E54" s="111"/>
      <c r="F54" s="111"/>
      <c r="G54" s="111"/>
      <c r="H54" s="104"/>
      <c r="I54" s="36"/>
      <c r="J54" s="111"/>
      <c r="K54" s="111"/>
      <c r="L54" s="111"/>
      <c r="M54" s="36"/>
      <c r="N54" s="36"/>
      <c r="O54" s="111"/>
      <c r="P54" s="111"/>
      <c r="Q54" s="36"/>
      <c r="R54" s="111"/>
      <c r="S54" s="36"/>
      <c r="T54" s="36"/>
      <c r="U54" s="36"/>
      <c r="V54" s="111"/>
      <c r="W54" s="36"/>
      <c r="X54" s="111"/>
      <c r="Y54" s="36"/>
      <c r="Z54" s="36"/>
      <c r="AA54" s="36"/>
      <c r="AB54" s="36"/>
      <c r="AC54" s="36"/>
      <c r="AD54" s="36"/>
      <c r="AE54" s="36"/>
      <c r="AF54" s="36"/>
      <c r="AG54" s="36"/>
      <c r="AH54" s="111"/>
      <c r="AI54" s="36"/>
      <c r="AJ54" s="111"/>
      <c r="AK54" s="36"/>
      <c r="AL54" s="36"/>
      <c r="AM54" s="111"/>
      <c r="AN54" s="36"/>
      <c r="AO54" s="36"/>
      <c r="AP54" s="36"/>
      <c r="AQ54" s="36"/>
      <c r="AR54" s="36"/>
      <c r="AS54" s="36"/>
      <c r="AT54" s="36"/>
      <c r="AU54" s="36"/>
      <c r="AV54" s="111"/>
      <c r="AW54" s="36"/>
      <c r="AX54" s="111"/>
      <c r="AY54" s="36"/>
      <c r="AZ54" s="111"/>
      <c r="BA54" s="36"/>
      <c r="BB54" s="111"/>
      <c r="BC54" s="111"/>
      <c r="BD54" s="36"/>
      <c r="BE54" s="36"/>
      <c r="BF54" s="36"/>
      <c r="BG54" s="104"/>
      <c r="BH54" s="104"/>
      <c r="BI54" s="104"/>
      <c r="BJ54" s="36"/>
      <c r="BK54" s="111"/>
      <c r="BL54" s="36"/>
      <c r="BM54" s="104"/>
      <c r="BN54" s="104"/>
      <c r="BO54" s="111"/>
      <c r="BP54" s="105"/>
      <c r="BQ54" s="105"/>
    </row>
    <row r="55" spans="1:69" x14ac:dyDescent="0.3">
      <c r="A55" s="106" t="s">
        <v>7</v>
      </c>
      <c r="B55" s="4" t="s">
        <v>8</v>
      </c>
      <c r="C55" s="107">
        <f>$E$6</f>
        <v>1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1E-3</v>
      </c>
      <c r="L55" s="4">
        <f t="shared" si="13"/>
        <v>0</v>
      </c>
      <c r="M55" s="4">
        <f t="shared" si="13"/>
        <v>8.9999999999999993E-3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x14ac:dyDescent="0.3">
      <c r="A56" s="106"/>
      <c r="B56" s="7" t="s">
        <v>9</v>
      </c>
      <c r="C56" s="108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3">
      <c r="A57" s="106"/>
      <c r="B57" s="4" t="s">
        <v>10</v>
      </c>
      <c r="C57" s="108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x14ac:dyDescent="0.3">
      <c r="A58" s="106"/>
      <c r="B58" s="4"/>
      <c r="C58" s="108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x14ac:dyDescent="0.3">
      <c r="A59" s="106"/>
      <c r="B59" s="4"/>
      <c r="C59" s="109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 x14ac:dyDescent="0.35">
      <c r="B60" s="17" t="s">
        <v>23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0.06</v>
      </c>
      <c r="K60" s="19">
        <f t="shared" si="17"/>
        <v>4.0000000000000001E-3</v>
      </c>
      <c r="L60" s="19">
        <f t="shared" si="17"/>
        <v>0</v>
      </c>
      <c r="M60" s="19">
        <f t="shared" si="17"/>
        <v>8.9999999999999993E-3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399999999999999" x14ac:dyDescent="0.35">
      <c r="B61" s="17" t="s">
        <v>24</v>
      </c>
      <c r="C61" s="18"/>
      <c r="D61" s="20">
        <f t="shared" ref="D61:BN61" si="19">PRODUCT(D60,$E$6)</f>
        <v>1.4999999999999999E-2</v>
      </c>
      <c r="E61" s="20">
        <f t="shared" si="19"/>
        <v>0</v>
      </c>
      <c r="F61" s="20">
        <f t="shared" si="19"/>
        <v>1.0499999999999999E-2</v>
      </c>
      <c r="G61" s="20">
        <f t="shared" si="19"/>
        <v>0</v>
      </c>
      <c r="H61" s="20">
        <f t="shared" si="19"/>
        <v>7.5000000000000002E-4</v>
      </c>
      <c r="I61" s="20">
        <f t="shared" si="19"/>
        <v>0</v>
      </c>
      <c r="J61" s="20">
        <f t="shared" si="19"/>
        <v>0.06</v>
      </c>
      <c r="K61" s="20">
        <f t="shared" si="19"/>
        <v>4.0000000000000001E-3</v>
      </c>
      <c r="L61" s="20">
        <f t="shared" si="19"/>
        <v>0</v>
      </c>
      <c r="M61" s="20">
        <f t="shared" si="19"/>
        <v>8.9999999999999993E-3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1.4E-2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5.0000000000000001E-4</v>
      </c>
      <c r="BO61" s="20">
        <f t="shared" ref="BO61" si="20">PRODUCT(BO60,$E$6)</f>
        <v>0</v>
      </c>
    </row>
    <row r="63" spans="1:69" ht="17.399999999999999" x14ac:dyDescent="0.35">
      <c r="A63" s="23"/>
      <c r="B63" s="24" t="s">
        <v>26</v>
      </c>
      <c r="C63" s="25" t="s">
        <v>27</v>
      </c>
      <c r="D63" s="26">
        <f>D45</f>
        <v>72.72</v>
      </c>
      <c r="E63" s="26">
        <f t="shared" ref="E63:BN63" si="21">E45</f>
        <v>76</v>
      </c>
      <c r="F63" s="26">
        <f t="shared" si="21"/>
        <v>87</v>
      </c>
      <c r="G63" s="26">
        <f t="shared" si="21"/>
        <v>590</v>
      </c>
      <c r="H63" s="26">
        <f t="shared" si="21"/>
        <v>1250</v>
      </c>
      <c r="I63" s="26">
        <f t="shared" si="21"/>
        <v>720</v>
      </c>
      <c r="J63" s="26">
        <f t="shared" si="21"/>
        <v>74.92</v>
      </c>
      <c r="K63" s="26">
        <f t="shared" si="21"/>
        <v>728.69</v>
      </c>
      <c r="L63" s="26">
        <f t="shared" si="21"/>
        <v>210.89</v>
      </c>
      <c r="M63" s="26">
        <f t="shared" si="21"/>
        <v>529</v>
      </c>
      <c r="N63" s="26">
        <f t="shared" si="21"/>
        <v>104.38</v>
      </c>
      <c r="O63" s="26">
        <f t="shared" si="21"/>
        <v>331.24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752</v>
      </c>
      <c r="V63" s="26">
        <f t="shared" si="21"/>
        <v>352.56</v>
      </c>
      <c r="W63" s="26">
        <f>W45</f>
        <v>139</v>
      </c>
      <c r="X63" s="26">
        <f t="shared" si="21"/>
        <v>14.1</v>
      </c>
      <c r="Y63" s="26">
        <f t="shared" si="21"/>
        <v>0</v>
      </c>
      <c r="Z63" s="26">
        <f t="shared" si="21"/>
        <v>461</v>
      </c>
      <c r="AA63" s="26">
        <f t="shared" si="21"/>
        <v>341</v>
      </c>
      <c r="AB63" s="26">
        <f t="shared" si="21"/>
        <v>361</v>
      </c>
      <c r="AC63" s="26">
        <f t="shared" si="21"/>
        <v>250</v>
      </c>
      <c r="AD63" s="26">
        <f t="shared" si="21"/>
        <v>145</v>
      </c>
      <c r="AE63" s="26">
        <f t="shared" si="21"/>
        <v>454</v>
      </c>
      <c r="AF63" s="26">
        <f t="shared" si="21"/>
        <v>209</v>
      </c>
      <c r="AG63" s="26">
        <f t="shared" si="21"/>
        <v>227.27</v>
      </c>
      <c r="AH63" s="26">
        <f t="shared" si="21"/>
        <v>69.2</v>
      </c>
      <c r="AI63" s="26">
        <f t="shared" si="21"/>
        <v>59.25</v>
      </c>
      <c r="AJ63" s="26">
        <f t="shared" si="21"/>
        <v>50</v>
      </c>
      <c r="AK63" s="26">
        <f t="shared" si="21"/>
        <v>190</v>
      </c>
      <c r="AL63" s="26">
        <f t="shared" si="21"/>
        <v>200</v>
      </c>
      <c r="AM63" s="26">
        <f t="shared" si="21"/>
        <v>636.84</v>
      </c>
      <c r="AN63" s="26">
        <f t="shared" si="21"/>
        <v>267</v>
      </c>
      <c r="AO63" s="26">
        <f t="shared" si="21"/>
        <v>0</v>
      </c>
      <c r="AP63" s="26">
        <f t="shared" si="21"/>
        <v>206.9</v>
      </c>
      <c r="AQ63" s="26">
        <f t="shared" si="21"/>
        <v>63.75</v>
      </c>
      <c r="AR63" s="26">
        <f t="shared" si="21"/>
        <v>65.33</v>
      </c>
      <c r="AS63" s="26">
        <f t="shared" si="21"/>
        <v>76</v>
      </c>
      <c r="AT63" s="26">
        <f t="shared" si="21"/>
        <v>64.290000000000006</v>
      </c>
      <c r="AU63" s="26">
        <f t="shared" si="21"/>
        <v>60.71</v>
      </c>
      <c r="AV63" s="26">
        <f t="shared" si="21"/>
        <v>51.25</v>
      </c>
      <c r="AW63" s="26">
        <f t="shared" si="21"/>
        <v>77.14</v>
      </c>
      <c r="AX63" s="26">
        <f t="shared" si="21"/>
        <v>68</v>
      </c>
      <c r="AY63" s="26">
        <f t="shared" si="21"/>
        <v>60</v>
      </c>
      <c r="AZ63" s="26">
        <f t="shared" si="21"/>
        <v>137.33000000000001</v>
      </c>
      <c r="BA63" s="26">
        <f t="shared" si="21"/>
        <v>296</v>
      </c>
      <c r="BB63" s="26">
        <f t="shared" si="21"/>
        <v>593</v>
      </c>
      <c r="BC63" s="26">
        <f t="shared" si="21"/>
        <v>558</v>
      </c>
      <c r="BD63" s="26">
        <f t="shared" si="21"/>
        <v>231</v>
      </c>
      <c r="BE63" s="26">
        <f t="shared" si="21"/>
        <v>401</v>
      </c>
      <c r="BF63" s="26">
        <f t="shared" si="21"/>
        <v>0</v>
      </c>
      <c r="BG63" s="26">
        <f t="shared" si="21"/>
        <v>26</v>
      </c>
      <c r="BH63" s="26">
        <f t="shared" si="21"/>
        <v>37</v>
      </c>
      <c r="BI63" s="26">
        <f t="shared" si="21"/>
        <v>25</v>
      </c>
      <c r="BJ63" s="26">
        <f t="shared" si="21"/>
        <v>25.59</v>
      </c>
      <c r="BK63" s="26">
        <f t="shared" si="21"/>
        <v>34</v>
      </c>
      <c r="BL63" s="26">
        <f t="shared" si="21"/>
        <v>304</v>
      </c>
      <c r="BM63" s="26">
        <f t="shared" si="21"/>
        <v>138.88</v>
      </c>
      <c r="BN63" s="26">
        <f t="shared" si="21"/>
        <v>20</v>
      </c>
      <c r="BO63" s="26">
        <f t="shared" ref="BO63" si="22">BO45</f>
        <v>10000</v>
      </c>
    </row>
    <row r="64" spans="1:69" ht="17.399999999999999" x14ac:dyDescent="0.35">
      <c r="B64" s="17" t="s">
        <v>28</v>
      </c>
      <c r="C64" s="18" t="s">
        <v>27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8.6999999999999994E-2</v>
      </c>
      <c r="G64" s="19">
        <f t="shared" si="23"/>
        <v>0.59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1.41E-2</v>
      </c>
      <c r="Y64" s="19">
        <f t="shared" si="23"/>
        <v>0</v>
      </c>
      <c r="Z64" s="19">
        <f t="shared" si="23"/>
        <v>0.46100000000000002</v>
      </c>
      <c r="AA64" s="19">
        <f t="shared" si="23"/>
        <v>0.34100000000000003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0.45400000000000001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0.26700000000000002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6.071E-2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6.8000000000000005E-2</v>
      </c>
      <c r="AY64" s="19">
        <f t="shared" si="23"/>
        <v>0.06</v>
      </c>
      <c r="AZ64" s="19">
        <f t="shared" si="23"/>
        <v>0.13733000000000001</v>
      </c>
      <c r="BA64" s="19">
        <f t="shared" si="23"/>
        <v>0.29599999999999999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0.30399999999999999</v>
      </c>
      <c r="BM64" s="19">
        <f t="shared" si="23"/>
        <v>0.13888</v>
      </c>
      <c r="BN64" s="19">
        <f t="shared" si="23"/>
        <v>0.02</v>
      </c>
      <c r="BO64" s="19">
        <f t="shared" ref="BO64" si="24">BO63/1000</f>
        <v>10</v>
      </c>
    </row>
    <row r="65" spans="1:69" ht="17.399999999999999" x14ac:dyDescent="0.35">
      <c r="A65" s="27"/>
      <c r="B65" s="28" t="s">
        <v>29</v>
      </c>
      <c r="C65" s="103"/>
      <c r="D65" s="29">
        <f>D61*D63</f>
        <v>1.0908</v>
      </c>
      <c r="E65" s="29">
        <f t="shared" ref="E65:BN65" si="25">E61*E63</f>
        <v>0</v>
      </c>
      <c r="F65" s="29">
        <f t="shared" si="25"/>
        <v>0.91349999999999987</v>
      </c>
      <c r="G65" s="29">
        <f t="shared" si="25"/>
        <v>0</v>
      </c>
      <c r="H65" s="29">
        <f t="shared" si="25"/>
        <v>0.9375</v>
      </c>
      <c r="I65" s="29">
        <f t="shared" si="25"/>
        <v>0</v>
      </c>
      <c r="J65" s="29">
        <f t="shared" si="25"/>
        <v>4.4951999999999996</v>
      </c>
      <c r="K65" s="29">
        <f t="shared" si="25"/>
        <v>2.9147600000000002</v>
      </c>
      <c r="L65" s="29">
        <f t="shared" si="25"/>
        <v>0</v>
      </c>
      <c r="M65" s="29">
        <f t="shared" si="25"/>
        <v>4.7609999999999992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0.95200000000000007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0.01</v>
      </c>
      <c r="BO65" s="29">
        <f t="shared" ref="BO65" si="26">BO61*BO63</f>
        <v>0</v>
      </c>
      <c r="BP65" s="30">
        <f>SUM(D65:BN65)</f>
        <v>16.074760000000001</v>
      </c>
      <c r="BQ65" s="31">
        <f>BP65/$C$9</f>
        <v>16.074760000000001</v>
      </c>
    </row>
    <row r="66" spans="1:69" ht="17.399999999999999" x14ac:dyDescent="0.35">
      <c r="A66" s="27"/>
      <c r="B66" s="28" t="s">
        <v>30</v>
      </c>
      <c r="C66" s="103"/>
      <c r="D66" s="29">
        <f>D61*D63</f>
        <v>1.0908</v>
      </c>
      <c r="E66" s="29">
        <f t="shared" ref="E66:BN66" si="27">E61*E63</f>
        <v>0</v>
      </c>
      <c r="F66" s="29">
        <f t="shared" si="27"/>
        <v>0.91349999999999987</v>
      </c>
      <c r="G66" s="29">
        <f t="shared" si="27"/>
        <v>0</v>
      </c>
      <c r="H66" s="29">
        <f t="shared" si="27"/>
        <v>0.9375</v>
      </c>
      <c r="I66" s="29">
        <f t="shared" si="27"/>
        <v>0</v>
      </c>
      <c r="J66" s="29">
        <f t="shared" si="27"/>
        <v>4.4951999999999996</v>
      </c>
      <c r="K66" s="29">
        <f t="shared" si="27"/>
        <v>2.9147600000000002</v>
      </c>
      <c r="L66" s="29">
        <f t="shared" si="27"/>
        <v>0</v>
      </c>
      <c r="M66" s="29">
        <f t="shared" si="27"/>
        <v>4.7609999999999992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0.95200000000000007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0.01</v>
      </c>
      <c r="BO66" s="29">
        <f t="shared" ref="BO66" si="28">BO61*BO63</f>
        <v>0</v>
      </c>
      <c r="BP66" s="30">
        <f>SUM(D66:BN66)</f>
        <v>16.074760000000001</v>
      </c>
      <c r="BQ66" s="31">
        <f>BP66/$C$9</f>
        <v>16.074760000000001</v>
      </c>
    </row>
    <row r="68" spans="1:69" x14ac:dyDescent="0.3">
      <c r="J68" s="1">
        <v>9</v>
      </c>
      <c r="K68" t="s">
        <v>1</v>
      </c>
      <c r="V68" t="s">
        <v>33</v>
      </c>
      <c r="AM68" t="s">
        <v>34</v>
      </c>
    </row>
    <row r="69" spans="1:69" ht="15" customHeight="1" x14ac:dyDescent="0.3">
      <c r="A69" s="112"/>
      <c r="B69" s="2" t="s">
        <v>2</v>
      </c>
      <c r="C69" s="110" t="s">
        <v>3</v>
      </c>
      <c r="D69" s="104" t="s">
        <v>35</v>
      </c>
      <c r="E69" s="110" t="s">
        <v>36</v>
      </c>
      <c r="F69" s="110" t="s">
        <v>37</v>
      </c>
      <c r="G69" s="110" t="s">
        <v>38</v>
      </c>
      <c r="H69" s="104" t="s">
        <v>39</v>
      </c>
      <c r="I69" s="35"/>
      <c r="J69" s="110" t="s">
        <v>40</v>
      </c>
      <c r="K69" s="110" t="s">
        <v>41</v>
      </c>
      <c r="L69" s="110" t="s">
        <v>42</v>
      </c>
      <c r="M69" s="35"/>
      <c r="N69" s="35"/>
      <c r="O69" s="110" t="s">
        <v>43</v>
      </c>
      <c r="P69" s="110" t="s">
        <v>44</v>
      </c>
      <c r="Q69" s="35"/>
      <c r="R69" s="110" t="s">
        <v>45</v>
      </c>
      <c r="S69" s="35"/>
      <c r="T69" s="35"/>
      <c r="U69" s="35"/>
      <c r="V69" s="110" t="s">
        <v>46</v>
      </c>
      <c r="W69" s="35"/>
      <c r="X69" s="110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17</v>
      </c>
      <c r="AI69" s="35"/>
      <c r="AJ69" s="110" t="s">
        <v>48</v>
      </c>
      <c r="AK69" s="35"/>
      <c r="AL69" s="35"/>
      <c r="AM69" s="110" t="s">
        <v>49</v>
      </c>
      <c r="AN69" s="35"/>
      <c r="AO69" s="35"/>
      <c r="AP69" s="35"/>
      <c r="AQ69" s="35"/>
      <c r="AR69" s="35"/>
      <c r="AS69" s="35"/>
      <c r="AT69" s="35"/>
      <c r="AU69" s="35"/>
      <c r="AV69" s="110" t="s">
        <v>50</v>
      </c>
      <c r="AW69" s="35"/>
      <c r="AX69" s="110" t="s">
        <v>51</v>
      </c>
      <c r="AY69" s="35"/>
      <c r="AZ69" s="110" t="s">
        <v>52</v>
      </c>
      <c r="BA69" s="35"/>
      <c r="BB69" s="110" t="s">
        <v>53</v>
      </c>
      <c r="BC69" s="110" t="s">
        <v>54</v>
      </c>
      <c r="BD69" s="35"/>
      <c r="BE69" s="35"/>
      <c r="BF69" s="35"/>
      <c r="BG69" s="104" t="s">
        <v>55</v>
      </c>
      <c r="BH69" s="104" t="s">
        <v>56</v>
      </c>
      <c r="BI69" s="104" t="s">
        <v>57</v>
      </c>
      <c r="BJ69" s="35"/>
      <c r="BK69" s="110" t="s">
        <v>58</v>
      </c>
      <c r="BL69" s="35"/>
      <c r="BM69" s="104" t="s">
        <v>59</v>
      </c>
      <c r="BN69" s="104" t="s">
        <v>60</v>
      </c>
      <c r="BO69" s="110" t="s">
        <v>100</v>
      </c>
      <c r="BP69" s="105" t="s">
        <v>4</v>
      </c>
      <c r="BQ69" s="105" t="s">
        <v>5</v>
      </c>
    </row>
    <row r="70" spans="1:69" ht="36.75" customHeight="1" x14ac:dyDescent="0.3">
      <c r="A70" s="113"/>
      <c r="B70" s="3" t="s">
        <v>6</v>
      </c>
      <c r="C70" s="111"/>
      <c r="D70" s="104"/>
      <c r="E70" s="111"/>
      <c r="F70" s="111"/>
      <c r="G70" s="111"/>
      <c r="H70" s="104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111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04"/>
      <c r="BH70" s="104"/>
      <c r="BI70" s="104"/>
      <c r="BJ70" s="36"/>
      <c r="BK70" s="111"/>
      <c r="BL70" s="36"/>
      <c r="BM70" s="104"/>
      <c r="BN70" s="104"/>
      <c r="BO70" s="111"/>
      <c r="BP70" s="105"/>
      <c r="BQ70" s="105"/>
    </row>
    <row r="71" spans="1:69" ht="25.8" x14ac:dyDescent="0.3">
      <c r="A71" s="37"/>
      <c r="B71" s="8" t="s">
        <v>12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5.8" x14ac:dyDescent="0.3">
      <c r="A72" s="37"/>
      <c r="B72" s="4" t="s">
        <v>13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5.8" x14ac:dyDescent="0.3">
      <c r="A73" s="37"/>
      <c r="B73" s="4" t="s">
        <v>14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5.8" x14ac:dyDescent="0.3">
      <c r="A74" s="37"/>
      <c r="B74" s="9" t="s">
        <v>15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5.8" x14ac:dyDescent="0.3">
      <c r="A75" s="37"/>
      <c r="B75" s="10" t="s">
        <v>16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5.8" x14ac:dyDescent="0.3">
      <c r="A76" s="37"/>
      <c r="B76" s="10" t="s">
        <v>17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399999999999999" x14ac:dyDescent="0.35">
      <c r="B77" s="17" t="s">
        <v>23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399999999999999" x14ac:dyDescent="0.35">
      <c r="B78" s="17" t="s">
        <v>24</v>
      </c>
      <c r="C78" s="18"/>
      <c r="D78" s="20">
        <f t="shared" ref="D78:BN78" si="41">PRODUCT(D77,$E$6)</f>
        <v>0.03</v>
      </c>
      <c r="E78" s="20">
        <f t="shared" si="41"/>
        <v>0.04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1.575E-2</v>
      </c>
      <c r="K78" s="20">
        <f t="shared" si="41"/>
        <v>4.5000000000000005E-3</v>
      </c>
      <c r="L78" s="20">
        <f t="shared" si="41"/>
        <v>6.0000000000000001E-3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1.0500000000000001E-2</v>
      </c>
      <c r="W78" s="20">
        <f>PRODUCT(W77,$E$6)</f>
        <v>0</v>
      </c>
      <c r="X78" s="20">
        <f>PRODUCT(X77,$E$6)</f>
        <v>0.2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0.18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3.0000000000000001E-3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4.0000000000000001E-3</v>
      </c>
      <c r="BA78" s="20">
        <f t="shared" si="41"/>
        <v>0</v>
      </c>
      <c r="BB78" s="20">
        <f t="shared" si="41"/>
        <v>2.5000000000000001E-2</v>
      </c>
      <c r="BC78" s="20">
        <f t="shared" si="41"/>
        <v>3.4750000000000003E-2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0.21500000000000002</v>
      </c>
      <c r="BH78" s="20">
        <f t="shared" si="41"/>
        <v>0.01</v>
      </c>
      <c r="BI78" s="20">
        <f t="shared" si="41"/>
        <v>0.01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2E-3</v>
      </c>
      <c r="BN78" s="20">
        <f t="shared" si="41"/>
        <v>3.0000000000000001E-3</v>
      </c>
      <c r="BO78" s="20">
        <f t="shared" ref="BO78" si="42">PRODUCT(BO77,$E$6)</f>
        <v>0</v>
      </c>
    </row>
    <row r="80" spans="1:69" ht="17.399999999999999" x14ac:dyDescent="0.35">
      <c r="A80" s="23"/>
      <c r="B80" s="24" t="s">
        <v>26</v>
      </c>
      <c r="C80" s="25" t="s">
        <v>27</v>
      </c>
      <c r="D80" s="26">
        <f>D45</f>
        <v>72.72</v>
      </c>
      <c r="E80" s="26">
        <f t="shared" ref="E80:BN80" si="43">E45</f>
        <v>76</v>
      </c>
      <c r="F80" s="26">
        <f t="shared" si="43"/>
        <v>87</v>
      </c>
      <c r="G80" s="26">
        <f t="shared" si="43"/>
        <v>590</v>
      </c>
      <c r="H80" s="26">
        <f t="shared" si="43"/>
        <v>1250</v>
      </c>
      <c r="I80" s="26">
        <f t="shared" si="43"/>
        <v>720</v>
      </c>
      <c r="J80" s="26">
        <f t="shared" si="43"/>
        <v>74.92</v>
      </c>
      <c r="K80" s="26">
        <f t="shared" si="43"/>
        <v>728.69</v>
      </c>
      <c r="L80" s="26">
        <f t="shared" si="43"/>
        <v>210.89</v>
      </c>
      <c r="M80" s="26">
        <f t="shared" si="43"/>
        <v>529</v>
      </c>
      <c r="N80" s="26">
        <f t="shared" si="43"/>
        <v>104.38</v>
      </c>
      <c r="O80" s="26">
        <f t="shared" si="43"/>
        <v>331.24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752</v>
      </c>
      <c r="V80" s="26">
        <f t="shared" si="43"/>
        <v>352.56</v>
      </c>
      <c r="W80" s="26">
        <f>W45</f>
        <v>139</v>
      </c>
      <c r="X80" s="26">
        <f t="shared" si="43"/>
        <v>14.1</v>
      </c>
      <c r="Y80" s="26">
        <f t="shared" si="43"/>
        <v>0</v>
      </c>
      <c r="Z80" s="26">
        <f t="shared" si="43"/>
        <v>461</v>
      </c>
      <c r="AA80" s="26">
        <f t="shared" si="43"/>
        <v>341</v>
      </c>
      <c r="AB80" s="26">
        <f t="shared" si="43"/>
        <v>361</v>
      </c>
      <c r="AC80" s="26">
        <f t="shared" si="43"/>
        <v>250</v>
      </c>
      <c r="AD80" s="26">
        <f t="shared" si="43"/>
        <v>145</v>
      </c>
      <c r="AE80" s="26">
        <f t="shared" si="43"/>
        <v>454</v>
      </c>
      <c r="AF80" s="26">
        <f t="shared" si="43"/>
        <v>209</v>
      </c>
      <c r="AG80" s="26">
        <f t="shared" si="43"/>
        <v>227.27</v>
      </c>
      <c r="AH80" s="26">
        <f t="shared" si="43"/>
        <v>69.2</v>
      </c>
      <c r="AI80" s="26">
        <f t="shared" si="43"/>
        <v>59.25</v>
      </c>
      <c r="AJ80" s="26">
        <f t="shared" si="43"/>
        <v>50</v>
      </c>
      <c r="AK80" s="26">
        <f t="shared" si="43"/>
        <v>190</v>
      </c>
      <c r="AL80" s="26">
        <f t="shared" si="43"/>
        <v>200</v>
      </c>
      <c r="AM80" s="26">
        <f t="shared" si="43"/>
        <v>636.84</v>
      </c>
      <c r="AN80" s="26">
        <f t="shared" si="43"/>
        <v>267</v>
      </c>
      <c r="AO80" s="26">
        <f t="shared" si="43"/>
        <v>0</v>
      </c>
      <c r="AP80" s="26">
        <f t="shared" si="43"/>
        <v>206.9</v>
      </c>
      <c r="AQ80" s="26">
        <f t="shared" si="43"/>
        <v>63.75</v>
      </c>
      <c r="AR80" s="26">
        <f t="shared" si="43"/>
        <v>65.33</v>
      </c>
      <c r="AS80" s="26">
        <f t="shared" si="43"/>
        <v>76</v>
      </c>
      <c r="AT80" s="26">
        <f t="shared" si="43"/>
        <v>64.290000000000006</v>
      </c>
      <c r="AU80" s="26">
        <f t="shared" si="43"/>
        <v>60.71</v>
      </c>
      <c r="AV80" s="26">
        <f t="shared" si="43"/>
        <v>51.25</v>
      </c>
      <c r="AW80" s="26">
        <f t="shared" si="43"/>
        <v>77.14</v>
      </c>
      <c r="AX80" s="26">
        <f t="shared" si="43"/>
        <v>68</v>
      </c>
      <c r="AY80" s="26">
        <f t="shared" si="43"/>
        <v>60</v>
      </c>
      <c r="AZ80" s="26">
        <f t="shared" si="43"/>
        <v>137.33000000000001</v>
      </c>
      <c r="BA80" s="26">
        <f t="shared" si="43"/>
        <v>296</v>
      </c>
      <c r="BB80" s="26">
        <f t="shared" si="43"/>
        <v>593</v>
      </c>
      <c r="BC80" s="26">
        <f t="shared" si="43"/>
        <v>558</v>
      </c>
      <c r="BD80" s="26">
        <f t="shared" si="43"/>
        <v>231</v>
      </c>
      <c r="BE80" s="26">
        <f t="shared" si="43"/>
        <v>401</v>
      </c>
      <c r="BF80" s="26">
        <f t="shared" si="43"/>
        <v>0</v>
      </c>
      <c r="BG80" s="26">
        <f t="shared" si="43"/>
        <v>26</v>
      </c>
      <c r="BH80" s="26">
        <f t="shared" si="43"/>
        <v>37</v>
      </c>
      <c r="BI80" s="26">
        <f t="shared" si="43"/>
        <v>25</v>
      </c>
      <c r="BJ80" s="26">
        <f t="shared" si="43"/>
        <v>25.59</v>
      </c>
      <c r="BK80" s="26">
        <f t="shared" si="43"/>
        <v>34</v>
      </c>
      <c r="BL80" s="26">
        <f t="shared" si="43"/>
        <v>304</v>
      </c>
      <c r="BM80" s="26">
        <f t="shared" si="43"/>
        <v>138.88</v>
      </c>
      <c r="BN80" s="26">
        <f t="shared" si="43"/>
        <v>20</v>
      </c>
      <c r="BO80" s="26">
        <f t="shared" ref="BO80" si="44">BO45</f>
        <v>10000</v>
      </c>
    </row>
    <row r="81" spans="1:69" ht="17.399999999999999" x14ac:dyDescent="0.35">
      <c r="B81" s="17" t="s">
        <v>28</v>
      </c>
      <c r="C81" s="18" t="s">
        <v>27</v>
      </c>
      <c r="D81" s="19">
        <f>D80/1000</f>
        <v>7.2719999999999993E-2</v>
      </c>
      <c r="E81" s="19">
        <f t="shared" ref="E81:BN81" si="45">E80/1000</f>
        <v>7.5999999999999998E-2</v>
      </c>
      <c r="F81" s="19">
        <f t="shared" si="45"/>
        <v>8.6999999999999994E-2</v>
      </c>
      <c r="G81" s="19">
        <f t="shared" si="45"/>
        <v>0.59</v>
      </c>
      <c r="H81" s="19">
        <f t="shared" si="45"/>
        <v>1.25</v>
      </c>
      <c r="I81" s="19">
        <f t="shared" si="45"/>
        <v>0.72</v>
      </c>
      <c r="J81" s="19">
        <f t="shared" si="45"/>
        <v>7.492E-2</v>
      </c>
      <c r="K81" s="19">
        <f t="shared" si="45"/>
        <v>0.72869000000000006</v>
      </c>
      <c r="L81" s="19">
        <f t="shared" si="45"/>
        <v>0.21088999999999999</v>
      </c>
      <c r="M81" s="19">
        <f t="shared" si="45"/>
        <v>0.52900000000000003</v>
      </c>
      <c r="N81" s="19">
        <f t="shared" si="45"/>
        <v>0.10438</v>
      </c>
      <c r="O81" s="19">
        <f t="shared" si="45"/>
        <v>0.33124000000000003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0.752</v>
      </c>
      <c r="V81" s="19">
        <f t="shared" si="45"/>
        <v>0.35255999999999998</v>
      </c>
      <c r="W81" s="19">
        <f>W80/1000</f>
        <v>0.13900000000000001</v>
      </c>
      <c r="X81" s="19">
        <f t="shared" si="45"/>
        <v>1.41E-2</v>
      </c>
      <c r="Y81" s="19">
        <f t="shared" si="45"/>
        <v>0</v>
      </c>
      <c r="Z81" s="19">
        <f t="shared" si="45"/>
        <v>0.46100000000000002</v>
      </c>
      <c r="AA81" s="19">
        <f t="shared" si="45"/>
        <v>0.34100000000000003</v>
      </c>
      <c r="AB81" s="19">
        <f t="shared" si="45"/>
        <v>0.36099999999999999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0.45400000000000001</v>
      </c>
      <c r="AF81" s="19">
        <f t="shared" si="45"/>
        <v>0.20899999999999999</v>
      </c>
      <c r="AG81" s="19">
        <f t="shared" si="45"/>
        <v>0.22727</v>
      </c>
      <c r="AH81" s="19">
        <f t="shared" si="45"/>
        <v>6.9199999999999998E-2</v>
      </c>
      <c r="AI81" s="19">
        <f t="shared" si="45"/>
        <v>5.9249999999999997E-2</v>
      </c>
      <c r="AJ81" s="19">
        <f t="shared" si="45"/>
        <v>0.05</v>
      </c>
      <c r="AK81" s="19">
        <f t="shared" si="45"/>
        <v>0.19</v>
      </c>
      <c r="AL81" s="19">
        <f t="shared" si="45"/>
        <v>0.2</v>
      </c>
      <c r="AM81" s="19">
        <f t="shared" si="45"/>
        <v>0.63684000000000007</v>
      </c>
      <c r="AN81" s="19">
        <f t="shared" si="45"/>
        <v>0.26700000000000002</v>
      </c>
      <c r="AO81" s="19">
        <f t="shared" si="45"/>
        <v>0</v>
      </c>
      <c r="AP81" s="19">
        <f t="shared" si="45"/>
        <v>0.2069</v>
      </c>
      <c r="AQ81" s="19">
        <f t="shared" si="45"/>
        <v>6.3750000000000001E-2</v>
      </c>
      <c r="AR81" s="19">
        <f t="shared" si="45"/>
        <v>6.5329999999999999E-2</v>
      </c>
      <c r="AS81" s="19">
        <f t="shared" si="45"/>
        <v>7.5999999999999998E-2</v>
      </c>
      <c r="AT81" s="19">
        <f t="shared" si="45"/>
        <v>6.429E-2</v>
      </c>
      <c r="AU81" s="19">
        <f t="shared" si="45"/>
        <v>6.071E-2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6.8000000000000005E-2</v>
      </c>
      <c r="AY81" s="19">
        <f t="shared" si="45"/>
        <v>0.06</v>
      </c>
      <c r="AZ81" s="19">
        <f t="shared" si="45"/>
        <v>0.13733000000000001</v>
      </c>
      <c r="BA81" s="19">
        <f t="shared" si="45"/>
        <v>0.29599999999999999</v>
      </c>
      <c r="BB81" s="19">
        <f t="shared" si="45"/>
        <v>0.59299999999999997</v>
      </c>
      <c r="BC81" s="19">
        <f t="shared" si="45"/>
        <v>0.55800000000000005</v>
      </c>
      <c r="BD81" s="19">
        <f t="shared" si="45"/>
        <v>0.23100000000000001</v>
      </c>
      <c r="BE81" s="19">
        <f t="shared" si="45"/>
        <v>0.40100000000000002</v>
      </c>
      <c r="BF81" s="19">
        <f t="shared" si="45"/>
        <v>0</v>
      </c>
      <c r="BG81" s="19">
        <f t="shared" si="45"/>
        <v>2.5999999999999999E-2</v>
      </c>
      <c r="BH81" s="19">
        <f t="shared" si="45"/>
        <v>3.6999999999999998E-2</v>
      </c>
      <c r="BI81" s="19">
        <f t="shared" si="45"/>
        <v>2.5000000000000001E-2</v>
      </c>
      <c r="BJ81" s="19">
        <f t="shared" si="45"/>
        <v>2.5589999999999998E-2</v>
      </c>
      <c r="BK81" s="19">
        <f t="shared" si="45"/>
        <v>3.4000000000000002E-2</v>
      </c>
      <c r="BL81" s="19">
        <f t="shared" si="45"/>
        <v>0.30399999999999999</v>
      </c>
      <c r="BM81" s="19">
        <f t="shared" si="45"/>
        <v>0.13888</v>
      </c>
      <c r="BN81" s="19">
        <f t="shared" si="45"/>
        <v>0.02</v>
      </c>
      <c r="BO81" s="19">
        <f t="shared" ref="BO81" si="46">BO80/1000</f>
        <v>10</v>
      </c>
    </row>
    <row r="82" spans="1:69" ht="17.399999999999999" x14ac:dyDescent="0.35">
      <c r="A82" s="27"/>
      <c r="B82" s="28" t="s">
        <v>29</v>
      </c>
      <c r="C82" s="103"/>
      <c r="D82" s="29">
        <f>D78*D80</f>
        <v>2.1816</v>
      </c>
      <c r="E82" s="29">
        <f t="shared" ref="E82:BN82" si="47">E78*E80</f>
        <v>3.04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1.1799900000000001</v>
      </c>
      <c r="K82" s="29">
        <f t="shared" si="47"/>
        <v>3.2791050000000008</v>
      </c>
      <c r="L82" s="29">
        <f t="shared" si="47"/>
        <v>1.2653399999999999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3.7018800000000001</v>
      </c>
      <c r="W82" s="29">
        <f>W78*W80</f>
        <v>0</v>
      </c>
      <c r="X82" s="29">
        <f t="shared" si="47"/>
        <v>2.8200000000000003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12.456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0.15375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0.54932000000000003</v>
      </c>
      <c r="BA82" s="29">
        <f t="shared" si="47"/>
        <v>0</v>
      </c>
      <c r="BB82" s="29">
        <f t="shared" si="47"/>
        <v>14.825000000000001</v>
      </c>
      <c r="BC82" s="29">
        <f t="shared" si="47"/>
        <v>19.390500000000003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5.5900000000000007</v>
      </c>
      <c r="BH82" s="29">
        <f t="shared" si="47"/>
        <v>0.37</v>
      </c>
      <c r="BI82" s="29">
        <f t="shared" si="47"/>
        <v>0.25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0.27776000000000001</v>
      </c>
      <c r="BN82" s="29">
        <f t="shared" si="47"/>
        <v>0.06</v>
      </c>
      <c r="BO82" s="29">
        <f t="shared" ref="BO82" si="48">BO78*BO80</f>
        <v>0</v>
      </c>
      <c r="BP82" s="30">
        <f>SUM(D82:BN82)</f>
        <v>71.390245000000021</v>
      </c>
      <c r="BQ82" s="31">
        <f>BP82/$C$9</f>
        <v>71.390245000000021</v>
      </c>
    </row>
    <row r="83" spans="1:69" ht="17.399999999999999" x14ac:dyDescent="0.35">
      <c r="A83" s="27"/>
      <c r="B83" s="28" t="s">
        <v>30</v>
      </c>
      <c r="C83" s="103"/>
      <c r="D83" s="29">
        <f>D78*D80</f>
        <v>2.1816</v>
      </c>
      <c r="E83" s="29">
        <f t="shared" ref="E83:BN83" si="49">E78*E80</f>
        <v>3.04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1.1799900000000001</v>
      </c>
      <c r="K83" s="29">
        <f t="shared" si="49"/>
        <v>3.2791050000000008</v>
      </c>
      <c r="L83" s="29">
        <f t="shared" si="49"/>
        <v>1.2653399999999999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3.7018800000000001</v>
      </c>
      <c r="W83" s="29">
        <f>W78*W80</f>
        <v>0</v>
      </c>
      <c r="X83" s="29">
        <f t="shared" si="49"/>
        <v>2.8200000000000003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12.456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0.15375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0.54932000000000003</v>
      </c>
      <c r="BA83" s="29">
        <f t="shared" si="49"/>
        <v>0</v>
      </c>
      <c r="BB83" s="29">
        <f t="shared" si="49"/>
        <v>14.825000000000001</v>
      </c>
      <c r="BC83" s="29">
        <f t="shared" si="49"/>
        <v>19.390500000000003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5.5900000000000007</v>
      </c>
      <c r="BH83" s="29">
        <f t="shared" si="49"/>
        <v>0.37</v>
      </c>
      <c r="BI83" s="29">
        <f t="shared" si="49"/>
        <v>0.25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0.27776000000000001</v>
      </c>
      <c r="BN83" s="29">
        <f t="shared" si="49"/>
        <v>0.06</v>
      </c>
      <c r="BO83" s="29">
        <f t="shared" ref="BO83" si="50">BO78*BO80</f>
        <v>0</v>
      </c>
      <c r="BP83" s="30">
        <f>SUM(D83:BN83)</f>
        <v>71.390245000000021</v>
      </c>
      <c r="BQ83" s="31">
        <f>BP83/$C$9</f>
        <v>71.390245000000021</v>
      </c>
    </row>
    <row r="85" spans="1:69" x14ac:dyDescent="0.3">
      <c r="J85" s="1">
        <v>9</v>
      </c>
      <c r="K85" t="s">
        <v>1</v>
      </c>
      <c r="V85" t="s">
        <v>33</v>
      </c>
      <c r="AM85" t="s">
        <v>34</v>
      </c>
    </row>
    <row r="86" spans="1:69" ht="15" customHeight="1" x14ac:dyDescent="0.3">
      <c r="A86" s="112"/>
      <c r="B86" s="2" t="s">
        <v>2</v>
      </c>
      <c r="C86" s="110" t="s">
        <v>3</v>
      </c>
      <c r="D86" s="104" t="s">
        <v>35</v>
      </c>
      <c r="E86" s="110" t="s">
        <v>36</v>
      </c>
      <c r="F86" s="110" t="s">
        <v>37</v>
      </c>
      <c r="G86" s="110" t="s">
        <v>38</v>
      </c>
      <c r="H86" s="104" t="s">
        <v>39</v>
      </c>
      <c r="I86" s="35"/>
      <c r="J86" s="110" t="s">
        <v>40</v>
      </c>
      <c r="K86" s="110" t="s">
        <v>41</v>
      </c>
      <c r="L86" s="110" t="s">
        <v>42</v>
      </c>
      <c r="M86" s="35"/>
      <c r="N86" s="35"/>
      <c r="O86" s="110" t="s">
        <v>43</v>
      </c>
      <c r="P86" s="110" t="s">
        <v>44</v>
      </c>
      <c r="Q86" s="35"/>
      <c r="R86" s="110" t="s">
        <v>45</v>
      </c>
      <c r="S86" s="35"/>
      <c r="T86" s="35"/>
      <c r="U86" s="35"/>
      <c r="V86" s="110" t="s">
        <v>46</v>
      </c>
      <c r="W86" s="35"/>
      <c r="X86" s="110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17</v>
      </c>
      <c r="AI86" s="35"/>
      <c r="AJ86" s="110" t="s">
        <v>48</v>
      </c>
      <c r="AK86" s="35"/>
      <c r="AL86" s="35"/>
      <c r="AM86" s="110" t="s">
        <v>49</v>
      </c>
      <c r="AN86" s="35"/>
      <c r="AO86" s="35"/>
      <c r="AP86" s="35"/>
      <c r="AQ86" s="35"/>
      <c r="AR86" s="35"/>
      <c r="AS86" s="35"/>
      <c r="AT86" s="35"/>
      <c r="AU86" s="35"/>
      <c r="AV86" s="110" t="s">
        <v>50</v>
      </c>
      <c r="AW86" s="35"/>
      <c r="AX86" s="110" t="s">
        <v>51</v>
      </c>
      <c r="AY86" s="35"/>
      <c r="AZ86" s="110" t="s">
        <v>52</v>
      </c>
      <c r="BA86" s="35"/>
      <c r="BB86" s="110" t="s">
        <v>53</v>
      </c>
      <c r="BC86" s="110" t="s">
        <v>54</v>
      </c>
      <c r="BD86" s="35"/>
      <c r="BE86" s="35"/>
      <c r="BF86" s="35"/>
      <c r="BG86" s="104" t="s">
        <v>55</v>
      </c>
      <c r="BH86" s="104" t="s">
        <v>56</v>
      </c>
      <c r="BI86" s="104" t="s">
        <v>57</v>
      </c>
      <c r="BJ86" s="35"/>
      <c r="BK86" s="110" t="s">
        <v>58</v>
      </c>
      <c r="BL86" s="35"/>
      <c r="BM86" s="104" t="s">
        <v>59</v>
      </c>
      <c r="BN86" s="104" t="s">
        <v>60</v>
      </c>
      <c r="BO86" s="110" t="s">
        <v>100</v>
      </c>
      <c r="BP86" s="105" t="s">
        <v>4</v>
      </c>
      <c r="BQ86" s="105" t="s">
        <v>5</v>
      </c>
    </row>
    <row r="87" spans="1:69" ht="36.75" customHeight="1" x14ac:dyDescent="0.3">
      <c r="A87" s="113"/>
      <c r="B87" s="3" t="s">
        <v>6</v>
      </c>
      <c r="C87" s="111"/>
      <c r="D87" s="104"/>
      <c r="E87" s="111"/>
      <c r="F87" s="111"/>
      <c r="G87" s="111"/>
      <c r="H87" s="104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111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04"/>
      <c r="BH87" s="104"/>
      <c r="BI87" s="104"/>
      <c r="BJ87" s="36"/>
      <c r="BK87" s="111"/>
      <c r="BL87" s="36"/>
      <c r="BM87" s="104"/>
      <c r="BN87" s="104"/>
      <c r="BO87" s="111"/>
      <c r="BP87" s="105"/>
      <c r="BQ87" s="105"/>
    </row>
    <row r="88" spans="1:69" x14ac:dyDescent="0.3">
      <c r="A88" s="106" t="s">
        <v>18</v>
      </c>
      <c r="B88" s="4" t="s">
        <v>19</v>
      </c>
      <c r="C88" s="107">
        <f>$E$6</f>
        <v>1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 x14ac:dyDescent="0.3">
      <c r="A89" s="106"/>
      <c r="B89" s="4" t="s">
        <v>20</v>
      </c>
      <c r="C89" s="108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3">
      <c r="A90" s="106"/>
      <c r="B90" s="4"/>
      <c r="C90" s="108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 x14ac:dyDescent="0.3">
      <c r="A91" s="106"/>
      <c r="B91" s="4"/>
      <c r="C91" s="108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 x14ac:dyDescent="0.3">
      <c r="A92" s="106"/>
      <c r="B92" s="4"/>
      <c r="C92" s="109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399999999999999" x14ac:dyDescent="0.35">
      <c r="B93" s="17" t="s">
        <v>23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399999999999999" x14ac:dyDescent="0.35">
      <c r="B94" s="17" t="s">
        <v>24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8.9999999999999993E-3</v>
      </c>
      <c r="G94" s="20">
        <f t="shared" si="57"/>
        <v>2.9999999999999997E-4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5.0000000000000001E-3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0.02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399999999999999" x14ac:dyDescent="0.35">
      <c r="A96" s="23"/>
      <c r="B96" s="24" t="s">
        <v>26</v>
      </c>
      <c r="C96" s="25" t="s">
        <v>27</v>
      </c>
      <c r="D96" s="26">
        <f>D45</f>
        <v>72.72</v>
      </c>
      <c r="E96" s="26">
        <f t="shared" ref="E96:BN96" si="59">E45</f>
        <v>76</v>
      </c>
      <c r="F96" s="26">
        <f t="shared" si="59"/>
        <v>87</v>
      </c>
      <c r="G96" s="26">
        <f t="shared" si="59"/>
        <v>590</v>
      </c>
      <c r="H96" s="26">
        <f t="shared" si="59"/>
        <v>1250</v>
      </c>
      <c r="I96" s="26">
        <f t="shared" si="59"/>
        <v>720</v>
      </c>
      <c r="J96" s="26">
        <f t="shared" si="59"/>
        <v>74.92</v>
      </c>
      <c r="K96" s="26">
        <f t="shared" si="59"/>
        <v>728.69</v>
      </c>
      <c r="L96" s="26">
        <f t="shared" si="59"/>
        <v>210.89</v>
      </c>
      <c r="M96" s="26">
        <f t="shared" si="59"/>
        <v>529</v>
      </c>
      <c r="N96" s="26">
        <f t="shared" si="59"/>
        <v>104.38</v>
      </c>
      <c r="O96" s="26">
        <f t="shared" si="59"/>
        <v>331.24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752</v>
      </c>
      <c r="V96" s="26">
        <f t="shared" si="59"/>
        <v>352.56</v>
      </c>
      <c r="W96" s="26">
        <f>W45</f>
        <v>139</v>
      </c>
      <c r="X96" s="26">
        <f t="shared" si="59"/>
        <v>14.1</v>
      </c>
      <c r="Y96" s="26">
        <f t="shared" si="59"/>
        <v>0</v>
      </c>
      <c r="Z96" s="26">
        <f t="shared" si="59"/>
        <v>461</v>
      </c>
      <c r="AA96" s="26">
        <f t="shared" si="59"/>
        <v>341</v>
      </c>
      <c r="AB96" s="26">
        <f t="shared" si="59"/>
        <v>361</v>
      </c>
      <c r="AC96" s="26">
        <f t="shared" si="59"/>
        <v>250</v>
      </c>
      <c r="AD96" s="26">
        <f t="shared" si="59"/>
        <v>145</v>
      </c>
      <c r="AE96" s="26">
        <f t="shared" si="59"/>
        <v>454</v>
      </c>
      <c r="AF96" s="26">
        <f t="shared" si="59"/>
        <v>209</v>
      </c>
      <c r="AG96" s="26">
        <f t="shared" si="59"/>
        <v>227.27</v>
      </c>
      <c r="AH96" s="26">
        <f t="shared" si="59"/>
        <v>69.2</v>
      </c>
      <c r="AI96" s="26">
        <f t="shared" si="59"/>
        <v>59.25</v>
      </c>
      <c r="AJ96" s="26">
        <f t="shared" si="59"/>
        <v>50</v>
      </c>
      <c r="AK96" s="26">
        <f t="shared" si="59"/>
        <v>190</v>
      </c>
      <c r="AL96" s="26">
        <f t="shared" si="59"/>
        <v>200</v>
      </c>
      <c r="AM96" s="26">
        <f t="shared" si="59"/>
        <v>636.84</v>
      </c>
      <c r="AN96" s="26">
        <f t="shared" si="59"/>
        <v>267</v>
      </c>
      <c r="AO96" s="26">
        <f t="shared" si="59"/>
        <v>0</v>
      </c>
      <c r="AP96" s="26">
        <f t="shared" si="59"/>
        <v>206.9</v>
      </c>
      <c r="AQ96" s="26">
        <f t="shared" si="59"/>
        <v>63.75</v>
      </c>
      <c r="AR96" s="26">
        <f t="shared" si="59"/>
        <v>65.33</v>
      </c>
      <c r="AS96" s="26">
        <f t="shared" si="59"/>
        <v>76</v>
      </c>
      <c r="AT96" s="26">
        <f t="shared" si="59"/>
        <v>64.290000000000006</v>
      </c>
      <c r="AU96" s="26">
        <f t="shared" si="59"/>
        <v>60.71</v>
      </c>
      <c r="AV96" s="26">
        <f t="shared" si="59"/>
        <v>51.25</v>
      </c>
      <c r="AW96" s="26">
        <f t="shared" si="59"/>
        <v>77.14</v>
      </c>
      <c r="AX96" s="26">
        <f t="shared" si="59"/>
        <v>68</v>
      </c>
      <c r="AY96" s="26">
        <f t="shared" si="59"/>
        <v>60</v>
      </c>
      <c r="AZ96" s="26">
        <f t="shared" si="59"/>
        <v>137.33000000000001</v>
      </c>
      <c r="BA96" s="26">
        <f t="shared" si="59"/>
        <v>296</v>
      </c>
      <c r="BB96" s="26">
        <f t="shared" si="59"/>
        <v>593</v>
      </c>
      <c r="BC96" s="26">
        <f t="shared" si="59"/>
        <v>558</v>
      </c>
      <c r="BD96" s="26">
        <f t="shared" si="59"/>
        <v>231</v>
      </c>
      <c r="BE96" s="26">
        <f t="shared" si="59"/>
        <v>401</v>
      </c>
      <c r="BF96" s="26">
        <f t="shared" si="59"/>
        <v>0</v>
      </c>
      <c r="BG96" s="26">
        <f t="shared" si="59"/>
        <v>26</v>
      </c>
      <c r="BH96" s="26">
        <f t="shared" si="59"/>
        <v>37</v>
      </c>
      <c r="BI96" s="26">
        <f t="shared" si="59"/>
        <v>25</v>
      </c>
      <c r="BJ96" s="26">
        <f t="shared" si="59"/>
        <v>25.59</v>
      </c>
      <c r="BK96" s="26">
        <f t="shared" si="59"/>
        <v>34</v>
      </c>
      <c r="BL96" s="26">
        <f t="shared" si="59"/>
        <v>304</v>
      </c>
      <c r="BM96" s="26">
        <f t="shared" si="59"/>
        <v>138.88</v>
      </c>
      <c r="BN96" s="26">
        <f t="shared" si="59"/>
        <v>20</v>
      </c>
      <c r="BO96" s="26">
        <f t="shared" ref="BO96" si="60">BO45</f>
        <v>10000</v>
      </c>
    </row>
    <row r="97" spans="1:69" ht="17.399999999999999" x14ac:dyDescent="0.35">
      <c r="B97" s="17" t="s">
        <v>28</v>
      </c>
      <c r="C97" s="18" t="s">
        <v>27</v>
      </c>
      <c r="D97" s="19">
        <f t="shared" ref="D97:BM97" si="61">D96/1000</f>
        <v>7.2719999999999993E-2</v>
      </c>
      <c r="E97" s="19">
        <f t="shared" si="61"/>
        <v>7.5999999999999998E-2</v>
      </c>
      <c r="F97" s="19">
        <f t="shared" si="61"/>
        <v>8.6999999999999994E-2</v>
      </c>
      <c r="G97" s="19">
        <f t="shared" si="61"/>
        <v>0.59</v>
      </c>
      <c r="H97" s="19">
        <f t="shared" si="61"/>
        <v>1.25</v>
      </c>
      <c r="I97" s="19">
        <f t="shared" si="61"/>
        <v>0.72</v>
      </c>
      <c r="J97" s="19">
        <f t="shared" si="61"/>
        <v>7.492E-2</v>
      </c>
      <c r="K97" s="19">
        <f t="shared" si="61"/>
        <v>0.72869000000000006</v>
      </c>
      <c r="L97" s="19">
        <f t="shared" si="61"/>
        <v>0.21088999999999999</v>
      </c>
      <c r="M97" s="19">
        <f t="shared" si="61"/>
        <v>0.52900000000000003</v>
      </c>
      <c r="N97" s="19">
        <f t="shared" si="61"/>
        <v>0.10438</v>
      </c>
      <c r="O97" s="19">
        <f t="shared" si="61"/>
        <v>0.33124000000000003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0.752</v>
      </c>
      <c r="V97" s="19">
        <f t="shared" si="61"/>
        <v>0.35255999999999998</v>
      </c>
      <c r="W97" s="19">
        <f>W96/1000</f>
        <v>0.13900000000000001</v>
      </c>
      <c r="X97" s="19">
        <f t="shared" si="61"/>
        <v>1.41E-2</v>
      </c>
      <c r="Y97" s="19">
        <f t="shared" si="61"/>
        <v>0</v>
      </c>
      <c r="Z97" s="19">
        <f t="shared" si="61"/>
        <v>0.46100000000000002</v>
      </c>
      <c r="AA97" s="19">
        <f t="shared" si="61"/>
        <v>0.34100000000000003</v>
      </c>
      <c r="AB97" s="19">
        <f t="shared" si="61"/>
        <v>0.36099999999999999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0.45400000000000001</v>
      </c>
      <c r="AF97" s="19">
        <f t="shared" si="61"/>
        <v>0.20899999999999999</v>
      </c>
      <c r="AG97" s="19">
        <f t="shared" si="61"/>
        <v>0.22727</v>
      </c>
      <c r="AH97" s="19">
        <f t="shared" si="61"/>
        <v>6.9199999999999998E-2</v>
      </c>
      <c r="AI97" s="19">
        <f t="shared" si="61"/>
        <v>5.9249999999999997E-2</v>
      </c>
      <c r="AJ97" s="19">
        <f t="shared" si="61"/>
        <v>0.05</v>
      </c>
      <c r="AK97" s="19">
        <f t="shared" si="61"/>
        <v>0.19</v>
      </c>
      <c r="AL97" s="19">
        <f t="shared" si="61"/>
        <v>0.2</v>
      </c>
      <c r="AM97" s="19">
        <f t="shared" si="61"/>
        <v>0.63684000000000007</v>
      </c>
      <c r="AN97" s="19">
        <f t="shared" si="61"/>
        <v>0.26700000000000002</v>
      </c>
      <c r="AO97" s="19">
        <f t="shared" si="61"/>
        <v>0</v>
      </c>
      <c r="AP97" s="19">
        <f t="shared" si="61"/>
        <v>0.2069</v>
      </c>
      <c r="AQ97" s="19">
        <f t="shared" si="61"/>
        <v>6.3750000000000001E-2</v>
      </c>
      <c r="AR97" s="19">
        <f t="shared" si="61"/>
        <v>6.5329999999999999E-2</v>
      </c>
      <c r="AS97" s="19">
        <f t="shared" si="61"/>
        <v>7.5999999999999998E-2</v>
      </c>
      <c r="AT97" s="19">
        <f t="shared" si="61"/>
        <v>6.429E-2</v>
      </c>
      <c r="AU97" s="19">
        <f t="shared" si="61"/>
        <v>6.071E-2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6.8000000000000005E-2</v>
      </c>
      <c r="AY97" s="19">
        <f t="shared" si="61"/>
        <v>0.06</v>
      </c>
      <c r="AZ97" s="19">
        <f t="shared" si="61"/>
        <v>0.13733000000000001</v>
      </c>
      <c r="BA97" s="19">
        <f t="shared" si="61"/>
        <v>0.29599999999999999</v>
      </c>
      <c r="BB97" s="19">
        <f t="shared" si="61"/>
        <v>0.59299999999999997</v>
      </c>
      <c r="BC97" s="19">
        <f t="shared" si="61"/>
        <v>0.55800000000000005</v>
      </c>
      <c r="BD97" s="19">
        <f t="shared" si="61"/>
        <v>0.23100000000000001</v>
      </c>
      <c r="BE97" s="19">
        <f t="shared" si="61"/>
        <v>0.40100000000000002</v>
      </c>
      <c r="BF97" s="19">
        <f t="shared" si="61"/>
        <v>0</v>
      </c>
      <c r="BG97" s="19">
        <f t="shared" si="61"/>
        <v>2.5999999999999999E-2</v>
      </c>
      <c r="BH97" s="19">
        <f t="shared" si="61"/>
        <v>3.6999999999999998E-2</v>
      </c>
      <c r="BI97" s="19">
        <f t="shared" si="61"/>
        <v>2.5000000000000001E-2</v>
      </c>
      <c r="BJ97" s="19">
        <f t="shared" si="61"/>
        <v>2.5589999999999998E-2</v>
      </c>
      <c r="BK97" s="19">
        <f t="shared" si="61"/>
        <v>3.4000000000000002E-2</v>
      </c>
      <c r="BL97" s="19">
        <f t="shared" si="61"/>
        <v>0.30399999999999999</v>
      </c>
      <c r="BM97" s="19">
        <f t="shared" si="61"/>
        <v>0.13888</v>
      </c>
      <c r="BN97" s="19">
        <f>BN96/1000</f>
        <v>0.02</v>
      </c>
      <c r="BO97" s="19">
        <f>BO96/1000</f>
        <v>10</v>
      </c>
    </row>
    <row r="98" spans="1:69" ht="17.399999999999999" x14ac:dyDescent="0.35">
      <c r="A98" s="27"/>
      <c r="B98" s="28" t="s">
        <v>29</v>
      </c>
      <c r="C98" s="103"/>
      <c r="D98" s="29">
        <f t="shared" ref="D98:BM98" si="62">D94*D96</f>
        <v>0</v>
      </c>
      <c r="E98" s="29">
        <f t="shared" si="62"/>
        <v>0</v>
      </c>
      <c r="F98" s="29">
        <f t="shared" si="62"/>
        <v>0.78299999999999992</v>
      </c>
      <c r="G98" s="29">
        <f t="shared" si="62"/>
        <v>0.17699999999999999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14.1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1.0449999999999999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4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20.104999999999997</v>
      </c>
      <c r="BQ98" s="31">
        <f>BP98/$C$9</f>
        <v>20.104999999999997</v>
      </c>
    </row>
    <row r="99" spans="1:69" ht="17.399999999999999" x14ac:dyDescent="0.35">
      <c r="A99" s="27"/>
      <c r="B99" s="28" t="s">
        <v>30</v>
      </c>
      <c r="C99" s="103"/>
      <c r="D99" s="29">
        <f t="shared" ref="D99:BM99" si="63">D94*D96</f>
        <v>0</v>
      </c>
      <c r="E99" s="29">
        <f t="shared" si="63"/>
        <v>0</v>
      </c>
      <c r="F99" s="29">
        <f t="shared" si="63"/>
        <v>0.78299999999999992</v>
      </c>
      <c r="G99" s="29">
        <f t="shared" si="63"/>
        <v>0.17699999999999999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14.1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1.0449999999999999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4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20.104999999999997</v>
      </c>
      <c r="BQ99" s="31">
        <f>BP99/$C$9</f>
        <v>20.104999999999997</v>
      </c>
    </row>
    <row r="101" spans="1:69" x14ac:dyDescent="0.3">
      <c r="J101" s="1">
        <v>9</v>
      </c>
      <c r="K101" t="s">
        <v>1</v>
      </c>
      <c r="V101" t="s">
        <v>33</v>
      </c>
      <c r="AM101" t="s">
        <v>34</v>
      </c>
    </row>
    <row r="102" spans="1:69" ht="15" customHeight="1" x14ac:dyDescent="0.3">
      <c r="A102" s="112"/>
      <c r="B102" s="2" t="s">
        <v>2</v>
      </c>
      <c r="C102" s="110" t="s">
        <v>3</v>
      </c>
      <c r="D102" s="104" t="s">
        <v>35</v>
      </c>
      <c r="E102" s="110" t="s">
        <v>36</v>
      </c>
      <c r="F102" s="110" t="s">
        <v>37</v>
      </c>
      <c r="G102" s="110" t="s">
        <v>38</v>
      </c>
      <c r="H102" s="104" t="s">
        <v>39</v>
      </c>
      <c r="I102" s="35"/>
      <c r="J102" s="110" t="s">
        <v>40</v>
      </c>
      <c r="K102" s="110" t="s">
        <v>41</v>
      </c>
      <c r="L102" s="110" t="s">
        <v>42</v>
      </c>
      <c r="M102" s="35"/>
      <c r="N102" s="35"/>
      <c r="O102" s="110" t="s">
        <v>43</v>
      </c>
      <c r="P102" s="110" t="s">
        <v>44</v>
      </c>
      <c r="Q102" s="35"/>
      <c r="R102" s="110" t="s">
        <v>45</v>
      </c>
      <c r="S102" s="35"/>
      <c r="T102" s="35"/>
      <c r="U102" s="35"/>
      <c r="V102" s="110" t="s">
        <v>46</v>
      </c>
      <c r="W102" s="35"/>
      <c r="X102" s="110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17</v>
      </c>
      <c r="AI102" s="35"/>
      <c r="AJ102" s="110" t="s">
        <v>48</v>
      </c>
      <c r="AK102" s="35"/>
      <c r="AL102" s="35"/>
      <c r="AM102" s="110" t="s">
        <v>49</v>
      </c>
      <c r="AN102" s="35"/>
      <c r="AO102" s="35"/>
      <c r="AP102" s="35"/>
      <c r="AQ102" s="35"/>
      <c r="AR102" s="35"/>
      <c r="AS102" s="35"/>
      <c r="AT102" s="35"/>
      <c r="AU102" s="35"/>
      <c r="AV102" s="110" t="s">
        <v>50</v>
      </c>
      <c r="AW102" s="35"/>
      <c r="AX102" s="110" t="s">
        <v>51</v>
      </c>
      <c r="AY102" s="35"/>
      <c r="AZ102" s="110" t="s">
        <v>52</v>
      </c>
      <c r="BA102" s="35"/>
      <c r="BB102" s="110" t="s">
        <v>53</v>
      </c>
      <c r="BC102" s="110" t="s">
        <v>54</v>
      </c>
      <c r="BD102" s="35"/>
      <c r="BE102" s="35"/>
      <c r="BF102" s="35"/>
      <c r="BG102" s="104" t="s">
        <v>55</v>
      </c>
      <c r="BH102" s="104" t="s">
        <v>56</v>
      </c>
      <c r="BI102" s="104" t="s">
        <v>57</v>
      </c>
      <c r="BJ102" s="35"/>
      <c r="BK102" s="110" t="s">
        <v>58</v>
      </c>
      <c r="BL102" s="35"/>
      <c r="BM102" s="104" t="s">
        <v>59</v>
      </c>
      <c r="BN102" s="104" t="s">
        <v>60</v>
      </c>
      <c r="BO102" s="110" t="s">
        <v>100</v>
      </c>
      <c r="BP102" s="105" t="s">
        <v>4</v>
      </c>
      <c r="BQ102" s="105" t="s">
        <v>5</v>
      </c>
    </row>
    <row r="103" spans="1:69" ht="36.75" customHeight="1" x14ac:dyDescent="0.3">
      <c r="A103" s="113"/>
      <c r="B103" s="3" t="s">
        <v>6</v>
      </c>
      <c r="C103" s="111"/>
      <c r="D103" s="104"/>
      <c r="E103" s="111"/>
      <c r="F103" s="111"/>
      <c r="G103" s="111"/>
      <c r="H103" s="104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111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04"/>
      <c r="BH103" s="104"/>
      <c r="BI103" s="104"/>
      <c r="BJ103" s="36"/>
      <c r="BK103" s="111"/>
      <c r="BL103" s="36"/>
      <c r="BM103" s="104"/>
      <c r="BN103" s="104"/>
      <c r="BO103" s="111"/>
      <c r="BP103" s="105"/>
      <c r="BQ103" s="105"/>
    </row>
    <row r="104" spans="1:69" x14ac:dyDescent="0.3">
      <c r="A104" s="106" t="s">
        <v>21</v>
      </c>
      <c r="B104" s="40" t="s">
        <v>61</v>
      </c>
      <c r="C104" s="107">
        <f>$E$6</f>
        <v>1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 x14ac:dyDescent="0.3">
      <c r="A105" s="106"/>
      <c r="B105" t="s">
        <v>15</v>
      </c>
      <c r="C105" s="108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3">
      <c r="A106" s="106"/>
      <c r="B106" s="10" t="s">
        <v>22</v>
      </c>
      <c r="C106" s="108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 x14ac:dyDescent="0.3">
      <c r="A107" s="106"/>
      <c r="B107" s="9"/>
      <c r="C107" s="108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 x14ac:dyDescent="0.3">
      <c r="A108" s="106"/>
      <c r="B108" s="4"/>
      <c r="C108" s="109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399999999999999" x14ac:dyDescent="0.35">
      <c r="B109" s="17" t="s">
        <v>23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399999999999999" x14ac:dyDescent="0.35">
      <c r="B110" s="17" t="s">
        <v>24</v>
      </c>
      <c r="C110" s="18"/>
      <c r="D110" s="20">
        <f t="shared" ref="D110:BN110" si="70">PRODUCT(D109,$E$6)</f>
        <v>0.02</v>
      </c>
      <c r="E110" s="20">
        <f t="shared" si="70"/>
        <v>0</v>
      </c>
      <c r="F110" s="20">
        <f t="shared" si="70"/>
        <v>1.2999999999999999E-2</v>
      </c>
      <c r="G110" s="20">
        <f t="shared" si="70"/>
        <v>2.9999999999999997E-4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2E-3</v>
      </c>
      <c r="L110" s="20">
        <f t="shared" si="70"/>
        <v>0</v>
      </c>
      <c r="M110" s="20">
        <f t="shared" si="70"/>
        <v>1.24E-2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1.4999999999999999E-2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399999999999999" x14ac:dyDescent="0.35">
      <c r="A112" s="23"/>
      <c r="B112" s="24" t="s">
        <v>26</v>
      </c>
      <c r="C112" s="25" t="s">
        <v>27</v>
      </c>
      <c r="D112" s="26">
        <f>D45</f>
        <v>72.72</v>
      </c>
      <c r="E112" s="26">
        <f t="shared" ref="E112:BN112" si="72">E45</f>
        <v>76</v>
      </c>
      <c r="F112" s="26">
        <f t="shared" si="72"/>
        <v>87</v>
      </c>
      <c r="G112" s="26">
        <f t="shared" si="72"/>
        <v>590</v>
      </c>
      <c r="H112" s="26">
        <f t="shared" si="72"/>
        <v>1250</v>
      </c>
      <c r="I112" s="26">
        <f t="shared" si="72"/>
        <v>720</v>
      </c>
      <c r="J112" s="26">
        <f t="shared" si="72"/>
        <v>74.92</v>
      </c>
      <c r="K112" s="26">
        <f t="shared" si="72"/>
        <v>728.69</v>
      </c>
      <c r="L112" s="26">
        <f t="shared" si="72"/>
        <v>210.89</v>
      </c>
      <c r="M112" s="26">
        <f t="shared" si="72"/>
        <v>529</v>
      </c>
      <c r="N112" s="26">
        <f t="shared" si="72"/>
        <v>104.38</v>
      </c>
      <c r="O112" s="26">
        <f t="shared" si="72"/>
        <v>331.24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752</v>
      </c>
      <c r="V112" s="26">
        <f t="shared" si="72"/>
        <v>352.56</v>
      </c>
      <c r="W112" s="26">
        <f>W45</f>
        <v>139</v>
      </c>
      <c r="X112" s="26">
        <f t="shared" si="72"/>
        <v>14.1</v>
      </c>
      <c r="Y112" s="26">
        <f t="shared" si="72"/>
        <v>0</v>
      </c>
      <c r="Z112" s="26">
        <f t="shared" si="72"/>
        <v>461</v>
      </c>
      <c r="AA112" s="26">
        <f t="shared" si="72"/>
        <v>341</v>
      </c>
      <c r="AB112" s="26">
        <f t="shared" si="72"/>
        <v>361</v>
      </c>
      <c r="AC112" s="26">
        <f t="shared" si="72"/>
        <v>250</v>
      </c>
      <c r="AD112" s="26">
        <f t="shared" si="72"/>
        <v>145</v>
      </c>
      <c r="AE112" s="26">
        <f t="shared" si="72"/>
        <v>454</v>
      </c>
      <c r="AF112" s="26">
        <f t="shared" si="72"/>
        <v>209</v>
      </c>
      <c r="AG112" s="26">
        <f t="shared" si="72"/>
        <v>227.27</v>
      </c>
      <c r="AH112" s="26">
        <f t="shared" si="72"/>
        <v>69.2</v>
      </c>
      <c r="AI112" s="26">
        <f t="shared" si="72"/>
        <v>59.25</v>
      </c>
      <c r="AJ112" s="26">
        <f t="shared" si="72"/>
        <v>50</v>
      </c>
      <c r="AK112" s="26">
        <f t="shared" si="72"/>
        <v>190</v>
      </c>
      <c r="AL112" s="26">
        <f t="shared" si="72"/>
        <v>200</v>
      </c>
      <c r="AM112" s="26">
        <f t="shared" si="72"/>
        <v>636.84</v>
      </c>
      <c r="AN112" s="26">
        <f t="shared" si="72"/>
        <v>267</v>
      </c>
      <c r="AO112" s="26">
        <f t="shared" si="72"/>
        <v>0</v>
      </c>
      <c r="AP112" s="26">
        <f t="shared" si="72"/>
        <v>206.9</v>
      </c>
      <c r="AQ112" s="26">
        <f t="shared" si="72"/>
        <v>63.75</v>
      </c>
      <c r="AR112" s="26">
        <f t="shared" si="72"/>
        <v>65.33</v>
      </c>
      <c r="AS112" s="26">
        <f t="shared" si="72"/>
        <v>76</v>
      </c>
      <c r="AT112" s="26">
        <f t="shared" si="72"/>
        <v>64.290000000000006</v>
      </c>
      <c r="AU112" s="26">
        <f t="shared" si="72"/>
        <v>60.71</v>
      </c>
      <c r="AV112" s="26">
        <f t="shared" si="72"/>
        <v>51.25</v>
      </c>
      <c r="AW112" s="26">
        <f t="shared" si="72"/>
        <v>77.14</v>
      </c>
      <c r="AX112" s="26">
        <f t="shared" si="72"/>
        <v>68</v>
      </c>
      <c r="AY112" s="26">
        <f t="shared" si="72"/>
        <v>60</v>
      </c>
      <c r="AZ112" s="26">
        <f t="shared" si="72"/>
        <v>137.33000000000001</v>
      </c>
      <c r="BA112" s="26">
        <f t="shared" si="72"/>
        <v>296</v>
      </c>
      <c r="BB112" s="26">
        <f t="shared" si="72"/>
        <v>593</v>
      </c>
      <c r="BC112" s="26">
        <f t="shared" si="72"/>
        <v>558</v>
      </c>
      <c r="BD112" s="26">
        <f t="shared" si="72"/>
        <v>231</v>
      </c>
      <c r="BE112" s="26">
        <f t="shared" si="72"/>
        <v>401</v>
      </c>
      <c r="BF112" s="26">
        <f t="shared" si="72"/>
        <v>0</v>
      </c>
      <c r="BG112" s="26">
        <f t="shared" si="72"/>
        <v>26</v>
      </c>
      <c r="BH112" s="26">
        <f t="shared" si="72"/>
        <v>37</v>
      </c>
      <c r="BI112" s="26">
        <f t="shared" si="72"/>
        <v>25</v>
      </c>
      <c r="BJ112" s="26">
        <f t="shared" si="72"/>
        <v>25.59</v>
      </c>
      <c r="BK112" s="26">
        <f t="shared" si="72"/>
        <v>34</v>
      </c>
      <c r="BL112" s="26">
        <f t="shared" si="72"/>
        <v>304</v>
      </c>
      <c r="BM112" s="26">
        <f t="shared" si="72"/>
        <v>138.88</v>
      </c>
      <c r="BN112" s="26">
        <f t="shared" si="72"/>
        <v>20</v>
      </c>
      <c r="BO112" s="26">
        <f t="shared" ref="BO112" si="73">BO45</f>
        <v>10000</v>
      </c>
    </row>
    <row r="113" spans="1:69" ht="17.399999999999999" x14ac:dyDescent="0.35">
      <c r="B113" s="17" t="s">
        <v>28</v>
      </c>
      <c r="C113" s="18" t="s">
        <v>27</v>
      </c>
      <c r="D113" s="19">
        <f>D112/1000</f>
        <v>7.2719999999999993E-2</v>
      </c>
      <c r="E113" s="19">
        <f t="shared" ref="E113:BN113" si="74">E112/1000</f>
        <v>7.5999999999999998E-2</v>
      </c>
      <c r="F113" s="19">
        <f t="shared" si="74"/>
        <v>8.6999999999999994E-2</v>
      </c>
      <c r="G113" s="19">
        <f t="shared" si="74"/>
        <v>0.59</v>
      </c>
      <c r="H113" s="19">
        <f t="shared" si="74"/>
        <v>1.25</v>
      </c>
      <c r="I113" s="19">
        <f t="shared" si="74"/>
        <v>0.72</v>
      </c>
      <c r="J113" s="19">
        <f t="shared" si="74"/>
        <v>7.492E-2</v>
      </c>
      <c r="K113" s="19">
        <f t="shared" si="74"/>
        <v>0.72869000000000006</v>
      </c>
      <c r="L113" s="19">
        <f t="shared" si="74"/>
        <v>0.21088999999999999</v>
      </c>
      <c r="M113" s="19">
        <f t="shared" si="74"/>
        <v>0.52900000000000003</v>
      </c>
      <c r="N113" s="19">
        <f t="shared" si="74"/>
        <v>0.10438</v>
      </c>
      <c r="O113" s="19">
        <f t="shared" si="74"/>
        <v>0.33124000000000003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0.752</v>
      </c>
      <c r="V113" s="19">
        <f t="shared" si="74"/>
        <v>0.35255999999999998</v>
      </c>
      <c r="W113" s="19">
        <f>W112/1000</f>
        <v>0.13900000000000001</v>
      </c>
      <c r="X113" s="19">
        <f t="shared" si="74"/>
        <v>1.41E-2</v>
      </c>
      <c r="Y113" s="19">
        <f t="shared" si="74"/>
        <v>0</v>
      </c>
      <c r="Z113" s="19">
        <f t="shared" si="74"/>
        <v>0.46100000000000002</v>
      </c>
      <c r="AA113" s="19">
        <f t="shared" si="74"/>
        <v>0.34100000000000003</v>
      </c>
      <c r="AB113" s="19">
        <f t="shared" si="74"/>
        <v>0.36099999999999999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0.45400000000000001</v>
      </c>
      <c r="AF113" s="19">
        <f t="shared" si="74"/>
        <v>0.20899999999999999</v>
      </c>
      <c r="AG113" s="19">
        <f t="shared" si="74"/>
        <v>0.22727</v>
      </c>
      <c r="AH113" s="19">
        <f t="shared" si="74"/>
        <v>6.9199999999999998E-2</v>
      </c>
      <c r="AI113" s="19">
        <f t="shared" si="74"/>
        <v>5.9249999999999997E-2</v>
      </c>
      <c r="AJ113" s="19">
        <f t="shared" si="74"/>
        <v>0.05</v>
      </c>
      <c r="AK113" s="19">
        <f t="shared" si="74"/>
        <v>0.19</v>
      </c>
      <c r="AL113" s="19">
        <f t="shared" si="74"/>
        <v>0.2</v>
      </c>
      <c r="AM113" s="19">
        <f t="shared" si="74"/>
        <v>0.63684000000000007</v>
      </c>
      <c r="AN113" s="19">
        <f t="shared" si="74"/>
        <v>0.26700000000000002</v>
      </c>
      <c r="AO113" s="19">
        <f t="shared" si="74"/>
        <v>0</v>
      </c>
      <c r="AP113" s="19">
        <f t="shared" si="74"/>
        <v>0.2069</v>
      </c>
      <c r="AQ113" s="19">
        <f t="shared" si="74"/>
        <v>6.3750000000000001E-2</v>
      </c>
      <c r="AR113" s="19">
        <f t="shared" si="74"/>
        <v>6.5329999999999999E-2</v>
      </c>
      <c r="AS113" s="19">
        <f t="shared" si="74"/>
        <v>7.5999999999999998E-2</v>
      </c>
      <c r="AT113" s="19">
        <f t="shared" si="74"/>
        <v>6.429E-2</v>
      </c>
      <c r="AU113" s="19">
        <f t="shared" si="74"/>
        <v>6.071E-2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6.8000000000000005E-2</v>
      </c>
      <c r="AY113" s="19">
        <f t="shared" si="74"/>
        <v>0.06</v>
      </c>
      <c r="AZ113" s="19">
        <f t="shared" si="74"/>
        <v>0.13733000000000001</v>
      </c>
      <c r="BA113" s="19">
        <f t="shared" si="74"/>
        <v>0.29599999999999999</v>
      </c>
      <c r="BB113" s="19">
        <f t="shared" si="74"/>
        <v>0.59299999999999997</v>
      </c>
      <c r="BC113" s="19">
        <f t="shared" si="74"/>
        <v>0.55800000000000005</v>
      </c>
      <c r="BD113" s="19">
        <f t="shared" si="74"/>
        <v>0.23100000000000001</v>
      </c>
      <c r="BE113" s="19">
        <f t="shared" si="74"/>
        <v>0.40100000000000002</v>
      </c>
      <c r="BF113" s="19">
        <f t="shared" si="74"/>
        <v>0</v>
      </c>
      <c r="BG113" s="19">
        <f t="shared" si="74"/>
        <v>2.5999999999999999E-2</v>
      </c>
      <c r="BH113" s="19">
        <f t="shared" si="74"/>
        <v>3.6999999999999998E-2</v>
      </c>
      <c r="BI113" s="19">
        <f t="shared" si="74"/>
        <v>2.5000000000000001E-2</v>
      </c>
      <c r="BJ113" s="19">
        <f t="shared" si="74"/>
        <v>2.5589999999999998E-2</v>
      </c>
      <c r="BK113" s="19">
        <f t="shared" si="74"/>
        <v>3.4000000000000002E-2</v>
      </c>
      <c r="BL113" s="19">
        <f t="shared" si="74"/>
        <v>0.30399999999999999</v>
      </c>
      <c r="BM113" s="19">
        <f t="shared" si="74"/>
        <v>0.13888</v>
      </c>
      <c r="BN113" s="19">
        <f t="shared" si="74"/>
        <v>0.02</v>
      </c>
      <c r="BO113" s="19">
        <f t="shared" ref="BO113" si="75">BO112/1000</f>
        <v>10</v>
      </c>
    </row>
    <row r="114" spans="1:69" ht="17.399999999999999" x14ac:dyDescent="0.35">
      <c r="A114" s="27"/>
      <c r="B114" s="28" t="s">
        <v>29</v>
      </c>
      <c r="C114" s="103"/>
      <c r="D114" s="29">
        <f>D110*D112</f>
        <v>1.4543999999999999</v>
      </c>
      <c r="E114" s="29">
        <f t="shared" ref="E114:BN114" si="76">E110*E112</f>
        <v>0</v>
      </c>
      <c r="F114" s="29">
        <f t="shared" si="76"/>
        <v>1.131</v>
      </c>
      <c r="G114" s="29">
        <f t="shared" si="76"/>
        <v>0.17699999999999999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1.4573800000000001</v>
      </c>
      <c r="L114" s="29">
        <f t="shared" si="76"/>
        <v>0</v>
      </c>
      <c r="M114" s="29">
        <f t="shared" si="76"/>
        <v>6.5595999999999997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0.96435000000000004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11.743729999999999</v>
      </c>
      <c r="BQ114" s="31">
        <f>BP114/$C$9</f>
        <v>11.743729999999999</v>
      </c>
    </row>
    <row r="115" spans="1:69" ht="17.399999999999999" x14ac:dyDescent="0.35">
      <c r="A115" s="27"/>
      <c r="B115" s="28" t="s">
        <v>30</v>
      </c>
      <c r="C115" s="103"/>
      <c r="D115" s="29">
        <f>D110*D112</f>
        <v>1.4543999999999999</v>
      </c>
      <c r="E115" s="29">
        <f t="shared" ref="E115:BN115" si="78">E110*E112</f>
        <v>0</v>
      </c>
      <c r="F115" s="29">
        <f t="shared" si="78"/>
        <v>1.131</v>
      </c>
      <c r="G115" s="29">
        <f t="shared" si="78"/>
        <v>0.17699999999999999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1.4573800000000001</v>
      </c>
      <c r="L115" s="29">
        <f t="shared" si="78"/>
        <v>0</v>
      </c>
      <c r="M115" s="29">
        <f t="shared" si="78"/>
        <v>6.5595999999999997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0.96435000000000004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11.743729999999999</v>
      </c>
      <c r="BQ115" s="31">
        <f>BP115/$C$9</f>
        <v>11.743729999999999</v>
      </c>
    </row>
  </sheetData>
  <mergeCells count="215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66" zoomScaleNormal="66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3.44140625" customWidth="1"/>
    <col min="8" max="8" width="10.109375" customWidth="1"/>
    <col min="9" max="9" width="10.109375" hidden="1" customWidth="1"/>
    <col min="10" max="10" width="10.44140625" customWidth="1"/>
    <col min="11" max="11" width="11" customWidth="1"/>
    <col min="12" max="13" width="10.6640625" customWidth="1"/>
    <col min="14" max="15" width="10.6640625" hidden="1" customWidth="1"/>
    <col min="16" max="16" width="11.6640625" hidden="1" customWidth="1"/>
    <col min="17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10.6640625" hidden="1" customWidth="1"/>
    <col min="46" max="46" width="9.1093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0" hidden="1" customWidth="1"/>
    <col min="64" max="64" width="0" hidden="1" customWidth="1"/>
    <col min="67" max="67" width="8.88671875" style="82"/>
    <col min="68" max="68" width="13.109375" customWidth="1"/>
    <col min="69" max="69" width="9.88671875" customWidth="1"/>
  </cols>
  <sheetData>
    <row r="1" spans="1:69" s="83" customFormat="1" x14ac:dyDescent="0.3">
      <c r="B1" s="83" t="s">
        <v>138</v>
      </c>
    </row>
    <row r="2" spans="1:69" s="83" customFormat="1" x14ac:dyDescent="0.3">
      <c r="C2" s="83" t="s">
        <v>139</v>
      </c>
    </row>
    <row r="3" spans="1:69" s="83" customFormat="1" hidden="1" x14ac:dyDescent="0.3">
      <c r="A3" s="102" t="s">
        <v>133</v>
      </c>
      <c r="B3" s="102"/>
      <c r="C3" s="102"/>
      <c r="D3" s="102"/>
      <c r="E3" s="102"/>
      <c r="K3" s="83" t="s">
        <v>0</v>
      </c>
    </row>
    <row r="4" spans="1:69" s="83" customFormat="1" x14ac:dyDescent="0.3">
      <c r="K4" s="83" t="s">
        <v>134</v>
      </c>
    </row>
    <row r="5" spans="1:69" s="83" customFormat="1" x14ac:dyDescent="0.3"/>
    <row r="6" spans="1:69" x14ac:dyDescent="0.3">
      <c r="C6" t="s">
        <v>1</v>
      </c>
      <c r="E6" s="1">
        <v>60</v>
      </c>
      <c r="F6" t="s">
        <v>64</v>
      </c>
      <c r="K6" s="52">
        <v>45404</v>
      </c>
      <c r="BB6" s="41"/>
      <c r="BC6" s="41"/>
    </row>
    <row r="7" spans="1:69" s="41" customFormat="1" ht="15" customHeight="1" x14ac:dyDescent="0.3">
      <c r="A7" s="124"/>
      <c r="B7" s="42" t="s">
        <v>2</v>
      </c>
      <c r="C7" s="122" t="s">
        <v>3</v>
      </c>
      <c r="D7" s="122" t="str">
        <f>[2]Цены!A1</f>
        <v>Хлеб пшеничный</v>
      </c>
      <c r="E7" s="122" t="str">
        <f>[2]Цены!B1</f>
        <v>Хлеб ржано-пшеничный</v>
      </c>
      <c r="F7" s="122" t="str">
        <f>[2]Цены!C1</f>
        <v>Сахар</v>
      </c>
      <c r="G7" s="122" t="str">
        <f>[2]Цены!D1</f>
        <v>Чай</v>
      </c>
      <c r="H7" s="122" t="str">
        <f>[2]Цены!E1</f>
        <v>Какао</v>
      </c>
      <c r="I7" s="122" t="str">
        <f>[2]Цены!F1</f>
        <v>Кофейный напиток</v>
      </c>
      <c r="J7" s="122" t="str">
        <f>[2]Цены!G1</f>
        <v>Молоко 2,5%</v>
      </c>
      <c r="K7" s="122" t="str">
        <f>[2]Цены!H1</f>
        <v>Масло сливочное</v>
      </c>
      <c r="L7" s="122" t="str">
        <f>[2]Цены!I1</f>
        <v>Сметана 15%</v>
      </c>
      <c r="M7" s="122" t="str">
        <f>[2]Цены!J1</f>
        <v>Молоко сухое</v>
      </c>
      <c r="N7" s="122" t="str">
        <f>[2]Цены!K1</f>
        <v>Снежок 2,5 %</v>
      </c>
      <c r="O7" s="122" t="str">
        <f>[2]Цены!L1</f>
        <v>Творог 5%</v>
      </c>
      <c r="P7" s="122" t="str">
        <f>[2]Цены!M1</f>
        <v>Молоко сгущенное</v>
      </c>
      <c r="Q7" s="122" t="str">
        <f>[2]Цены!N1</f>
        <v xml:space="preserve">Джем Сава </v>
      </c>
      <c r="R7" s="122" t="str">
        <f>[2]Цены!O1</f>
        <v>Сыр</v>
      </c>
      <c r="S7" s="122" t="str">
        <f>[2]Цены!P1</f>
        <v>Зеленый горошек</v>
      </c>
      <c r="T7" s="122" t="str">
        <f>[2]Цены!Q1</f>
        <v>Кукуруза консервирован.</v>
      </c>
      <c r="U7" s="122" t="str">
        <f>[2]Цены!R1</f>
        <v>Консервы рыбные</v>
      </c>
      <c r="V7" s="122" t="str">
        <f>[2]Цены!S1</f>
        <v>Огурцы консервирован.</v>
      </c>
      <c r="W7" s="122" t="str">
        <f>[2]Цены!T1</f>
        <v>Огурцы свежие</v>
      </c>
      <c r="X7" s="122" t="str">
        <f>[2]Цены!U1</f>
        <v>Яйцо</v>
      </c>
      <c r="Y7" s="122" t="str">
        <f>[2]Цены!V1</f>
        <v>Икра кабачковая</v>
      </c>
      <c r="Z7" s="122" t="str">
        <f>[2]Цены!W1</f>
        <v>Изюм</v>
      </c>
      <c r="AA7" s="122" t="str">
        <f>[2]Цены!X1</f>
        <v>Курага</v>
      </c>
      <c r="AB7" s="122" t="str">
        <f>[2]Цены!Y1</f>
        <v>Чернослив</v>
      </c>
      <c r="AC7" s="122" t="str">
        <f>[2]Цены!Z1</f>
        <v>Шиповник</v>
      </c>
      <c r="AD7" s="122" t="str">
        <f>[2]Цены!AA1</f>
        <v>Сухофрукты</v>
      </c>
      <c r="AE7" s="122" t="str">
        <f>[2]Цены!AB1</f>
        <v>Ягода свежемороженная</v>
      </c>
      <c r="AF7" s="122" t="str">
        <f>[2]Цены!AC1</f>
        <v>Лимон</v>
      </c>
      <c r="AG7" s="122" t="str">
        <f>[2]Цены!AD1</f>
        <v>Кисель</v>
      </c>
      <c r="AH7" s="122" t="str">
        <f>[2]Цены!AE1</f>
        <v xml:space="preserve">Сок </v>
      </c>
      <c r="AI7" s="122" t="str">
        <f>[2]Цены!AF1</f>
        <v>Макаронные изделия</v>
      </c>
      <c r="AJ7" s="122" t="str">
        <f>[2]Цены!AG1</f>
        <v>Мука</v>
      </c>
      <c r="AK7" s="122" t="str">
        <f>[2]Цены!AH1</f>
        <v>Дрожжи</v>
      </c>
      <c r="AL7" s="122" t="str">
        <f>[2]Цены!AI1</f>
        <v>Печенье</v>
      </c>
      <c r="AM7" s="122" t="str">
        <f>[2]Цены!AJ1</f>
        <v>Пряники</v>
      </c>
      <c r="AN7" s="122" t="str">
        <f>[2]Цены!AK1</f>
        <v>Вафли</v>
      </c>
      <c r="AO7" s="122" t="str">
        <f>[2]Цены!AL1</f>
        <v>Конфеты</v>
      </c>
      <c r="AP7" s="122" t="str">
        <f>[2]Цены!AM1</f>
        <v>Повидло Сава</v>
      </c>
      <c r="AQ7" s="122" t="str">
        <f>[2]Цены!AN1</f>
        <v>Крупа геркулес</v>
      </c>
      <c r="AR7" s="122" t="str">
        <f>[2]Цены!AO1</f>
        <v>Крупа горох</v>
      </c>
      <c r="AS7" s="122" t="str">
        <f>[2]Цены!AP1</f>
        <v>Крупа гречневая</v>
      </c>
      <c r="AT7" s="122" t="str">
        <f>[2]Цены!AQ1</f>
        <v>Крупа кукурузная</v>
      </c>
      <c r="AU7" s="122" t="str">
        <f>[2]Цены!AR1</f>
        <v>Крупа манная</v>
      </c>
      <c r="AV7" s="122" t="str">
        <f>[2]Цены!AS1</f>
        <v>Крупа перловая</v>
      </c>
      <c r="AW7" s="122" t="str">
        <f>[2]Цены!AT1</f>
        <v>Крупа пшеничная</v>
      </c>
      <c r="AX7" s="122" t="str">
        <f>[2]Цены!AU1</f>
        <v>Крупа пшено</v>
      </c>
      <c r="AY7" s="122" t="str">
        <f>[2]Цены!AV1</f>
        <v>Крупа ячневая</v>
      </c>
      <c r="AZ7" s="122" t="str">
        <f>[2]Цены!AW1</f>
        <v>Рис</v>
      </c>
      <c r="BA7" s="122" t="str">
        <f>[2]Цены!AX1</f>
        <v>Цыпленок бройлер</v>
      </c>
      <c r="BB7" s="122" t="str">
        <f>[2]Цены!AY1</f>
        <v>Филе куриное</v>
      </c>
      <c r="BC7" s="122" t="str">
        <f>[2]Цены!AZ1</f>
        <v>Фарш говяжий</v>
      </c>
      <c r="BD7" s="122" t="str">
        <f>[2]Цены!BA1</f>
        <v>Печень куриная</v>
      </c>
      <c r="BE7" s="122" t="str">
        <f>[2]Цены!BB1</f>
        <v>Филе минтая</v>
      </c>
      <c r="BF7" s="122" t="str">
        <f>[2]Цены!BC1</f>
        <v>Филе сельди слабосол.</v>
      </c>
      <c r="BG7" s="122" t="str">
        <f>[2]Цены!BD1</f>
        <v>Картофель</v>
      </c>
      <c r="BH7" s="122" t="str">
        <f>[2]Цены!BE1</f>
        <v>Морковь</v>
      </c>
      <c r="BI7" s="122" t="str">
        <f>[2]Цены!BF1</f>
        <v>Лук</v>
      </c>
      <c r="BJ7" s="122" t="str">
        <f>[2]Цены!BG1</f>
        <v>Капуста</v>
      </c>
      <c r="BK7" s="122" t="str">
        <f>[2]Цены!BH1</f>
        <v>Свекла</v>
      </c>
      <c r="BL7" s="122" t="str">
        <f>[2]Цены!BI1</f>
        <v>Томатная паста</v>
      </c>
      <c r="BM7" s="122" t="str">
        <f>[2]Цены!BJ1</f>
        <v>Масло растительное</v>
      </c>
      <c r="BN7" s="122" t="str">
        <f>[2]Цены!BK1</f>
        <v>Соль</v>
      </c>
      <c r="BO7" s="110" t="s">
        <v>100</v>
      </c>
      <c r="BP7" s="120" t="s">
        <v>4</v>
      </c>
      <c r="BQ7" s="120" t="s">
        <v>5</v>
      </c>
    </row>
    <row r="8" spans="1:69" s="41" customFormat="1" ht="30" customHeight="1" x14ac:dyDescent="0.3">
      <c r="A8" s="125"/>
      <c r="B8" s="3" t="s">
        <v>6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11"/>
      <c r="BP8" s="121"/>
      <c r="BQ8" s="121"/>
    </row>
    <row r="9" spans="1:69" ht="15" customHeight="1" x14ac:dyDescent="0.3">
      <c r="A9" s="114" t="s">
        <v>7</v>
      </c>
      <c r="B9" s="4" t="s">
        <v>8</v>
      </c>
      <c r="C9" s="107">
        <f>$E$6</f>
        <v>60</v>
      </c>
      <c r="D9" s="4"/>
      <c r="E9" s="4"/>
      <c r="F9" s="4">
        <v>3.7499999999999999E-3</v>
      </c>
      <c r="G9" s="4"/>
      <c r="H9" s="4"/>
      <c r="I9" s="4"/>
      <c r="J9" s="4"/>
      <c r="K9" s="4">
        <v>2E-3</v>
      </c>
      <c r="L9" s="4"/>
      <c r="M9" s="4">
        <v>1.24E-2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 x14ac:dyDescent="0.3">
      <c r="A10" s="115"/>
      <c r="B10" s="7" t="s">
        <v>88</v>
      </c>
      <c r="C10" s="108"/>
      <c r="D10" s="4">
        <v>2.2499999999999999E-2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3">
      <c r="A11" s="115"/>
      <c r="B11" s="4" t="s">
        <v>10</v>
      </c>
      <c r="C11" s="108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3">
      <c r="A12" s="115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 x14ac:dyDescent="0.3">
      <c r="A13" s="11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3">
      <c r="A14" s="115" t="s">
        <v>11</v>
      </c>
      <c r="B14" s="8" t="s">
        <v>12</v>
      </c>
      <c r="C14" s="108">
        <f>E6</f>
        <v>60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 x14ac:dyDescent="0.3">
      <c r="A15" s="115"/>
      <c r="B15" s="4" t="s">
        <v>13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 x14ac:dyDescent="0.3">
      <c r="A16" s="115"/>
      <c r="B16" s="4" t="s">
        <v>14</v>
      </c>
      <c r="C16" s="108"/>
      <c r="D16" s="4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 x14ac:dyDescent="0.3">
      <c r="A17" s="115"/>
      <c r="B17" s="9" t="s">
        <v>15</v>
      </c>
      <c r="C17" s="108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3">
      <c r="A18" s="115"/>
      <c r="B18" s="10" t="s">
        <v>62</v>
      </c>
      <c r="C18" s="108"/>
      <c r="D18" s="4"/>
      <c r="E18" s="4">
        <v>0.05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3">
      <c r="A19" s="115"/>
      <c r="B19" s="10" t="s">
        <v>17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4">
        <v>0.2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3">
      <c r="A20" s="116"/>
      <c r="B20" s="10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3">
      <c r="A21" s="114" t="s">
        <v>18</v>
      </c>
      <c r="B21" s="10" t="s">
        <v>87</v>
      </c>
      <c r="C21" s="107">
        <f>$E$6</f>
        <v>60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 x14ac:dyDescent="0.3">
      <c r="A22" s="115"/>
      <c r="B22" s="13" t="s">
        <v>20</v>
      </c>
      <c r="C22" s="10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3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3">
      <c r="A24" s="115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3">
      <c r="A25" s="11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3">
      <c r="A26" s="114" t="s">
        <v>21</v>
      </c>
      <c r="B26" s="13" t="s">
        <v>96</v>
      </c>
      <c r="C26" s="107">
        <f>$E$6</f>
        <v>60</v>
      </c>
      <c r="D26" s="10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3">
      <c r="A27" s="115"/>
      <c r="B27" t="s">
        <v>15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3">
      <c r="A28" s="115"/>
      <c r="B28" s="10" t="s">
        <v>22</v>
      </c>
      <c r="C28" s="108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3">
      <c r="A29" s="115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3">
      <c r="A30" s="11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 x14ac:dyDescent="0.35">
      <c r="A31" s="14"/>
      <c r="B31" s="43" t="s">
        <v>23</v>
      </c>
      <c r="C31" s="44"/>
      <c r="D31" s="45">
        <f t="shared" ref="D31:V31" si="0">SUM(D9:D30)</f>
        <v>8.2500000000000004E-2</v>
      </c>
      <c r="E31" s="45">
        <f t="shared" si="0"/>
        <v>0.05</v>
      </c>
      <c r="F31" s="45">
        <f t="shared" si="0"/>
        <v>3.6999999999999998E-2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0.09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2.8900000000000002E-2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0.2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399999999999999" x14ac:dyDescent="0.35">
      <c r="A32" s="14"/>
      <c r="B32" s="43" t="s">
        <v>63</v>
      </c>
      <c r="C32" s="44"/>
      <c r="D32" s="46">
        <f>ROUND(PRODUCT(D31,$E$6),3)</f>
        <v>4.95</v>
      </c>
      <c r="E32" s="46">
        <f t="shared" ref="E32:BO32" si="4">ROUND(PRODUCT(E31,$E$6),3)</f>
        <v>3</v>
      </c>
      <c r="F32" s="46">
        <f t="shared" si="4"/>
        <v>2.2200000000000002</v>
      </c>
      <c r="G32" s="46">
        <f t="shared" si="4"/>
        <v>4.8000000000000001E-2</v>
      </c>
      <c r="H32" s="46">
        <f t="shared" si="4"/>
        <v>5.3999999999999999E-2</v>
      </c>
      <c r="I32" s="46">
        <f t="shared" si="4"/>
        <v>0</v>
      </c>
      <c r="J32" s="46">
        <f t="shared" si="4"/>
        <v>5.4</v>
      </c>
      <c r="K32" s="46">
        <f t="shared" si="4"/>
        <v>0.9</v>
      </c>
      <c r="L32" s="46">
        <f t="shared" si="4"/>
        <v>0.3</v>
      </c>
      <c r="M32" s="46">
        <f t="shared" si="4"/>
        <v>1.734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0.81</v>
      </c>
      <c r="W32" s="46">
        <f t="shared" si="4"/>
        <v>0</v>
      </c>
      <c r="X32" s="46">
        <f t="shared" si="4"/>
        <v>15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0.3</v>
      </c>
      <c r="AG32" s="46">
        <f t="shared" si="4"/>
        <v>0</v>
      </c>
      <c r="AH32" s="46">
        <f t="shared" si="4"/>
        <v>12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1.8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1.2</v>
      </c>
      <c r="AU32" s="46">
        <f t="shared" si="4"/>
        <v>0</v>
      </c>
      <c r="AV32" s="46">
        <f t="shared" si="4"/>
        <v>0.22500000000000001</v>
      </c>
      <c r="AW32" s="46">
        <f t="shared" si="4"/>
        <v>0</v>
      </c>
      <c r="AX32" s="46">
        <f t="shared" si="4"/>
        <v>1.1399999999999999</v>
      </c>
      <c r="AY32" s="46">
        <f t="shared" si="4"/>
        <v>0</v>
      </c>
      <c r="AZ32" s="46">
        <f t="shared" si="4"/>
        <v>0.3</v>
      </c>
      <c r="BA32" s="46">
        <f t="shared" si="4"/>
        <v>0</v>
      </c>
      <c r="BB32" s="46">
        <f t="shared" si="4"/>
        <v>1.8</v>
      </c>
      <c r="BC32" s="46">
        <f t="shared" si="4"/>
        <v>2.52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15.24</v>
      </c>
      <c r="BH32" s="46">
        <f t="shared" si="4"/>
        <v>0.72</v>
      </c>
      <c r="BI32" s="46">
        <f t="shared" si="4"/>
        <v>0.85799999999999998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0.18</v>
      </c>
      <c r="BN32" s="46">
        <f t="shared" si="4"/>
        <v>0.33</v>
      </c>
      <c r="BO32" s="46">
        <f t="shared" si="4"/>
        <v>0</v>
      </c>
    </row>
    <row r="33" spans="1:69" s="47" customFormat="1" ht="18" x14ac:dyDescent="0.35">
      <c r="D33" s="48">
        <f>D32+'01.01.2021 1,5-2 года (день 3)'!D32</f>
        <v>5.0150000000000006</v>
      </c>
      <c r="E33" s="48">
        <f>E32+'01.01.2021 1,5-2 года (день 3)'!E32</f>
        <v>3.04</v>
      </c>
      <c r="F33" s="48">
        <f>F32+'01.01.2021 1,5-2 года (день 3)'!F32</f>
        <v>2.2530000000000001</v>
      </c>
      <c r="G33" s="48">
        <f>G32+'01.01.2021 1,5-2 года (день 3)'!G32</f>
        <v>4.9000000000000002E-2</v>
      </c>
      <c r="H33" s="48">
        <f>H32+'01.01.2021 1,5-2 года (день 3)'!H32</f>
        <v>5.5E-2</v>
      </c>
      <c r="I33" s="48">
        <f>I32+'01.01.2021 1,5-2 года (день 3)'!I32</f>
        <v>0</v>
      </c>
      <c r="J33" s="48">
        <f>J32+'01.01.2021 1,5-2 года (день 3)'!J32</f>
        <v>5.476</v>
      </c>
      <c r="K33" s="48">
        <f>K32+'01.01.2021 1,5-2 года (день 3)'!K32</f>
        <v>0.91100000000000003</v>
      </c>
      <c r="L33" s="48">
        <f>L32+'01.01.2021 1,5-2 года (день 3)'!L32</f>
        <v>0.30599999999999999</v>
      </c>
      <c r="M33" s="48">
        <f>M32+'01.01.2021 1,5-2 года (день 3)'!M32</f>
        <v>1.7549999999999999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0.82100000000000006</v>
      </c>
      <c r="W33" s="48">
        <f>W32+'01.01.2021 1,5-2 года (день 3)'!W32</f>
        <v>0</v>
      </c>
      <c r="X33" s="48">
        <f>X32+'01.01.2021 1,5-2 года (день 3)'!X32</f>
        <v>15.2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0.30499999999999999</v>
      </c>
      <c r="AG33" s="48">
        <f>AG32+'01.01.2021 1,5-2 года (день 3)'!AG32</f>
        <v>0</v>
      </c>
      <c r="AH33" s="48">
        <f>AH32+'01.01.2021 1,5-2 года (день 3)'!AH32</f>
        <v>12.18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1.82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1.2149999999999999</v>
      </c>
      <c r="AU33" s="48">
        <f>AU32+'01.01.2021 1,5-2 года (день 3)'!AU32</f>
        <v>0</v>
      </c>
      <c r="AV33" s="48">
        <f>AV32+'01.01.2021 1,5-2 года (день 3)'!AV32</f>
        <v>0.22800000000000001</v>
      </c>
      <c r="AW33" s="48">
        <f>AW32+'01.01.2021 1,5-2 года (день 3)'!AW32</f>
        <v>0</v>
      </c>
      <c r="AX33" s="48">
        <f>AX32+'01.01.2021 1,5-2 года (день 3)'!AX32</f>
        <v>1.1539999999999999</v>
      </c>
      <c r="AY33" s="48">
        <f>AY32+'01.01.2021 1,5-2 года (день 3)'!AY32</f>
        <v>0</v>
      </c>
      <c r="AZ33" s="48">
        <f>AZ32+'01.01.2021 1,5-2 года (день 3)'!AZ32</f>
        <v>0.30399999999999999</v>
      </c>
      <c r="BA33" s="48">
        <f>BA32+'01.01.2021 1,5-2 года (день 3)'!BA32</f>
        <v>0</v>
      </c>
      <c r="BB33" s="48">
        <f>BB32+'01.01.2021 1,5-2 года (день 3)'!BB32</f>
        <v>1.825</v>
      </c>
      <c r="BC33" s="48">
        <f>BC32+'01.01.2021 1,5-2 года (день 3)'!BC32</f>
        <v>2.5550000000000002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15.455</v>
      </c>
      <c r="BH33" s="48">
        <f>BH32+'01.01.2021 1,5-2 года (день 3)'!BH32</f>
        <v>0.73</v>
      </c>
      <c r="BI33" s="48">
        <f>BI32+'01.01.2021 1,5-2 года (день 3)'!BI32</f>
        <v>0.86799999999999999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0.182</v>
      </c>
      <c r="BN33" s="48">
        <f>BN32+'01.01.2021 1,5-2 года (день 3)'!BN32</f>
        <v>0.33400000000000002</v>
      </c>
      <c r="BO33" s="48">
        <f>BO32+'01.01.2021 1,5-2 года (день 3)'!BO32</f>
        <v>0</v>
      </c>
      <c r="BP33" s="49">
        <f>SUM(D33:BN33)</f>
        <v>74.036000000000016</v>
      </c>
    </row>
    <row r="34" spans="1:69" x14ac:dyDescent="0.3">
      <c r="F34" s="83" t="s">
        <v>129</v>
      </c>
    </row>
    <row r="36" spans="1:69" x14ac:dyDescent="0.3">
      <c r="F36" s="83" t="s">
        <v>130</v>
      </c>
    </row>
    <row r="37" spans="1:69" x14ac:dyDescent="0.3">
      <c r="BP37" s="21"/>
      <c r="BQ37" s="22"/>
    </row>
    <row r="38" spans="1:69" x14ac:dyDescent="0.3">
      <c r="F38" t="s">
        <v>25</v>
      </c>
    </row>
    <row r="45" spans="1:69" ht="17.399999999999999" x14ac:dyDescent="0.35">
      <c r="A45" s="23"/>
      <c r="B45" s="24" t="s">
        <v>26</v>
      </c>
      <c r="C45" s="25" t="s">
        <v>27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26">
        <v>10000</v>
      </c>
    </row>
    <row r="46" spans="1:69" ht="17.399999999999999" x14ac:dyDescent="0.35">
      <c r="B46" s="17" t="s">
        <v>28</v>
      </c>
      <c r="C46" s="18" t="s">
        <v>27</v>
      </c>
      <c r="D46" s="19">
        <f t="shared" ref="D46:BN46" si="5">D45/1000</f>
        <v>7.2719999999999993E-2</v>
      </c>
      <c r="E46" s="19">
        <f t="shared" si="5"/>
        <v>7.5999999999999998E-2</v>
      </c>
      <c r="F46" s="19">
        <f t="shared" si="5"/>
        <v>8.6999999999999994E-2</v>
      </c>
      <c r="G46" s="19">
        <f t="shared" si="5"/>
        <v>0.59</v>
      </c>
      <c r="H46" s="19">
        <f t="shared" si="5"/>
        <v>1.25</v>
      </c>
      <c r="I46" s="19">
        <f t="shared" si="5"/>
        <v>0.72</v>
      </c>
      <c r="J46" s="19">
        <f t="shared" si="5"/>
        <v>7.492E-2</v>
      </c>
      <c r="K46" s="19">
        <f t="shared" si="5"/>
        <v>0.72869000000000006</v>
      </c>
      <c r="L46" s="19">
        <f t="shared" si="5"/>
        <v>0.21088999999999999</v>
      </c>
      <c r="M46" s="19">
        <f t="shared" si="5"/>
        <v>0.52900000000000003</v>
      </c>
      <c r="N46" s="19">
        <f t="shared" si="5"/>
        <v>0.10438</v>
      </c>
      <c r="O46" s="19">
        <f t="shared" si="5"/>
        <v>0.33124000000000003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0.752</v>
      </c>
      <c r="V46" s="19">
        <f t="shared" si="5"/>
        <v>0.35255999999999998</v>
      </c>
      <c r="W46" s="19">
        <f>W45/1000</f>
        <v>0.13900000000000001</v>
      </c>
      <c r="X46" s="19">
        <f t="shared" si="5"/>
        <v>1.41E-2</v>
      </c>
      <c r="Y46" s="19">
        <f t="shared" si="5"/>
        <v>0</v>
      </c>
      <c r="Z46" s="19">
        <f t="shared" si="5"/>
        <v>0.46100000000000002</v>
      </c>
      <c r="AA46" s="19">
        <f t="shared" si="5"/>
        <v>0.34100000000000003</v>
      </c>
      <c r="AB46" s="19">
        <f t="shared" si="5"/>
        <v>0.36099999999999999</v>
      </c>
      <c r="AC46" s="19">
        <f t="shared" si="5"/>
        <v>0.25</v>
      </c>
      <c r="AD46" s="19">
        <f t="shared" si="5"/>
        <v>0.14499999999999999</v>
      </c>
      <c r="AE46" s="19">
        <f t="shared" si="5"/>
        <v>0.45400000000000001</v>
      </c>
      <c r="AF46" s="19">
        <f t="shared" si="5"/>
        <v>0.20899999999999999</v>
      </c>
      <c r="AG46" s="19">
        <f t="shared" si="5"/>
        <v>0.22727</v>
      </c>
      <c r="AH46" s="19">
        <f t="shared" si="5"/>
        <v>6.9199999999999998E-2</v>
      </c>
      <c r="AI46" s="19">
        <f t="shared" si="5"/>
        <v>5.9249999999999997E-2</v>
      </c>
      <c r="AJ46" s="19">
        <f t="shared" si="5"/>
        <v>0.05</v>
      </c>
      <c r="AK46" s="19">
        <f t="shared" si="5"/>
        <v>0.19</v>
      </c>
      <c r="AL46" s="19">
        <f t="shared" si="5"/>
        <v>0.2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6.071E-2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6.8000000000000005E-2</v>
      </c>
      <c r="AY46" s="19">
        <f t="shared" si="5"/>
        <v>0.06</v>
      </c>
      <c r="AZ46" s="19">
        <f t="shared" si="5"/>
        <v>0.13733000000000001</v>
      </c>
      <c r="BA46" s="19">
        <f t="shared" si="5"/>
        <v>0.29599999999999999</v>
      </c>
      <c r="BB46" s="19">
        <f t="shared" si="5"/>
        <v>0.59299999999999997</v>
      </c>
      <c r="BC46" s="19">
        <f t="shared" si="5"/>
        <v>0.55800000000000005</v>
      </c>
      <c r="BD46" s="19">
        <f t="shared" si="5"/>
        <v>0.23100000000000001</v>
      </c>
      <c r="BE46" s="19">
        <f t="shared" si="5"/>
        <v>0.40100000000000002</v>
      </c>
      <c r="BF46" s="19">
        <f t="shared" si="5"/>
        <v>0</v>
      </c>
      <c r="BG46" s="19">
        <f t="shared" si="5"/>
        <v>2.5999999999999999E-2</v>
      </c>
      <c r="BH46" s="19">
        <f t="shared" si="5"/>
        <v>3.6999999999999998E-2</v>
      </c>
      <c r="BI46" s="19">
        <f t="shared" si="5"/>
        <v>2.5000000000000001E-2</v>
      </c>
      <c r="BJ46" s="19">
        <f t="shared" si="5"/>
        <v>2.5589999999999998E-2</v>
      </c>
      <c r="BK46" s="19">
        <f t="shared" si="5"/>
        <v>3.4000000000000002E-2</v>
      </c>
      <c r="BL46" s="19">
        <f t="shared" si="5"/>
        <v>0.30399999999999999</v>
      </c>
      <c r="BM46" s="19">
        <f t="shared" si="5"/>
        <v>0.13888</v>
      </c>
      <c r="BN46" s="19">
        <f t="shared" si="5"/>
        <v>0.02</v>
      </c>
      <c r="BO46" s="19">
        <f t="shared" ref="BO46" si="6">BO45/1000</f>
        <v>10</v>
      </c>
    </row>
    <row r="47" spans="1:69" ht="17.399999999999999" x14ac:dyDescent="0.35">
      <c r="A47" s="27"/>
      <c r="B47" s="28" t="s">
        <v>29</v>
      </c>
      <c r="C47" s="117"/>
      <c r="D47" s="29">
        <f t="shared" ref="D47:BN47" si="7">D32*D45</f>
        <v>359.964</v>
      </c>
      <c r="E47" s="29">
        <f t="shared" si="7"/>
        <v>228</v>
      </c>
      <c r="F47" s="29">
        <f t="shared" si="7"/>
        <v>193.14000000000001</v>
      </c>
      <c r="G47" s="29">
        <f t="shared" si="7"/>
        <v>28.32</v>
      </c>
      <c r="H47" s="29">
        <f t="shared" si="7"/>
        <v>67.5</v>
      </c>
      <c r="I47" s="29">
        <f t="shared" si="7"/>
        <v>0</v>
      </c>
      <c r="J47" s="29">
        <f t="shared" si="7"/>
        <v>404.56800000000004</v>
      </c>
      <c r="K47" s="29">
        <f t="shared" si="7"/>
        <v>655.82100000000003</v>
      </c>
      <c r="L47" s="29">
        <f t="shared" si="7"/>
        <v>63.266999999999996</v>
      </c>
      <c r="M47" s="29">
        <f t="shared" si="7"/>
        <v>917.28599999999994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285.5736</v>
      </c>
      <c r="W47" s="29">
        <f>W32*W45</f>
        <v>0</v>
      </c>
      <c r="X47" s="29">
        <f t="shared" si="7"/>
        <v>211.5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62.699999999999996</v>
      </c>
      <c r="AG47" s="29">
        <f t="shared" si="7"/>
        <v>0</v>
      </c>
      <c r="AH47" s="29">
        <f t="shared" si="7"/>
        <v>830.40000000000009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360</v>
      </c>
      <c r="AM47" s="29"/>
      <c r="AN47" s="29"/>
      <c r="AO47" s="29"/>
      <c r="AP47" s="29"/>
      <c r="AQ47" s="29"/>
      <c r="AR47" s="29"/>
      <c r="AS47" s="29"/>
      <c r="AT47" s="29">
        <f t="shared" si="7"/>
        <v>77.14800000000001</v>
      </c>
      <c r="AU47" s="29">
        <f t="shared" si="7"/>
        <v>0</v>
      </c>
      <c r="AV47" s="29">
        <f t="shared" si="7"/>
        <v>11.53125</v>
      </c>
      <c r="AW47" s="29">
        <f t="shared" si="7"/>
        <v>0</v>
      </c>
      <c r="AX47" s="29">
        <f t="shared" si="7"/>
        <v>77.52</v>
      </c>
      <c r="AY47" s="29">
        <f t="shared" si="7"/>
        <v>0</v>
      </c>
      <c r="AZ47" s="29">
        <f t="shared" si="7"/>
        <v>41.199000000000005</v>
      </c>
      <c r="BA47" s="29">
        <f t="shared" si="7"/>
        <v>0</v>
      </c>
      <c r="BB47" s="29">
        <f t="shared" si="7"/>
        <v>1067.4000000000001</v>
      </c>
      <c r="BC47" s="29">
        <f t="shared" si="7"/>
        <v>1406.16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396.24</v>
      </c>
      <c r="BH47" s="29">
        <f t="shared" si="7"/>
        <v>26.64</v>
      </c>
      <c r="BI47" s="29">
        <f t="shared" si="7"/>
        <v>21.45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24.998399999999997</v>
      </c>
      <c r="BN47" s="29">
        <f t="shared" si="7"/>
        <v>6.6000000000000005</v>
      </c>
      <c r="BO47" s="29">
        <f t="shared" ref="BO47" si="8">BO32*BO45</f>
        <v>0</v>
      </c>
      <c r="BP47" s="30">
        <f>SUM(D47:BN47)</f>
        <v>7824.9262500000004</v>
      </c>
      <c r="BQ47" s="31">
        <f>BP47/$C$9</f>
        <v>130.4154375</v>
      </c>
    </row>
    <row r="48" spans="1:69" ht="17.399999999999999" x14ac:dyDescent="0.35">
      <c r="A48" s="27"/>
      <c r="B48" s="28" t="s">
        <v>30</v>
      </c>
      <c r="C48" s="117"/>
      <c r="D48" s="29">
        <f t="shared" ref="D48:BN48" si="9">D32*D45</f>
        <v>359.964</v>
      </c>
      <c r="E48" s="29">
        <f t="shared" si="9"/>
        <v>228</v>
      </c>
      <c r="F48" s="29">
        <f t="shared" si="9"/>
        <v>193.14000000000001</v>
      </c>
      <c r="G48" s="29">
        <f t="shared" si="9"/>
        <v>28.32</v>
      </c>
      <c r="H48" s="29">
        <f t="shared" si="9"/>
        <v>67.5</v>
      </c>
      <c r="I48" s="29">
        <f t="shared" si="9"/>
        <v>0</v>
      </c>
      <c r="J48" s="29">
        <f t="shared" si="9"/>
        <v>404.56800000000004</v>
      </c>
      <c r="K48" s="29">
        <f t="shared" si="9"/>
        <v>655.82100000000003</v>
      </c>
      <c r="L48" s="29">
        <f t="shared" si="9"/>
        <v>63.266999999999996</v>
      </c>
      <c r="M48" s="29">
        <f t="shared" si="9"/>
        <v>917.28599999999994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285.5736</v>
      </c>
      <c r="W48" s="29">
        <f>W32*W45</f>
        <v>0</v>
      </c>
      <c r="X48" s="29">
        <f t="shared" si="9"/>
        <v>211.5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62.699999999999996</v>
      </c>
      <c r="AG48" s="29">
        <f t="shared" si="9"/>
        <v>0</v>
      </c>
      <c r="AH48" s="29">
        <f t="shared" si="9"/>
        <v>830.40000000000009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360</v>
      </c>
      <c r="AM48" s="29"/>
      <c r="AN48" s="29"/>
      <c r="AO48" s="29"/>
      <c r="AP48" s="29"/>
      <c r="AQ48" s="29"/>
      <c r="AR48" s="29"/>
      <c r="AS48" s="29"/>
      <c r="AT48" s="29">
        <f t="shared" si="9"/>
        <v>77.14800000000001</v>
      </c>
      <c r="AU48" s="29">
        <f t="shared" si="9"/>
        <v>0</v>
      </c>
      <c r="AV48" s="29">
        <f t="shared" si="9"/>
        <v>11.53125</v>
      </c>
      <c r="AW48" s="29">
        <f t="shared" si="9"/>
        <v>0</v>
      </c>
      <c r="AX48" s="29">
        <f t="shared" si="9"/>
        <v>77.52</v>
      </c>
      <c r="AY48" s="29">
        <f t="shared" si="9"/>
        <v>0</v>
      </c>
      <c r="AZ48" s="29">
        <f t="shared" si="9"/>
        <v>41.199000000000005</v>
      </c>
      <c r="BA48" s="29">
        <f t="shared" si="9"/>
        <v>0</v>
      </c>
      <c r="BB48" s="29">
        <f t="shared" si="9"/>
        <v>1067.4000000000001</v>
      </c>
      <c r="BC48" s="29">
        <f t="shared" si="9"/>
        <v>1406.16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396.24</v>
      </c>
      <c r="BH48" s="29">
        <f t="shared" si="9"/>
        <v>26.64</v>
      </c>
      <c r="BI48" s="29">
        <f t="shared" si="9"/>
        <v>21.45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24.998399999999997</v>
      </c>
      <c r="BN48" s="29">
        <f t="shared" si="9"/>
        <v>6.6000000000000005</v>
      </c>
      <c r="BO48" s="29">
        <f t="shared" ref="BO48" si="10">BO32*BO45</f>
        <v>0</v>
      </c>
      <c r="BP48" s="30">
        <f>SUM(D48:BN48)</f>
        <v>7824.9262500000004</v>
      </c>
      <c r="BQ48" s="31">
        <f>BP48/$C$9</f>
        <v>130.4154375</v>
      </c>
    </row>
    <row r="49" spans="1:69" x14ac:dyDescent="0.3">
      <c r="A49" s="32"/>
      <c r="B49" s="32" t="s">
        <v>31</v>
      </c>
    </row>
    <row r="50" spans="1:69" x14ac:dyDescent="0.3">
      <c r="A50" s="32"/>
      <c r="B50" s="32" t="s">
        <v>32</v>
      </c>
      <c r="BQ50" s="34">
        <f>BQ65+BQ82+BQ98+BQ114</f>
        <v>128.77043749999999</v>
      </c>
    </row>
    <row r="52" spans="1:69" x14ac:dyDescent="0.3">
      <c r="J52" s="1"/>
    </row>
    <row r="53" spans="1:69" ht="15" customHeight="1" x14ac:dyDescent="0.3">
      <c r="A53" s="112"/>
      <c r="B53" s="2" t="s">
        <v>2</v>
      </c>
      <c r="C53" s="110" t="s">
        <v>3</v>
      </c>
      <c r="D53" s="110" t="str">
        <f>[1]Цены!A1</f>
        <v>Хлеб пшеничный</v>
      </c>
      <c r="E53" s="110" t="str">
        <f>[1]Цены!B1</f>
        <v>Хлеб ржано-пшеничный</v>
      </c>
      <c r="F53" s="110" t="str">
        <f>[1]Цены!C1</f>
        <v>Сахар</v>
      </c>
      <c r="G53" s="110" t="str">
        <f>[1]Цены!D1</f>
        <v>Чай</v>
      </c>
      <c r="H53" s="110" t="str">
        <f>[1]Цены!E1</f>
        <v>Какао</v>
      </c>
      <c r="I53" s="35"/>
      <c r="J53" s="110" t="str">
        <f>[1]Цены!G1</f>
        <v>Молоко 2,5%</v>
      </c>
      <c r="K53" s="110" t="str">
        <f>[1]Цены!H1</f>
        <v>Масло сливочное</v>
      </c>
      <c r="L53" s="110" t="str">
        <f>[1]Цены!I1</f>
        <v>Сметана 15%</v>
      </c>
      <c r="M53" s="110" t="str">
        <f>[1]Цены!J1</f>
        <v>Молоко сухое</v>
      </c>
      <c r="N53" s="35"/>
      <c r="O53" s="110" t="s">
        <v>43</v>
      </c>
      <c r="P53" s="110" t="s">
        <v>44</v>
      </c>
      <c r="Q53" s="35"/>
      <c r="R53" s="110" t="str">
        <f>[1]Цены!O1</f>
        <v>Сыр</v>
      </c>
      <c r="S53" s="35"/>
      <c r="T53" s="35"/>
      <c r="U53" s="35"/>
      <c r="V53" s="110" t="str">
        <f>V7</f>
        <v>Огурцы консервирован.</v>
      </c>
      <c r="W53" s="110" t="str">
        <f>W7</f>
        <v>Огурцы свежие</v>
      </c>
      <c r="X53" s="110" t="str">
        <f>X7</f>
        <v>Яйцо</v>
      </c>
      <c r="Y53" s="110" t="str">
        <f t="shared" ref="Y53:AH53" si="11">Y7</f>
        <v>Икра кабачковая</v>
      </c>
      <c r="Z53" s="110" t="str">
        <f t="shared" si="11"/>
        <v>Изюм</v>
      </c>
      <c r="AA53" s="110" t="str">
        <f t="shared" si="11"/>
        <v>Курага</v>
      </c>
      <c r="AB53" s="110" t="str">
        <f t="shared" si="11"/>
        <v>Чернослив</v>
      </c>
      <c r="AC53" s="110" t="str">
        <f t="shared" si="11"/>
        <v>Шиповник</v>
      </c>
      <c r="AD53" s="110" t="str">
        <f t="shared" si="11"/>
        <v>Сухофрукты</v>
      </c>
      <c r="AE53" s="110" t="str">
        <f t="shared" si="11"/>
        <v>Ягода свежемороженная</v>
      </c>
      <c r="AF53" s="110" t="str">
        <f t="shared" si="11"/>
        <v>Лимон</v>
      </c>
      <c r="AG53" s="110" t="str">
        <f t="shared" si="11"/>
        <v>Кисель</v>
      </c>
      <c r="AH53" s="110" t="str">
        <f t="shared" si="11"/>
        <v xml:space="preserve">Сок </v>
      </c>
      <c r="AI53" s="110" t="str">
        <f>AI7</f>
        <v>Макаронные изделия</v>
      </c>
      <c r="AJ53" s="110" t="str">
        <f>AJ7</f>
        <v>Мука</v>
      </c>
      <c r="AK53" s="110" t="str">
        <f>AK7</f>
        <v>Дрожжи</v>
      </c>
      <c r="AL53" s="110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10" t="str">
        <f t="shared" ref="AT53" si="12">AT7</f>
        <v>Крупа кукурузная</v>
      </c>
      <c r="AU53" s="110" t="str">
        <f>AU7</f>
        <v>Крупа манная</v>
      </c>
      <c r="AV53" s="110" t="s">
        <v>50</v>
      </c>
      <c r="AW53" s="110" t="s">
        <v>50</v>
      </c>
      <c r="AX53" s="110" t="s">
        <v>51</v>
      </c>
      <c r="AY53" s="110" t="s">
        <v>51</v>
      </c>
      <c r="AZ53" s="110" t="s">
        <v>52</v>
      </c>
      <c r="BA53" s="110" t="s">
        <v>52</v>
      </c>
      <c r="BB53" s="110" t="s">
        <v>53</v>
      </c>
      <c r="BC53" s="110" t="s">
        <v>54</v>
      </c>
      <c r="BD53" s="110" t="s">
        <v>54</v>
      </c>
      <c r="BE53" s="110" t="s">
        <v>54</v>
      </c>
      <c r="BF53" s="110" t="s">
        <v>54</v>
      </c>
      <c r="BG53" s="110" t="s">
        <v>55</v>
      </c>
      <c r="BH53" s="110" t="s">
        <v>56</v>
      </c>
      <c r="BI53" s="110" t="s">
        <v>57</v>
      </c>
      <c r="BJ53" s="35"/>
      <c r="BK53" s="110" t="s">
        <v>58</v>
      </c>
      <c r="BL53" s="35"/>
      <c r="BM53" s="110" t="s">
        <v>59</v>
      </c>
      <c r="BN53" s="110" t="s">
        <v>60</v>
      </c>
      <c r="BO53" s="110" t="s">
        <v>100</v>
      </c>
      <c r="BP53" s="118" t="s">
        <v>4</v>
      </c>
      <c r="BQ53" s="118" t="s">
        <v>5</v>
      </c>
    </row>
    <row r="54" spans="1:69" ht="30" customHeight="1" x14ac:dyDescent="0.3">
      <c r="A54" s="113"/>
      <c r="B54" s="3" t="s">
        <v>6</v>
      </c>
      <c r="C54" s="111"/>
      <c r="D54" s="111"/>
      <c r="E54" s="111"/>
      <c r="F54" s="111"/>
      <c r="G54" s="111"/>
      <c r="H54" s="111"/>
      <c r="I54" s="36"/>
      <c r="J54" s="111"/>
      <c r="K54" s="111"/>
      <c r="L54" s="111"/>
      <c r="M54" s="111"/>
      <c r="N54" s="36"/>
      <c r="O54" s="111"/>
      <c r="P54" s="111"/>
      <c r="Q54" s="36"/>
      <c r="R54" s="111"/>
      <c r="S54" s="36"/>
      <c r="T54" s="36"/>
      <c r="U54" s="36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36"/>
      <c r="AN54" s="36"/>
      <c r="AO54" s="36"/>
      <c r="AP54" s="36"/>
      <c r="AQ54" s="36"/>
      <c r="AR54" s="36"/>
      <c r="AS54" s="36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36"/>
      <c r="BK54" s="111"/>
      <c r="BL54" s="36"/>
      <c r="BM54" s="111"/>
      <c r="BN54" s="111"/>
      <c r="BO54" s="111"/>
      <c r="BP54" s="119"/>
      <c r="BQ54" s="119"/>
    </row>
    <row r="55" spans="1:69" ht="15" customHeight="1" x14ac:dyDescent="0.3">
      <c r="A55" s="114" t="s">
        <v>7</v>
      </c>
      <c r="B55" s="4" t="s">
        <v>8</v>
      </c>
      <c r="C55" s="107">
        <f>$E$6</f>
        <v>60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2E-3</v>
      </c>
      <c r="L55" s="4">
        <f t="shared" si="13"/>
        <v>0</v>
      </c>
      <c r="M55" s="4">
        <f t="shared" si="13"/>
        <v>1.24E-2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 x14ac:dyDescent="0.3">
      <c r="A56" s="115"/>
      <c r="B56" s="7" t="s">
        <v>9</v>
      </c>
      <c r="C56" s="108"/>
      <c r="D56" s="4">
        <f t="shared" si="13"/>
        <v>2.2499999999999999E-2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3">
      <c r="A57" s="115"/>
      <c r="B57" s="4" t="s">
        <v>10</v>
      </c>
      <c r="C57" s="108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 x14ac:dyDescent="0.3">
      <c r="A58" s="115"/>
      <c r="B58" s="4"/>
      <c r="C58" s="108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 x14ac:dyDescent="0.3">
      <c r="A59" s="116"/>
      <c r="B59" s="4"/>
      <c r="C59" s="109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 x14ac:dyDescent="0.35">
      <c r="B60" s="17" t="s">
        <v>23</v>
      </c>
      <c r="C60" s="18"/>
      <c r="D60" s="19">
        <f t="shared" ref="D60:AJ60" si="17">SUM(D55:D59)</f>
        <v>2.2499999999999999E-2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7.1999999999999995E-2</v>
      </c>
      <c r="K60" s="19">
        <f t="shared" si="17"/>
        <v>6.0000000000000001E-3</v>
      </c>
      <c r="L60" s="19">
        <f t="shared" si="17"/>
        <v>0</v>
      </c>
      <c r="M60" s="19">
        <f t="shared" si="17"/>
        <v>1.24E-2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399999999999999" x14ac:dyDescent="0.35">
      <c r="B61" s="17" t="s">
        <v>24</v>
      </c>
      <c r="C61" s="18"/>
      <c r="D61" s="20">
        <f t="shared" ref="D61:BN61" si="20">PRODUCT(D60,$E$6)</f>
        <v>1.3499999999999999</v>
      </c>
      <c r="E61" s="20">
        <f t="shared" si="20"/>
        <v>0</v>
      </c>
      <c r="F61" s="20">
        <f t="shared" si="20"/>
        <v>0.72</v>
      </c>
      <c r="G61" s="20">
        <f t="shared" si="20"/>
        <v>0</v>
      </c>
      <c r="H61" s="20">
        <f t="shared" si="20"/>
        <v>5.3999999999999999E-2</v>
      </c>
      <c r="I61" s="20">
        <f t="shared" si="20"/>
        <v>0</v>
      </c>
      <c r="J61" s="20">
        <f t="shared" si="20"/>
        <v>4.3199999999999994</v>
      </c>
      <c r="K61" s="20">
        <f t="shared" si="20"/>
        <v>0.36</v>
      </c>
      <c r="L61" s="20">
        <f t="shared" si="20"/>
        <v>0</v>
      </c>
      <c r="M61" s="20">
        <f t="shared" si="20"/>
        <v>0.74399999999999999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1.1399999999999999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0.03</v>
      </c>
      <c r="BO61" s="20">
        <f t="shared" ref="BO61" si="21">PRODUCT(BO60,$E$6)</f>
        <v>0</v>
      </c>
    </row>
    <row r="63" spans="1:69" ht="17.399999999999999" x14ac:dyDescent="0.35">
      <c r="A63" s="23"/>
      <c r="B63" s="24" t="s">
        <v>26</v>
      </c>
      <c r="C63" s="25" t="s">
        <v>27</v>
      </c>
      <c r="D63" s="26">
        <f t="shared" ref="D63:BN63" si="22">D45</f>
        <v>72.72</v>
      </c>
      <c r="E63" s="26">
        <f t="shared" si="22"/>
        <v>76</v>
      </c>
      <c r="F63" s="26">
        <f t="shared" si="22"/>
        <v>87</v>
      </c>
      <c r="G63" s="26">
        <f t="shared" si="22"/>
        <v>590</v>
      </c>
      <c r="H63" s="26">
        <f t="shared" si="22"/>
        <v>1250</v>
      </c>
      <c r="I63" s="26">
        <f t="shared" si="22"/>
        <v>720</v>
      </c>
      <c r="J63" s="26">
        <f t="shared" si="22"/>
        <v>74.92</v>
      </c>
      <c r="K63" s="26">
        <f t="shared" si="22"/>
        <v>728.69</v>
      </c>
      <c r="L63" s="26">
        <f t="shared" si="22"/>
        <v>210.89</v>
      </c>
      <c r="M63" s="26">
        <f t="shared" si="22"/>
        <v>529</v>
      </c>
      <c r="N63" s="26">
        <f t="shared" si="22"/>
        <v>104.38</v>
      </c>
      <c r="O63" s="26">
        <f t="shared" si="22"/>
        <v>331.24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752</v>
      </c>
      <c r="V63" s="26">
        <f t="shared" si="22"/>
        <v>352.56</v>
      </c>
      <c r="W63" s="26">
        <f>W45</f>
        <v>139</v>
      </c>
      <c r="X63" s="26">
        <f t="shared" si="22"/>
        <v>14.1</v>
      </c>
      <c r="Y63" s="26">
        <f t="shared" si="22"/>
        <v>0</v>
      </c>
      <c r="Z63" s="26">
        <f t="shared" si="22"/>
        <v>461</v>
      </c>
      <c r="AA63" s="26">
        <f t="shared" si="22"/>
        <v>341</v>
      </c>
      <c r="AB63" s="26">
        <f t="shared" si="22"/>
        <v>361</v>
      </c>
      <c r="AC63" s="26">
        <f t="shared" si="22"/>
        <v>250</v>
      </c>
      <c r="AD63" s="26">
        <f t="shared" si="22"/>
        <v>145</v>
      </c>
      <c r="AE63" s="26">
        <f t="shared" si="22"/>
        <v>454</v>
      </c>
      <c r="AF63" s="26">
        <f t="shared" si="22"/>
        <v>209</v>
      </c>
      <c r="AG63" s="26">
        <f t="shared" si="22"/>
        <v>227.27</v>
      </c>
      <c r="AH63" s="26">
        <f t="shared" si="22"/>
        <v>69.2</v>
      </c>
      <c r="AI63" s="26">
        <f t="shared" si="22"/>
        <v>59.25</v>
      </c>
      <c r="AJ63" s="26">
        <f t="shared" si="22"/>
        <v>50</v>
      </c>
      <c r="AK63" s="26">
        <f t="shared" si="22"/>
        <v>190</v>
      </c>
      <c r="AL63" s="26">
        <f t="shared" si="22"/>
        <v>200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60.71</v>
      </c>
      <c r="AV63" s="26">
        <f t="shared" si="22"/>
        <v>51.25</v>
      </c>
      <c r="AW63" s="26">
        <f t="shared" si="22"/>
        <v>77.14</v>
      </c>
      <c r="AX63" s="26">
        <f t="shared" si="22"/>
        <v>68</v>
      </c>
      <c r="AY63" s="26">
        <f t="shared" si="22"/>
        <v>60</v>
      </c>
      <c r="AZ63" s="26">
        <f t="shared" si="22"/>
        <v>137.33000000000001</v>
      </c>
      <c r="BA63" s="26">
        <f t="shared" si="22"/>
        <v>296</v>
      </c>
      <c r="BB63" s="26">
        <f t="shared" si="22"/>
        <v>593</v>
      </c>
      <c r="BC63" s="26">
        <f t="shared" si="22"/>
        <v>558</v>
      </c>
      <c r="BD63" s="26">
        <f t="shared" si="22"/>
        <v>231</v>
      </c>
      <c r="BE63" s="26">
        <f t="shared" si="22"/>
        <v>401</v>
      </c>
      <c r="BF63" s="26">
        <f t="shared" si="22"/>
        <v>0</v>
      </c>
      <c r="BG63" s="26">
        <f t="shared" si="22"/>
        <v>26</v>
      </c>
      <c r="BH63" s="26">
        <f t="shared" si="22"/>
        <v>37</v>
      </c>
      <c r="BI63" s="26">
        <f t="shared" si="22"/>
        <v>25</v>
      </c>
      <c r="BJ63" s="26">
        <f t="shared" si="22"/>
        <v>25.59</v>
      </c>
      <c r="BK63" s="26">
        <f t="shared" si="22"/>
        <v>34</v>
      </c>
      <c r="BL63" s="26">
        <f t="shared" si="22"/>
        <v>304</v>
      </c>
      <c r="BM63" s="26">
        <f t="shared" si="22"/>
        <v>138.88</v>
      </c>
      <c r="BN63" s="26">
        <f t="shared" si="22"/>
        <v>20</v>
      </c>
      <c r="BO63" s="26">
        <f t="shared" ref="BO63" si="23">BO45</f>
        <v>10000</v>
      </c>
    </row>
    <row r="64" spans="1:69" ht="17.399999999999999" x14ac:dyDescent="0.35">
      <c r="B64" s="17" t="s">
        <v>28</v>
      </c>
      <c r="C64" s="18" t="s">
        <v>27</v>
      </c>
      <c r="D64" s="19">
        <f t="shared" ref="D64:BN64" si="24">D63/1000</f>
        <v>7.2719999999999993E-2</v>
      </c>
      <c r="E64" s="19">
        <f t="shared" si="24"/>
        <v>7.5999999999999998E-2</v>
      </c>
      <c r="F64" s="19">
        <f t="shared" si="24"/>
        <v>8.6999999999999994E-2</v>
      </c>
      <c r="G64" s="19">
        <f t="shared" si="24"/>
        <v>0.59</v>
      </c>
      <c r="H64" s="19">
        <f t="shared" si="24"/>
        <v>1.25</v>
      </c>
      <c r="I64" s="19">
        <f t="shared" si="24"/>
        <v>0.72</v>
      </c>
      <c r="J64" s="19">
        <f t="shared" si="24"/>
        <v>7.492E-2</v>
      </c>
      <c r="K64" s="19">
        <f t="shared" si="24"/>
        <v>0.72869000000000006</v>
      </c>
      <c r="L64" s="19">
        <f t="shared" si="24"/>
        <v>0.21088999999999999</v>
      </c>
      <c r="M64" s="19">
        <f t="shared" si="24"/>
        <v>0.52900000000000003</v>
      </c>
      <c r="N64" s="19">
        <f t="shared" si="24"/>
        <v>0.10438</v>
      </c>
      <c r="O64" s="19">
        <f t="shared" si="24"/>
        <v>0.33124000000000003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0.752</v>
      </c>
      <c r="V64" s="19">
        <f t="shared" si="24"/>
        <v>0.35255999999999998</v>
      </c>
      <c r="W64" s="19">
        <f>W63/1000</f>
        <v>0.13900000000000001</v>
      </c>
      <c r="X64" s="19">
        <f t="shared" si="24"/>
        <v>1.41E-2</v>
      </c>
      <c r="Y64" s="19">
        <f t="shared" si="24"/>
        <v>0</v>
      </c>
      <c r="Z64" s="19">
        <f t="shared" si="24"/>
        <v>0.46100000000000002</v>
      </c>
      <c r="AA64" s="19">
        <f t="shared" si="24"/>
        <v>0.34100000000000003</v>
      </c>
      <c r="AB64" s="19">
        <f t="shared" si="24"/>
        <v>0.36099999999999999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0.45400000000000001</v>
      </c>
      <c r="AF64" s="19">
        <f t="shared" si="24"/>
        <v>0.20899999999999999</v>
      </c>
      <c r="AG64" s="19">
        <f t="shared" si="24"/>
        <v>0.22727</v>
      </c>
      <c r="AH64" s="19">
        <f t="shared" si="24"/>
        <v>6.9199999999999998E-2</v>
      </c>
      <c r="AI64" s="19">
        <f t="shared" si="24"/>
        <v>5.9249999999999997E-2</v>
      </c>
      <c r="AJ64" s="19">
        <f t="shared" si="24"/>
        <v>0.05</v>
      </c>
      <c r="AK64" s="19">
        <f t="shared" si="24"/>
        <v>0.19</v>
      </c>
      <c r="AL64" s="19">
        <f t="shared" si="24"/>
        <v>0.2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6.071E-2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6.8000000000000005E-2</v>
      </c>
      <c r="AY64" s="19">
        <f t="shared" si="24"/>
        <v>0.06</v>
      </c>
      <c r="AZ64" s="19">
        <f t="shared" si="24"/>
        <v>0.13733000000000001</v>
      </c>
      <c r="BA64" s="19">
        <f t="shared" si="24"/>
        <v>0.29599999999999999</v>
      </c>
      <c r="BB64" s="19">
        <f t="shared" si="24"/>
        <v>0.59299999999999997</v>
      </c>
      <c r="BC64" s="19">
        <f t="shared" si="24"/>
        <v>0.55800000000000005</v>
      </c>
      <c r="BD64" s="19">
        <f t="shared" si="24"/>
        <v>0.23100000000000001</v>
      </c>
      <c r="BE64" s="19">
        <f t="shared" si="24"/>
        <v>0.40100000000000002</v>
      </c>
      <c r="BF64" s="19">
        <f t="shared" si="24"/>
        <v>0</v>
      </c>
      <c r="BG64" s="19">
        <f t="shared" si="24"/>
        <v>2.5999999999999999E-2</v>
      </c>
      <c r="BH64" s="19">
        <f t="shared" si="24"/>
        <v>3.6999999999999998E-2</v>
      </c>
      <c r="BI64" s="19">
        <f t="shared" si="24"/>
        <v>2.5000000000000001E-2</v>
      </c>
      <c r="BJ64" s="19">
        <f t="shared" si="24"/>
        <v>2.5589999999999998E-2</v>
      </c>
      <c r="BK64" s="19">
        <f t="shared" si="24"/>
        <v>3.4000000000000002E-2</v>
      </c>
      <c r="BL64" s="19">
        <f t="shared" si="24"/>
        <v>0.30399999999999999</v>
      </c>
      <c r="BM64" s="19">
        <f t="shared" si="24"/>
        <v>0.13888</v>
      </c>
      <c r="BN64" s="19">
        <f t="shared" si="24"/>
        <v>0.02</v>
      </c>
      <c r="BO64" s="19">
        <f t="shared" ref="BO64" si="25">BO63/1000</f>
        <v>10</v>
      </c>
    </row>
    <row r="65" spans="1:69" ht="17.399999999999999" x14ac:dyDescent="0.35">
      <c r="A65" s="27"/>
      <c r="B65" s="28" t="s">
        <v>29</v>
      </c>
      <c r="C65" s="117"/>
      <c r="D65" s="29">
        <f t="shared" ref="D65:BN65" si="26">D61*D63</f>
        <v>98.171999999999983</v>
      </c>
      <c r="E65" s="29">
        <f t="shared" si="26"/>
        <v>0</v>
      </c>
      <c r="F65" s="29">
        <f t="shared" si="26"/>
        <v>62.64</v>
      </c>
      <c r="G65" s="29">
        <f t="shared" si="26"/>
        <v>0</v>
      </c>
      <c r="H65" s="29">
        <f t="shared" si="26"/>
        <v>67.5</v>
      </c>
      <c r="I65" s="29">
        <f t="shared" si="26"/>
        <v>0</v>
      </c>
      <c r="J65" s="29">
        <f t="shared" si="26"/>
        <v>323.65439999999995</v>
      </c>
      <c r="K65" s="29">
        <f t="shared" si="26"/>
        <v>262.32839999999999</v>
      </c>
      <c r="L65" s="29">
        <f t="shared" si="26"/>
        <v>0</v>
      </c>
      <c r="M65" s="29">
        <f t="shared" si="26"/>
        <v>393.57600000000002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77.52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0.6</v>
      </c>
      <c r="BO65" s="29">
        <f t="shared" ref="BO65" si="27">BO61*BO63</f>
        <v>0</v>
      </c>
      <c r="BP65" s="30">
        <f>SUM(D65:BN65)</f>
        <v>1285.9907999999998</v>
      </c>
      <c r="BQ65" s="31">
        <f>BP65/$C$9</f>
        <v>21.433179999999997</v>
      </c>
    </row>
    <row r="66" spans="1:69" ht="17.399999999999999" x14ac:dyDescent="0.35">
      <c r="A66" s="27"/>
      <c r="B66" s="28" t="s">
        <v>30</v>
      </c>
      <c r="C66" s="117"/>
      <c r="D66" s="29">
        <f t="shared" ref="D66:BN66" si="28">D61*D63</f>
        <v>98.171999999999983</v>
      </c>
      <c r="E66" s="29">
        <f t="shared" si="28"/>
        <v>0</v>
      </c>
      <c r="F66" s="29">
        <f t="shared" si="28"/>
        <v>62.64</v>
      </c>
      <c r="G66" s="29">
        <f t="shared" si="28"/>
        <v>0</v>
      </c>
      <c r="H66" s="29">
        <f t="shared" si="28"/>
        <v>67.5</v>
      </c>
      <c r="I66" s="29">
        <f t="shared" si="28"/>
        <v>0</v>
      </c>
      <c r="J66" s="29">
        <f t="shared" si="28"/>
        <v>323.65439999999995</v>
      </c>
      <c r="K66" s="29">
        <f t="shared" si="28"/>
        <v>262.32839999999999</v>
      </c>
      <c r="L66" s="29">
        <f t="shared" si="28"/>
        <v>0</v>
      </c>
      <c r="M66" s="29">
        <f t="shared" si="28"/>
        <v>393.57600000000002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77.52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0.6</v>
      </c>
      <c r="BO66" s="29">
        <f t="shared" ref="BO66" si="29">BO61*BO63</f>
        <v>0</v>
      </c>
      <c r="BP66" s="30">
        <f>SUM(D66:BN66)</f>
        <v>1285.9907999999998</v>
      </c>
      <c r="BQ66" s="31">
        <f>BP66/$C$9</f>
        <v>21.433179999999997</v>
      </c>
    </row>
    <row r="68" spans="1:69" x14ac:dyDescent="0.3">
      <c r="J68" s="1"/>
    </row>
    <row r="69" spans="1:69" ht="15" customHeight="1" x14ac:dyDescent="0.3">
      <c r="A69" s="112"/>
      <c r="B69" s="2" t="s">
        <v>2</v>
      </c>
      <c r="C69" s="110" t="s">
        <v>3</v>
      </c>
      <c r="D69" s="110" t="s">
        <v>35</v>
      </c>
      <c r="E69" s="110" t="s">
        <v>36</v>
      </c>
      <c r="F69" s="110" t="s">
        <v>37</v>
      </c>
      <c r="G69" s="110" t="s">
        <v>38</v>
      </c>
      <c r="H69" s="110" t="s">
        <v>39</v>
      </c>
      <c r="I69" s="35"/>
      <c r="J69" s="110" t="s">
        <v>40</v>
      </c>
      <c r="K69" s="110" t="s">
        <v>41</v>
      </c>
      <c r="L69" s="110" t="s">
        <v>42</v>
      </c>
      <c r="M69" s="35"/>
      <c r="N69" s="35"/>
      <c r="O69" s="110" t="s">
        <v>43</v>
      </c>
      <c r="P69" s="110" t="s">
        <v>44</v>
      </c>
      <c r="Q69" s="35"/>
      <c r="R69" s="110" t="s">
        <v>45</v>
      </c>
      <c r="S69" s="35"/>
      <c r="T69" s="35"/>
      <c r="U69" s="35"/>
      <c r="V69" s="110" t="s">
        <v>46</v>
      </c>
      <c r="W69" s="35"/>
      <c r="X69" s="110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17</v>
      </c>
      <c r="AI69" s="35"/>
      <c r="AJ69" s="110" t="s">
        <v>48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10" t="s">
        <v>50</v>
      </c>
      <c r="AW69" s="35"/>
      <c r="AX69" s="110" t="s">
        <v>51</v>
      </c>
      <c r="AY69" s="35"/>
      <c r="AZ69" s="110" t="s">
        <v>52</v>
      </c>
      <c r="BA69" s="35"/>
      <c r="BB69" s="110" t="s">
        <v>53</v>
      </c>
      <c r="BC69" s="110" t="s">
        <v>54</v>
      </c>
      <c r="BD69" s="35"/>
      <c r="BE69" s="35"/>
      <c r="BF69" s="35"/>
      <c r="BG69" s="110" t="s">
        <v>55</v>
      </c>
      <c r="BH69" s="110" t="s">
        <v>56</v>
      </c>
      <c r="BI69" s="110" t="s">
        <v>57</v>
      </c>
      <c r="BJ69" s="35"/>
      <c r="BK69" s="110" t="s">
        <v>58</v>
      </c>
      <c r="BL69" s="35"/>
      <c r="BM69" s="110" t="s">
        <v>59</v>
      </c>
      <c r="BN69" s="110" t="s">
        <v>60</v>
      </c>
      <c r="BO69" s="110" t="s">
        <v>100</v>
      </c>
      <c r="BP69" s="118" t="s">
        <v>4</v>
      </c>
      <c r="BQ69" s="118" t="s">
        <v>5</v>
      </c>
    </row>
    <row r="70" spans="1:69" ht="30" customHeight="1" x14ac:dyDescent="0.3">
      <c r="A70" s="113"/>
      <c r="B70" s="3" t="s">
        <v>6</v>
      </c>
      <c r="C70" s="111"/>
      <c r="D70" s="111"/>
      <c r="E70" s="111"/>
      <c r="F70" s="111"/>
      <c r="G70" s="111"/>
      <c r="H70" s="111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11"/>
      <c r="BH70" s="111"/>
      <c r="BI70" s="111"/>
      <c r="BJ70" s="36"/>
      <c r="BK70" s="111"/>
      <c r="BL70" s="36"/>
      <c r="BM70" s="111"/>
      <c r="BN70" s="111"/>
      <c r="BO70" s="111"/>
      <c r="BP70" s="119"/>
      <c r="BQ70" s="119"/>
    </row>
    <row r="71" spans="1:69" ht="15" customHeight="1" x14ac:dyDescent="0.3">
      <c r="A71" s="50"/>
      <c r="B71" s="8" t="s">
        <v>12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 x14ac:dyDescent="0.3">
      <c r="A72" s="50"/>
      <c r="B72" s="4" t="s">
        <v>13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 x14ac:dyDescent="0.3">
      <c r="A73" s="50"/>
      <c r="B73" s="4" t="s">
        <v>14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 x14ac:dyDescent="0.3">
      <c r="A74" s="50"/>
      <c r="B74" s="9" t="s">
        <v>15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5.8" x14ac:dyDescent="0.3">
      <c r="A75" s="50"/>
      <c r="B75" s="10" t="s">
        <v>62</v>
      </c>
      <c r="C75" s="38"/>
      <c r="D75" s="4">
        <f t="shared" ref="D75:BN76" si="36">D18</f>
        <v>0</v>
      </c>
      <c r="E75" s="4">
        <f t="shared" si="36"/>
        <v>0.05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5.8" x14ac:dyDescent="0.3">
      <c r="A76" s="51"/>
      <c r="B76" s="10" t="s">
        <v>17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0.2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399999999999999" x14ac:dyDescent="0.35">
      <c r="B77" s="17" t="s">
        <v>23</v>
      </c>
      <c r="C77" s="18"/>
      <c r="D77" s="19">
        <f t="shared" ref="D77:V77" si="39">SUM(D71:D76)</f>
        <v>0.04</v>
      </c>
      <c r="E77" s="19">
        <f t="shared" si="39"/>
        <v>0.05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0.2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399999999999999" x14ac:dyDescent="0.35">
      <c r="B78" s="17" t="s">
        <v>24</v>
      </c>
      <c r="C78" s="18"/>
      <c r="D78" s="20">
        <f t="shared" ref="D78:BN78" si="44">PRODUCT(D77,$E$6)</f>
        <v>2.4</v>
      </c>
      <c r="E78" s="20">
        <f t="shared" si="44"/>
        <v>3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1.0799999999999998</v>
      </c>
      <c r="K78" s="20">
        <f t="shared" si="44"/>
        <v>0.36</v>
      </c>
      <c r="L78" s="20">
        <f t="shared" si="44"/>
        <v>0.3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0.80999999999999994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12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0.22499999999999998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0.3</v>
      </c>
      <c r="BA78" s="20">
        <f t="shared" si="44"/>
        <v>0</v>
      </c>
      <c r="BB78" s="20">
        <f t="shared" si="44"/>
        <v>1.7999999999999998</v>
      </c>
      <c r="BC78" s="20">
        <f t="shared" si="44"/>
        <v>2.5199999999999996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15.24</v>
      </c>
      <c r="BH78" s="20">
        <f t="shared" si="44"/>
        <v>0.72</v>
      </c>
      <c r="BI78" s="20">
        <f t="shared" si="44"/>
        <v>0.85799999999999998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0.18</v>
      </c>
      <c r="BN78" s="20">
        <f t="shared" si="44"/>
        <v>0.3</v>
      </c>
      <c r="BO78" s="20">
        <f t="shared" ref="BO78" si="46">PRODUCT(BO77,$E$6)</f>
        <v>0</v>
      </c>
    </row>
    <row r="80" spans="1:69" ht="17.399999999999999" x14ac:dyDescent="0.35">
      <c r="A80" s="23"/>
      <c r="B80" s="24" t="s">
        <v>26</v>
      </c>
      <c r="C80" s="25" t="s">
        <v>27</v>
      </c>
      <c r="D80" s="26">
        <f t="shared" ref="D80:BN80" si="47">D45</f>
        <v>72.72</v>
      </c>
      <c r="E80" s="26">
        <f t="shared" si="47"/>
        <v>76</v>
      </c>
      <c r="F80" s="26">
        <f t="shared" si="47"/>
        <v>87</v>
      </c>
      <c r="G80" s="26">
        <f t="shared" si="47"/>
        <v>590</v>
      </c>
      <c r="H80" s="26">
        <f t="shared" si="47"/>
        <v>1250</v>
      </c>
      <c r="I80" s="26">
        <f t="shared" si="47"/>
        <v>720</v>
      </c>
      <c r="J80" s="26">
        <f t="shared" si="47"/>
        <v>74.92</v>
      </c>
      <c r="K80" s="26">
        <f t="shared" si="47"/>
        <v>728.69</v>
      </c>
      <c r="L80" s="26">
        <f t="shared" si="47"/>
        <v>210.89</v>
      </c>
      <c r="M80" s="26">
        <f t="shared" si="47"/>
        <v>529</v>
      </c>
      <c r="N80" s="26">
        <f t="shared" si="47"/>
        <v>104.38</v>
      </c>
      <c r="O80" s="26">
        <f t="shared" si="47"/>
        <v>331.24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752</v>
      </c>
      <c r="V80" s="26">
        <f t="shared" si="47"/>
        <v>352.56</v>
      </c>
      <c r="W80" s="26">
        <f>W45</f>
        <v>139</v>
      </c>
      <c r="X80" s="26">
        <f t="shared" si="47"/>
        <v>14.1</v>
      </c>
      <c r="Y80" s="26">
        <f t="shared" si="47"/>
        <v>0</v>
      </c>
      <c r="Z80" s="26">
        <f t="shared" si="47"/>
        <v>461</v>
      </c>
      <c r="AA80" s="26">
        <f t="shared" si="47"/>
        <v>341</v>
      </c>
      <c r="AB80" s="26">
        <f t="shared" si="47"/>
        <v>361</v>
      </c>
      <c r="AC80" s="26">
        <f t="shared" si="47"/>
        <v>250</v>
      </c>
      <c r="AD80" s="26">
        <f t="shared" si="47"/>
        <v>145</v>
      </c>
      <c r="AE80" s="26">
        <f t="shared" si="47"/>
        <v>454</v>
      </c>
      <c r="AF80" s="26">
        <f t="shared" si="47"/>
        <v>209</v>
      </c>
      <c r="AG80" s="26">
        <f t="shared" si="47"/>
        <v>227.27</v>
      </c>
      <c r="AH80" s="26">
        <f t="shared" si="47"/>
        <v>69.2</v>
      </c>
      <c r="AI80" s="26">
        <f t="shared" si="47"/>
        <v>59.25</v>
      </c>
      <c r="AJ80" s="26">
        <f t="shared" si="47"/>
        <v>50</v>
      </c>
      <c r="AK80" s="26">
        <f t="shared" si="47"/>
        <v>190</v>
      </c>
      <c r="AL80" s="26">
        <f t="shared" si="47"/>
        <v>200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60.71</v>
      </c>
      <c r="AV80" s="26">
        <f t="shared" si="47"/>
        <v>51.25</v>
      </c>
      <c r="AW80" s="26">
        <f t="shared" si="47"/>
        <v>77.14</v>
      </c>
      <c r="AX80" s="26">
        <f t="shared" si="47"/>
        <v>68</v>
      </c>
      <c r="AY80" s="26">
        <f t="shared" si="47"/>
        <v>60</v>
      </c>
      <c r="AZ80" s="26">
        <f t="shared" si="47"/>
        <v>137.33000000000001</v>
      </c>
      <c r="BA80" s="26">
        <f t="shared" si="47"/>
        <v>296</v>
      </c>
      <c r="BB80" s="26">
        <f t="shared" si="47"/>
        <v>593</v>
      </c>
      <c r="BC80" s="26">
        <f t="shared" si="47"/>
        <v>558</v>
      </c>
      <c r="BD80" s="26">
        <f t="shared" si="47"/>
        <v>231</v>
      </c>
      <c r="BE80" s="26">
        <f t="shared" si="47"/>
        <v>401</v>
      </c>
      <c r="BF80" s="26">
        <f t="shared" si="47"/>
        <v>0</v>
      </c>
      <c r="BG80" s="26">
        <f t="shared" si="47"/>
        <v>26</v>
      </c>
      <c r="BH80" s="26">
        <f t="shared" si="47"/>
        <v>37</v>
      </c>
      <c r="BI80" s="26">
        <f t="shared" si="47"/>
        <v>25</v>
      </c>
      <c r="BJ80" s="26">
        <f t="shared" si="47"/>
        <v>25.59</v>
      </c>
      <c r="BK80" s="26">
        <f t="shared" si="47"/>
        <v>34</v>
      </c>
      <c r="BL80" s="26">
        <f t="shared" si="47"/>
        <v>304</v>
      </c>
      <c r="BM80" s="26">
        <f t="shared" si="47"/>
        <v>138.88</v>
      </c>
      <c r="BN80" s="26">
        <f t="shared" si="47"/>
        <v>20</v>
      </c>
      <c r="BO80" s="26">
        <f t="shared" ref="BO80" si="48">BO45</f>
        <v>10000</v>
      </c>
    </row>
    <row r="81" spans="1:69" ht="17.399999999999999" x14ac:dyDescent="0.35">
      <c r="B81" s="17" t="s">
        <v>28</v>
      </c>
      <c r="C81" s="18" t="s">
        <v>27</v>
      </c>
      <c r="D81" s="19">
        <f t="shared" ref="D81:BN81" si="49">D80/1000</f>
        <v>7.2719999999999993E-2</v>
      </c>
      <c r="E81" s="19">
        <f t="shared" si="49"/>
        <v>7.5999999999999998E-2</v>
      </c>
      <c r="F81" s="19">
        <f t="shared" si="49"/>
        <v>8.6999999999999994E-2</v>
      </c>
      <c r="G81" s="19">
        <f t="shared" si="49"/>
        <v>0.59</v>
      </c>
      <c r="H81" s="19">
        <f t="shared" si="49"/>
        <v>1.25</v>
      </c>
      <c r="I81" s="19">
        <f t="shared" si="49"/>
        <v>0.72</v>
      </c>
      <c r="J81" s="19">
        <f t="shared" si="49"/>
        <v>7.492E-2</v>
      </c>
      <c r="K81" s="19">
        <f t="shared" si="49"/>
        <v>0.72869000000000006</v>
      </c>
      <c r="L81" s="19">
        <f t="shared" si="49"/>
        <v>0.21088999999999999</v>
      </c>
      <c r="M81" s="19">
        <f t="shared" si="49"/>
        <v>0.52900000000000003</v>
      </c>
      <c r="N81" s="19">
        <f t="shared" si="49"/>
        <v>0.10438</v>
      </c>
      <c r="O81" s="19">
        <f t="shared" si="49"/>
        <v>0.33124000000000003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0.752</v>
      </c>
      <c r="V81" s="19">
        <f t="shared" si="49"/>
        <v>0.35255999999999998</v>
      </c>
      <c r="W81" s="19">
        <f>W80/1000</f>
        <v>0.13900000000000001</v>
      </c>
      <c r="X81" s="19">
        <f t="shared" si="49"/>
        <v>1.41E-2</v>
      </c>
      <c r="Y81" s="19">
        <f t="shared" si="49"/>
        <v>0</v>
      </c>
      <c r="Z81" s="19">
        <f t="shared" si="49"/>
        <v>0.46100000000000002</v>
      </c>
      <c r="AA81" s="19">
        <f t="shared" si="49"/>
        <v>0.34100000000000003</v>
      </c>
      <c r="AB81" s="19">
        <f t="shared" si="49"/>
        <v>0.36099999999999999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0.45400000000000001</v>
      </c>
      <c r="AF81" s="19">
        <f t="shared" si="49"/>
        <v>0.20899999999999999</v>
      </c>
      <c r="AG81" s="19">
        <f t="shared" si="49"/>
        <v>0.22727</v>
      </c>
      <c r="AH81" s="19">
        <f t="shared" si="49"/>
        <v>6.9199999999999998E-2</v>
      </c>
      <c r="AI81" s="19">
        <f t="shared" si="49"/>
        <v>5.9249999999999997E-2</v>
      </c>
      <c r="AJ81" s="19">
        <f t="shared" si="49"/>
        <v>0.05</v>
      </c>
      <c r="AK81" s="19">
        <f t="shared" si="49"/>
        <v>0.19</v>
      </c>
      <c r="AL81" s="19">
        <f t="shared" si="49"/>
        <v>0.2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6.071E-2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6.8000000000000005E-2</v>
      </c>
      <c r="AY81" s="19">
        <f t="shared" si="49"/>
        <v>0.06</v>
      </c>
      <c r="AZ81" s="19">
        <f t="shared" si="49"/>
        <v>0.13733000000000001</v>
      </c>
      <c r="BA81" s="19">
        <f t="shared" si="49"/>
        <v>0.29599999999999999</v>
      </c>
      <c r="BB81" s="19">
        <f t="shared" si="49"/>
        <v>0.59299999999999997</v>
      </c>
      <c r="BC81" s="19">
        <f t="shared" si="49"/>
        <v>0.55800000000000005</v>
      </c>
      <c r="BD81" s="19">
        <f t="shared" si="49"/>
        <v>0.23100000000000001</v>
      </c>
      <c r="BE81" s="19">
        <f t="shared" si="49"/>
        <v>0.40100000000000002</v>
      </c>
      <c r="BF81" s="19">
        <f t="shared" si="49"/>
        <v>0</v>
      </c>
      <c r="BG81" s="19">
        <f t="shared" si="49"/>
        <v>2.5999999999999999E-2</v>
      </c>
      <c r="BH81" s="19">
        <f t="shared" si="49"/>
        <v>3.6999999999999998E-2</v>
      </c>
      <c r="BI81" s="19">
        <f t="shared" si="49"/>
        <v>2.5000000000000001E-2</v>
      </c>
      <c r="BJ81" s="19">
        <f t="shared" si="49"/>
        <v>2.5589999999999998E-2</v>
      </c>
      <c r="BK81" s="19">
        <f t="shared" si="49"/>
        <v>3.4000000000000002E-2</v>
      </c>
      <c r="BL81" s="19">
        <f t="shared" si="49"/>
        <v>0.30399999999999999</v>
      </c>
      <c r="BM81" s="19">
        <f t="shared" si="49"/>
        <v>0.13888</v>
      </c>
      <c r="BN81" s="19">
        <f t="shared" si="49"/>
        <v>0.02</v>
      </c>
      <c r="BO81" s="19">
        <f t="shared" ref="BO81" si="50">BO80/1000</f>
        <v>10</v>
      </c>
    </row>
    <row r="82" spans="1:69" ht="17.399999999999999" x14ac:dyDescent="0.35">
      <c r="A82" s="27"/>
      <c r="B82" s="28" t="s">
        <v>29</v>
      </c>
      <c r="C82" s="117"/>
      <c r="D82" s="29">
        <f t="shared" ref="D82:BN82" si="51">D78*D80</f>
        <v>174.52799999999999</v>
      </c>
      <c r="E82" s="29">
        <f t="shared" si="51"/>
        <v>228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80.913599999999988</v>
      </c>
      <c r="K82" s="29">
        <f t="shared" si="51"/>
        <v>262.32839999999999</v>
      </c>
      <c r="L82" s="29">
        <f t="shared" si="51"/>
        <v>63.266999999999996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285.5736</v>
      </c>
      <c r="W82" s="29">
        <f>W78*W80</f>
        <v>0</v>
      </c>
      <c r="X82" s="29">
        <f t="shared" si="51"/>
        <v>112.8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830.40000000000009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11.531249999999998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41.199000000000005</v>
      </c>
      <c r="BA82" s="29">
        <f t="shared" si="51"/>
        <v>0</v>
      </c>
      <c r="BB82" s="29">
        <f t="shared" si="51"/>
        <v>1067.3999999999999</v>
      </c>
      <c r="BC82" s="29">
        <f t="shared" si="51"/>
        <v>1406.1599999999999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396.24</v>
      </c>
      <c r="BH82" s="29">
        <f t="shared" si="51"/>
        <v>26.64</v>
      </c>
      <c r="BI82" s="29">
        <f t="shared" si="51"/>
        <v>21.45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24.998399999999997</v>
      </c>
      <c r="BN82" s="29">
        <f t="shared" si="51"/>
        <v>6</v>
      </c>
      <c r="BO82" s="29">
        <f t="shared" ref="BO82" si="52">BO78*BO80</f>
        <v>0</v>
      </c>
      <c r="BP82" s="30">
        <f>SUM(D82:BN82)</f>
        <v>5039.4292500000001</v>
      </c>
      <c r="BQ82" s="31">
        <f>BP82/$C$9</f>
        <v>83.9904875</v>
      </c>
    </row>
    <row r="83" spans="1:69" ht="17.399999999999999" x14ac:dyDescent="0.35">
      <c r="A83" s="27"/>
      <c r="B83" s="28" t="s">
        <v>30</v>
      </c>
      <c r="C83" s="117"/>
      <c r="D83" s="29">
        <f t="shared" ref="D83:BN83" si="53">D78*D80</f>
        <v>174.52799999999999</v>
      </c>
      <c r="E83" s="29">
        <f t="shared" si="53"/>
        <v>228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80.913599999999988</v>
      </c>
      <c r="K83" s="29">
        <f t="shared" si="53"/>
        <v>262.32839999999999</v>
      </c>
      <c r="L83" s="29">
        <f t="shared" si="53"/>
        <v>63.266999999999996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285.5736</v>
      </c>
      <c r="W83" s="29">
        <f>W78*W80</f>
        <v>0</v>
      </c>
      <c r="X83" s="29">
        <f t="shared" si="53"/>
        <v>112.8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830.40000000000009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11.531249999999998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41.199000000000005</v>
      </c>
      <c r="BA83" s="29">
        <f t="shared" si="53"/>
        <v>0</v>
      </c>
      <c r="BB83" s="29">
        <f t="shared" si="53"/>
        <v>1067.3999999999999</v>
      </c>
      <c r="BC83" s="29">
        <f t="shared" si="53"/>
        <v>1406.1599999999999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396.24</v>
      </c>
      <c r="BH83" s="29">
        <f t="shared" si="53"/>
        <v>26.64</v>
      </c>
      <c r="BI83" s="29">
        <f t="shared" si="53"/>
        <v>21.45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24.998399999999997</v>
      </c>
      <c r="BN83" s="29">
        <f t="shared" si="53"/>
        <v>6</v>
      </c>
      <c r="BO83" s="29">
        <f t="shared" ref="BO83" si="54">BO78*BO80</f>
        <v>0</v>
      </c>
      <c r="BP83" s="30">
        <f>SUM(D83:BN83)</f>
        <v>5039.4292500000001</v>
      </c>
      <c r="BQ83" s="31">
        <f>BP83/$C$9</f>
        <v>83.9904875</v>
      </c>
    </row>
    <row r="85" spans="1:69" x14ac:dyDescent="0.3">
      <c r="J85" s="1">
        <v>49</v>
      </c>
      <c r="K85" t="s">
        <v>1</v>
      </c>
      <c r="V85" t="s">
        <v>33</v>
      </c>
    </row>
    <row r="86" spans="1:69" ht="15" customHeight="1" x14ac:dyDescent="0.3">
      <c r="A86" s="112"/>
      <c r="B86" s="2" t="s">
        <v>2</v>
      </c>
      <c r="C86" s="110" t="s">
        <v>3</v>
      </c>
      <c r="D86" s="110" t="s">
        <v>35</v>
      </c>
      <c r="E86" s="110" t="s">
        <v>36</v>
      </c>
      <c r="F86" s="110" t="s">
        <v>37</v>
      </c>
      <c r="G86" s="110" t="s">
        <v>38</v>
      </c>
      <c r="H86" s="110" t="s">
        <v>39</v>
      </c>
      <c r="I86" s="35"/>
      <c r="J86" s="110" t="s">
        <v>40</v>
      </c>
      <c r="K86" s="110" t="s">
        <v>41</v>
      </c>
      <c r="L86" s="110" t="s">
        <v>42</v>
      </c>
      <c r="M86" s="35"/>
      <c r="N86" s="35"/>
      <c r="O86" s="110" t="s">
        <v>43</v>
      </c>
      <c r="P86" s="110" t="s">
        <v>44</v>
      </c>
      <c r="Q86" s="35"/>
      <c r="R86" s="110" t="s">
        <v>45</v>
      </c>
      <c r="S86" s="35"/>
      <c r="T86" s="35"/>
      <c r="U86" s="35"/>
      <c r="V86" s="110" t="s">
        <v>46</v>
      </c>
      <c r="W86" s="35"/>
      <c r="X86" s="110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17</v>
      </c>
      <c r="AI86" s="35"/>
      <c r="AJ86" s="110" t="s">
        <v>48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10" t="s">
        <v>50</v>
      </c>
      <c r="AW86" s="35"/>
      <c r="AX86" s="110" t="s">
        <v>51</v>
      </c>
      <c r="AY86" s="35"/>
      <c r="AZ86" s="110" t="s">
        <v>52</v>
      </c>
      <c r="BA86" s="35"/>
      <c r="BB86" s="110" t="s">
        <v>53</v>
      </c>
      <c r="BC86" s="110" t="s">
        <v>54</v>
      </c>
      <c r="BD86" s="35"/>
      <c r="BE86" s="35"/>
      <c r="BF86" s="35"/>
      <c r="BG86" s="110" t="s">
        <v>55</v>
      </c>
      <c r="BH86" s="110" t="s">
        <v>56</v>
      </c>
      <c r="BI86" s="110" t="s">
        <v>57</v>
      </c>
      <c r="BJ86" s="35"/>
      <c r="BK86" s="110" t="s">
        <v>58</v>
      </c>
      <c r="BL86" s="35"/>
      <c r="BM86" s="110" t="s">
        <v>59</v>
      </c>
      <c r="BN86" s="110" t="s">
        <v>60</v>
      </c>
      <c r="BO86" s="110" t="s">
        <v>100</v>
      </c>
      <c r="BP86" s="118" t="s">
        <v>4</v>
      </c>
      <c r="BQ86" s="118" t="s">
        <v>5</v>
      </c>
    </row>
    <row r="87" spans="1:69" ht="30" customHeight="1" x14ac:dyDescent="0.3">
      <c r="A87" s="113"/>
      <c r="B87" s="3" t="s">
        <v>6</v>
      </c>
      <c r="C87" s="111"/>
      <c r="D87" s="111"/>
      <c r="E87" s="111"/>
      <c r="F87" s="111"/>
      <c r="G87" s="111"/>
      <c r="H87" s="111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11"/>
      <c r="BH87" s="111"/>
      <c r="BI87" s="111"/>
      <c r="BJ87" s="36"/>
      <c r="BK87" s="111"/>
      <c r="BL87" s="36"/>
      <c r="BM87" s="111"/>
      <c r="BN87" s="111"/>
      <c r="BO87" s="111"/>
      <c r="BP87" s="119"/>
      <c r="BQ87" s="119"/>
    </row>
    <row r="88" spans="1:69" x14ac:dyDescent="0.3">
      <c r="A88" s="114" t="s">
        <v>18</v>
      </c>
      <c r="B88" s="4" t="s">
        <v>19</v>
      </c>
      <c r="C88" s="107">
        <f>$E$6</f>
        <v>60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 x14ac:dyDescent="0.3">
      <c r="A89" s="115"/>
      <c r="B89" s="4" t="s">
        <v>20</v>
      </c>
      <c r="C89" s="108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3">
      <c r="A90" s="115"/>
      <c r="B90" s="4"/>
      <c r="C90" s="108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 x14ac:dyDescent="0.3">
      <c r="A91" s="115"/>
      <c r="B91" s="4"/>
      <c r="C91" s="108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 x14ac:dyDescent="0.3">
      <c r="A92" s="116"/>
      <c r="B92" s="4"/>
      <c r="C92" s="109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399999999999999" x14ac:dyDescent="0.35">
      <c r="B93" s="17" t="s">
        <v>23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399999999999999" x14ac:dyDescent="0.35">
      <c r="B94" s="17" t="s">
        <v>24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0.6</v>
      </c>
      <c r="G94" s="20">
        <f t="shared" si="62"/>
        <v>2.4E-2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0.3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1.7999999999999998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399999999999999" x14ac:dyDescent="0.35">
      <c r="A96" s="23"/>
      <c r="B96" s="24" t="s">
        <v>26</v>
      </c>
      <c r="C96" s="25" t="s">
        <v>27</v>
      </c>
      <c r="D96" s="26">
        <f t="shared" ref="D96:BN96" si="65">D45</f>
        <v>72.72</v>
      </c>
      <c r="E96" s="26">
        <f t="shared" si="65"/>
        <v>76</v>
      </c>
      <c r="F96" s="26">
        <f t="shared" si="65"/>
        <v>87</v>
      </c>
      <c r="G96" s="26">
        <f t="shared" si="65"/>
        <v>590</v>
      </c>
      <c r="H96" s="26">
        <f t="shared" si="65"/>
        <v>1250</v>
      </c>
      <c r="I96" s="26">
        <f t="shared" si="65"/>
        <v>720</v>
      </c>
      <c r="J96" s="26">
        <f t="shared" si="65"/>
        <v>74.92</v>
      </c>
      <c r="K96" s="26">
        <f t="shared" si="65"/>
        <v>728.69</v>
      </c>
      <c r="L96" s="26">
        <f t="shared" si="65"/>
        <v>210.89</v>
      </c>
      <c r="M96" s="26">
        <f t="shared" si="65"/>
        <v>529</v>
      </c>
      <c r="N96" s="26">
        <f t="shared" si="65"/>
        <v>104.38</v>
      </c>
      <c r="O96" s="26">
        <f t="shared" si="65"/>
        <v>331.24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752</v>
      </c>
      <c r="V96" s="26">
        <f t="shared" si="65"/>
        <v>352.56</v>
      </c>
      <c r="W96" s="26">
        <f>W45</f>
        <v>139</v>
      </c>
      <c r="X96" s="26">
        <f t="shared" si="65"/>
        <v>14.1</v>
      </c>
      <c r="Y96" s="26">
        <f t="shared" si="65"/>
        <v>0</v>
      </c>
      <c r="Z96" s="26">
        <f t="shared" si="65"/>
        <v>461</v>
      </c>
      <c r="AA96" s="26">
        <f t="shared" si="65"/>
        <v>341</v>
      </c>
      <c r="AB96" s="26">
        <f t="shared" si="65"/>
        <v>361</v>
      </c>
      <c r="AC96" s="26">
        <f t="shared" si="65"/>
        <v>250</v>
      </c>
      <c r="AD96" s="26">
        <f t="shared" si="65"/>
        <v>145</v>
      </c>
      <c r="AE96" s="26">
        <f t="shared" si="65"/>
        <v>454</v>
      </c>
      <c r="AF96" s="26">
        <f t="shared" si="65"/>
        <v>209</v>
      </c>
      <c r="AG96" s="26">
        <f t="shared" si="65"/>
        <v>227.27</v>
      </c>
      <c r="AH96" s="26">
        <f t="shared" si="65"/>
        <v>69.2</v>
      </c>
      <c r="AI96" s="26">
        <f t="shared" si="65"/>
        <v>59.25</v>
      </c>
      <c r="AJ96" s="26">
        <f t="shared" si="65"/>
        <v>50</v>
      </c>
      <c r="AK96" s="26">
        <f t="shared" si="65"/>
        <v>190</v>
      </c>
      <c r="AL96" s="26">
        <f t="shared" si="65"/>
        <v>200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60.71</v>
      </c>
      <c r="AV96" s="26">
        <f t="shared" si="65"/>
        <v>51.25</v>
      </c>
      <c r="AW96" s="26">
        <f t="shared" si="65"/>
        <v>77.14</v>
      </c>
      <c r="AX96" s="26">
        <f t="shared" si="65"/>
        <v>68</v>
      </c>
      <c r="AY96" s="26">
        <f t="shared" si="65"/>
        <v>60</v>
      </c>
      <c r="AZ96" s="26">
        <f t="shared" si="65"/>
        <v>137.33000000000001</v>
      </c>
      <c r="BA96" s="26">
        <f t="shared" si="65"/>
        <v>296</v>
      </c>
      <c r="BB96" s="26">
        <f t="shared" si="65"/>
        <v>593</v>
      </c>
      <c r="BC96" s="26">
        <f t="shared" si="65"/>
        <v>558</v>
      </c>
      <c r="BD96" s="26">
        <f t="shared" si="65"/>
        <v>231</v>
      </c>
      <c r="BE96" s="26">
        <f t="shared" si="65"/>
        <v>401</v>
      </c>
      <c r="BF96" s="26">
        <f t="shared" si="65"/>
        <v>0</v>
      </c>
      <c r="BG96" s="26">
        <f t="shared" si="65"/>
        <v>26</v>
      </c>
      <c r="BH96" s="26">
        <f t="shared" si="65"/>
        <v>37</v>
      </c>
      <c r="BI96" s="26">
        <f t="shared" si="65"/>
        <v>25</v>
      </c>
      <c r="BJ96" s="26">
        <f t="shared" si="65"/>
        <v>25.59</v>
      </c>
      <c r="BK96" s="26">
        <f t="shared" si="65"/>
        <v>34</v>
      </c>
      <c r="BL96" s="26">
        <f t="shared" si="65"/>
        <v>304</v>
      </c>
      <c r="BM96" s="26">
        <f t="shared" si="65"/>
        <v>138.88</v>
      </c>
      <c r="BN96" s="26">
        <f t="shared" si="65"/>
        <v>20</v>
      </c>
      <c r="BO96" s="26">
        <f t="shared" ref="BO96" si="66">BO45</f>
        <v>10000</v>
      </c>
    </row>
    <row r="97" spans="1:69" ht="17.399999999999999" x14ac:dyDescent="0.35">
      <c r="B97" s="17" t="s">
        <v>28</v>
      </c>
      <c r="C97" s="18" t="s">
        <v>27</v>
      </c>
      <c r="D97" s="19">
        <f t="shared" ref="D97:BN97" si="67">D96/1000</f>
        <v>7.2719999999999993E-2</v>
      </c>
      <c r="E97" s="19">
        <f t="shared" si="67"/>
        <v>7.5999999999999998E-2</v>
      </c>
      <c r="F97" s="19">
        <f t="shared" si="67"/>
        <v>8.6999999999999994E-2</v>
      </c>
      <c r="G97" s="19">
        <f t="shared" si="67"/>
        <v>0.59</v>
      </c>
      <c r="H97" s="19">
        <f t="shared" si="67"/>
        <v>1.25</v>
      </c>
      <c r="I97" s="19">
        <f t="shared" si="67"/>
        <v>0.72</v>
      </c>
      <c r="J97" s="19">
        <f t="shared" si="67"/>
        <v>7.492E-2</v>
      </c>
      <c r="K97" s="19">
        <f t="shared" si="67"/>
        <v>0.72869000000000006</v>
      </c>
      <c r="L97" s="19">
        <f t="shared" si="67"/>
        <v>0.21088999999999999</v>
      </c>
      <c r="M97" s="19">
        <f t="shared" si="67"/>
        <v>0.52900000000000003</v>
      </c>
      <c r="N97" s="19">
        <f t="shared" si="67"/>
        <v>0.10438</v>
      </c>
      <c r="O97" s="19">
        <f t="shared" si="67"/>
        <v>0.33124000000000003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0.752</v>
      </c>
      <c r="V97" s="19">
        <f t="shared" si="67"/>
        <v>0.35255999999999998</v>
      </c>
      <c r="W97" s="19">
        <f>W96/1000</f>
        <v>0.13900000000000001</v>
      </c>
      <c r="X97" s="19">
        <f t="shared" si="67"/>
        <v>1.41E-2</v>
      </c>
      <c r="Y97" s="19">
        <f t="shared" si="67"/>
        <v>0</v>
      </c>
      <c r="Z97" s="19">
        <f t="shared" si="67"/>
        <v>0.46100000000000002</v>
      </c>
      <c r="AA97" s="19">
        <f t="shared" si="67"/>
        <v>0.34100000000000003</v>
      </c>
      <c r="AB97" s="19">
        <f t="shared" si="67"/>
        <v>0.36099999999999999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0.45400000000000001</v>
      </c>
      <c r="AF97" s="19">
        <f t="shared" si="67"/>
        <v>0.20899999999999999</v>
      </c>
      <c r="AG97" s="19">
        <f t="shared" si="67"/>
        <v>0.22727</v>
      </c>
      <c r="AH97" s="19">
        <f t="shared" si="67"/>
        <v>6.9199999999999998E-2</v>
      </c>
      <c r="AI97" s="19">
        <f t="shared" si="67"/>
        <v>5.9249999999999997E-2</v>
      </c>
      <c r="AJ97" s="19">
        <f t="shared" si="67"/>
        <v>0.05</v>
      </c>
      <c r="AK97" s="19">
        <f t="shared" si="67"/>
        <v>0.19</v>
      </c>
      <c r="AL97" s="19">
        <f t="shared" si="67"/>
        <v>0.2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6.071E-2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6.8000000000000005E-2</v>
      </c>
      <c r="AY97" s="19">
        <f t="shared" si="67"/>
        <v>0.06</v>
      </c>
      <c r="AZ97" s="19">
        <f t="shared" si="67"/>
        <v>0.13733000000000001</v>
      </c>
      <c r="BA97" s="19">
        <f t="shared" si="67"/>
        <v>0.29599999999999999</v>
      </c>
      <c r="BB97" s="19">
        <f t="shared" si="67"/>
        <v>0.59299999999999997</v>
      </c>
      <c r="BC97" s="19">
        <f t="shared" si="67"/>
        <v>0.55800000000000005</v>
      </c>
      <c r="BD97" s="19">
        <f t="shared" si="67"/>
        <v>0.23100000000000001</v>
      </c>
      <c r="BE97" s="19">
        <f t="shared" si="67"/>
        <v>0.40100000000000002</v>
      </c>
      <c r="BF97" s="19">
        <f t="shared" si="67"/>
        <v>0</v>
      </c>
      <c r="BG97" s="19">
        <f t="shared" si="67"/>
        <v>2.5999999999999999E-2</v>
      </c>
      <c r="BH97" s="19">
        <f t="shared" si="67"/>
        <v>3.6999999999999998E-2</v>
      </c>
      <c r="BI97" s="19">
        <f t="shared" si="67"/>
        <v>2.5000000000000001E-2</v>
      </c>
      <c r="BJ97" s="19">
        <f t="shared" si="67"/>
        <v>2.5589999999999998E-2</v>
      </c>
      <c r="BK97" s="19">
        <f t="shared" si="67"/>
        <v>3.4000000000000002E-2</v>
      </c>
      <c r="BL97" s="19">
        <f t="shared" si="67"/>
        <v>0.30399999999999999</v>
      </c>
      <c r="BM97" s="19">
        <f t="shared" si="67"/>
        <v>0.13888</v>
      </c>
      <c r="BN97" s="19">
        <f t="shared" si="67"/>
        <v>0.02</v>
      </c>
      <c r="BO97" s="19">
        <f t="shared" ref="BO97" si="68">BO96/1000</f>
        <v>10</v>
      </c>
    </row>
    <row r="98" spans="1:69" ht="17.399999999999999" x14ac:dyDescent="0.35">
      <c r="A98" s="27"/>
      <c r="B98" s="28" t="s">
        <v>29</v>
      </c>
      <c r="C98" s="117"/>
      <c r="D98" s="29">
        <f t="shared" ref="D98:BN98" si="69">D94*D96</f>
        <v>0</v>
      </c>
      <c r="E98" s="29">
        <f t="shared" si="69"/>
        <v>0</v>
      </c>
      <c r="F98" s="29">
        <f t="shared" si="69"/>
        <v>52.199999999999996</v>
      </c>
      <c r="G98" s="29">
        <f t="shared" si="69"/>
        <v>14.16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62.699999999999996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359.99999999999994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489.05999999999995</v>
      </c>
      <c r="BQ98" s="31">
        <f>BP98/$C$9</f>
        <v>8.1509999999999998</v>
      </c>
    </row>
    <row r="99" spans="1:69" ht="17.399999999999999" x14ac:dyDescent="0.35">
      <c r="A99" s="27"/>
      <c r="B99" s="28" t="s">
        <v>30</v>
      </c>
      <c r="C99" s="117"/>
      <c r="D99" s="29">
        <f t="shared" ref="D99:BN99" si="71">D94*D96</f>
        <v>0</v>
      </c>
      <c r="E99" s="29">
        <f t="shared" si="71"/>
        <v>0</v>
      </c>
      <c r="F99" s="29">
        <f t="shared" si="71"/>
        <v>52.199999999999996</v>
      </c>
      <c r="G99" s="29">
        <f t="shared" si="71"/>
        <v>14.16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62.699999999999996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359.99999999999994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489.05999999999995</v>
      </c>
      <c r="BQ99" s="31">
        <f>BP99/$C$9</f>
        <v>8.1509999999999998</v>
      </c>
    </row>
    <row r="101" spans="1:69" x14ac:dyDescent="0.3">
      <c r="J101" s="1">
        <v>49</v>
      </c>
      <c r="K101" t="s">
        <v>1</v>
      </c>
      <c r="V101" t="s">
        <v>33</v>
      </c>
    </row>
    <row r="102" spans="1:69" ht="15" customHeight="1" x14ac:dyDescent="0.3">
      <c r="A102" s="112"/>
      <c r="B102" s="2" t="s">
        <v>2</v>
      </c>
      <c r="C102" s="110" t="s">
        <v>3</v>
      </c>
      <c r="D102" s="110" t="s">
        <v>35</v>
      </c>
      <c r="E102" s="110" t="s">
        <v>36</v>
      </c>
      <c r="F102" s="110" t="s">
        <v>37</v>
      </c>
      <c r="G102" s="110" t="s">
        <v>38</v>
      </c>
      <c r="H102" s="110" t="s">
        <v>39</v>
      </c>
      <c r="I102" s="35"/>
      <c r="J102" s="110" t="s">
        <v>40</v>
      </c>
      <c r="K102" s="110" t="s">
        <v>41</v>
      </c>
      <c r="L102" s="110" t="s">
        <v>42</v>
      </c>
      <c r="M102" s="35"/>
      <c r="N102" s="35"/>
      <c r="O102" s="110" t="s">
        <v>43</v>
      </c>
      <c r="P102" s="110" t="s">
        <v>44</v>
      </c>
      <c r="Q102" s="35"/>
      <c r="R102" s="110" t="s">
        <v>45</v>
      </c>
      <c r="S102" s="35"/>
      <c r="T102" s="35"/>
      <c r="U102" s="35"/>
      <c r="V102" s="110" t="s">
        <v>46</v>
      </c>
      <c r="W102" s="35"/>
      <c r="X102" s="110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17</v>
      </c>
      <c r="AI102" s="35"/>
      <c r="AJ102" s="110" t="s">
        <v>48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10" t="s">
        <v>50</v>
      </c>
      <c r="AW102" s="35"/>
      <c r="AX102" s="110" t="s">
        <v>51</v>
      </c>
      <c r="AY102" s="35"/>
      <c r="AZ102" s="110" t="s">
        <v>52</v>
      </c>
      <c r="BA102" s="35"/>
      <c r="BB102" s="110" t="s">
        <v>53</v>
      </c>
      <c r="BC102" s="110" t="s">
        <v>54</v>
      </c>
      <c r="BD102" s="35"/>
      <c r="BE102" s="35"/>
      <c r="BF102" s="35"/>
      <c r="BG102" s="110" t="s">
        <v>55</v>
      </c>
      <c r="BH102" s="110" t="s">
        <v>56</v>
      </c>
      <c r="BI102" s="110" t="s">
        <v>57</v>
      </c>
      <c r="BJ102" s="35"/>
      <c r="BK102" s="110" t="s">
        <v>58</v>
      </c>
      <c r="BL102" s="35"/>
      <c r="BM102" s="110" t="s">
        <v>59</v>
      </c>
      <c r="BN102" s="110" t="s">
        <v>60</v>
      </c>
      <c r="BO102" s="110" t="s">
        <v>100</v>
      </c>
      <c r="BP102" s="118" t="s">
        <v>4</v>
      </c>
      <c r="BQ102" s="118" t="s">
        <v>5</v>
      </c>
    </row>
    <row r="103" spans="1:69" ht="30" customHeight="1" x14ac:dyDescent="0.3">
      <c r="A103" s="113"/>
      <c r="B103" s="3" t="s">
        <v>6</v>
      </c>
      <c r="C103" s="111"/>
      <c r="D103" s="111"/>
      <c r="E103" s="111"/>
      <c r="F103" s="111"/>
      <c r="G103" s="111"/>
      <c r="H103" s="111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11"/>
      <c r="BH103" s="111"/>
      <c r="BI103" s="111"/>
      <c r="BJ103" s="36"/>
      <c r="BK103" s="111"/>
      <c r="BL103" s="36"/>
      <c r="BM103" s="111"/>
      <c r="BN103" s="111"/>
      <c r="BO103" s="111"/>
      <c r="BP103" s="119"/>
      <c r="BQ103" s="119"/>
    </row>
    <row r="104" spans="1:69" x14ac:dyDescent="0.3">
      <c r="A104" s="114" t="s">
        <v>21</v>
      </c>
      <c r="B104" s="40" t="s">
        <v>61</v>
      </c>
      <c r="C104" s="107">
        <f>$E$6</f>
        <v>60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 x14ac:dyDescent="0.3">
      <c r="A105" s="115"/>
      <c r="B105" t="s">
        <v>15</v>
      </c>
      <c r="C105" s="108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x14ac:dyDescent="0.3">
      <c r="A106" s="115"/>
      <c r="B106" s="10" t="s">
        <v>22</v>
      </c>
      <c r="C106" s="108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 x14ac:dyDescent="0.3">
      <c r="A107" s="115"/>
      <c r="B107" s="9"/>
      <c r="C107" s="108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 x14ac:dyDescent="0.3">
      <c r="A108" s="116"/>
      <c r="B108" s="4"/>
      <c r="C108" s="109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399999999999999" x14ac:dyDescent="0.35">
      <c r="B109" s="17" t="s">
        <v>23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399999999999999" x14ac:dyDescent="0.35">
      <c r="B110" s="17" t="s">
        <v>24</v>
      </c>
      <c r="C110" s="18"/>
      <c r="D110" s="20">
        <f t="shared" ref="D110:BN110" si="79">PRODUCT(D109,$E$6)</f>
        <v>1.2</v>
      </c>
      <c r="E110" s="20">
        <f t="shared" si="79"/>
        <v>0</v>
      </c>
      <c r="F110" s="20">
        <f t="shared" si="79"/>
        <v>0.89999999999999991</v>
      </c>
      <c r="G110" s="20">
        <f t="shared" si="79"/>
        <v>2.4E-2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0.18</v>
      </c>
      <c r="L110" s="20">
        <f t="shared" si="79"/>
        <v>0</v>
      </c>
      <c r="M110" s="20">
        <f t="shared" si="79"/>
        <v>0.99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1.2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399999999999999" x14ac:dyDescent="0.35">
      <c r="A112" s="23"/>
      <c r="B112" s="24" t="s">
        <v>26</v>
      </c>
      <c r="C112" s="25" t="s">
        <v>27</v>
      </c>
      <c r="D112" s="26">
        <f t="shared" ref="D112:BN112" si="81">D45</f>
        <v>72.72</v>
      </c>
      <c r="E112" s="26">
        <f t="shared" si="81"/>
        <v>76</v>
      </c>
      <c r="F112" s="26">
        <f t="shared" si="81"/>
        <v>87</v>
      </c>
      <c r="G112" s="26">
        <f t="shared" si="81"/>
        <v>590</v>
      </c>
      <c r="H112" s="26">
        <f t="shared" si="81"/>
        <v>1250</v>
      </c>
      <c r="I112" s="26">
        <f t="shared" si="81"/>
        <v>720</v>
      </c>
      <c r="J112" s="26">
        <f t="shared" si="81"/>
        <v>74.92</v>
      </c>
      <c r="K112" s="26">
        <f t="shared" si="81"/>
        <v>728.69</v>
      </c>
      <c r="L112" s="26">
        <f t="shared" si="81"/>
        <v>210.89</v>
      </c>
      <c r="M112" s="26">
        <f t="shared" si="81"/>
        <v>529</v>
      </c>
      <c r="N112" s="26">
        <f t="shared" si="81"/>
        <v>104.38</v>
      </c>
      <c r="O112" s="26">
        <f t="shared" si="81"/>
        <v>331.24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752</v>
      </c>
      <c r="V112" s="26">
        <f t="shared" si="81"/>
        <v>352.56</v>
      </c>
      <c r="W112" s="26">
        <f>W45</f>
        <v>139</v>
      </c>
      <c r="X112" s="26">
        <f t="shared" si="81"/>
        <v>14.1</v>
      </c>
      <c r="Y112" s="26">
        <f t="shared" si="81"/>
        <v>0</v>
      </c>
      <c r="Z112" s="26">
        <f t="shared" si="81"/>
        <v>461</v>
      </c>
      <c r="AA112" s="26">
        <f t="shared" si="81"/>
        <v>341</v>
      </c>
      <c r="AB112" s="26">
        <f t="shared" si="81"/>
        <v>361</v>
      </c>
      <c r="AC112" s="26">
        <f t="shared" si="81"/>
        <v>250</v>
      </c>
      <c r="AD112" s="26">
        <f t="shared" si="81"/>
        <v>145</v>
      </c>
      <c r="AE112" s="26">
        <f t="shared" si="81"/>
        <v>454</v>
      </c>
      <c r="AF112" s="26">
        <f t="shared" si="81"/>
        <v>209</v>
      </c>
      <c r="AG112" s="26">
        <f t="shared" si="81"/>
        <v>227.27</v>
      </c>
      <c r="AH112" s="26">
        <f t="shared" si="81"/>
        <v>69.2</v>
      </c>
      <c r="AI112" s="26">
        <f t="shared" si="81"/>
        <v>59.25</v>
      </c>
      <c r="AJ112" s="26">
        <f t="shared" si="81"/>
        <v>50</v>
      </c>
      <c r="AK112" s="26">
        <f t="shared" si="81"/>
        <v>190</v>
      </c>
      <c r="AL112" s="26">
        <f t="shared" si="81"/>
        <v>200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60.71</v>
      </c>
      <c r="AV112" s="26">
        <f t="shared" si="81"/>
        <v>51.25</v>
      </c>
      <c r="AW112" s="26">
        <f t="shared" si="81"/>
        <v>77.14</v>
      </c>
      <c r="AX112" s="26">
        <f t="shared" si="81"/>
        <v>68</v>
      </c>
      <c r="AY112" s="26">
        <f t="shared" si="81"/>
        <v>60</v>
      </c>
      <c r="AZ112" s="26">
        <f t="shared" si="81"/>
        <v>137.33000000000001</v>
      </c>
      <c r="BA112" s="26">
        <f t="shared" si="81"/>
        <v>296</v>
      </c>
      <c r="BB112" s="26">
        <f t="shared" si="81"/>
        <v>593</v>
      </c>
      <c r="BC112" s="26">
        <f t="shared" si="81"/>
        <v>558</v>
      </c>
      <c r="BD112" s="26">
        <f t="shared" si="81"/>
        <v>231</v>
      </c>
      <c r="BE112" s="26">
        <f t="shared" si="81"/>
        <v>401</v>
      </c>
      <c r="BF112" s="26">
        <f t="shared" si="81"/>
        <v>0</v>
      </c>
      <c r="BG112" s="26">
        <f t="shared" si="81"/>
        <v>26</v>
      </c>
      <c r="BH112" s="26">
        <f t="shared" si="81"/>
        <v>37</v>
      </c>
      <c r="BI112" s="26">
        <f t="shared" si="81"/>
        <v>25</v>
      </c>
      <c r="BJ112" s="26">
        <f t="shared" si="81"/>
        <v>25.59</v>
      </c>
      <c r="BK112" s="26">
        <f t="shared" si="81"/>
        <v>34</v>
      </c>
      <c r="BL112" s="26">
        <f t="shared" si="81"/>
        <v>304</v>
      </c>
      <c r="BM112" s="26">
        <f t="shared" si="81"/>
        <v>138.88</v>
      </c>
      <c r="BN112" s="26">
        <f t="shared" si="81"/>
        <v>20</v>
      </c>
      <c r="BO112" s="26">
        <f t="shared" ref="BO112" si="82">BO45</f>
        <v>10000</v>
      </c>
    </row>
    <row r="113" spans="1:69" ht="17.399999999999999" x14ac:dyDescent="0.35">
      <c r="B113" s="17" t="s">
        <v>28</v>
      </c>
      <c r="C113" s="18" t="s">
        <v>27</v>
      </c>
      <c r="D113" s="19">
        <f t="shared" ref="D113:BN113" si="83">D112/1000</f>
        <v>7.2719999999999993E-2</v>
      </c>
      <c r="E113" s="19">
        <f t="shared" si="83"/>
        <v>7.5999999999999998E-2</v>
      </c>
      <c r="F113" s="19">
        <f t="shared" si="83"/>
        <v>8.6999999999999994E-2</v>
      </c>
      <c r="G113" s="19">
        <f t="shared" si="83"/>
        <v>0.59</v>
      </c>
      <c r="H113" s="19">
        <f t="shared" si="83"/>
        <v>1.25</v>
      </c>
      <c r="I113" s="19">
        <f t="shared" si="83"/>
        <v>0.72</v>
      </c>
      <c r="J113" s="19">
        <f t="shared" si="83"/>
        <v>7.492E-2</v>
      </c>
      <c r="K113" s="19">
        <f t="shared" si="83"/>
        <v>0.72869000000000006</v>
      </c>
      <c r="L113" s="19">
        <f t="shared" si="83"/>
        <v>0.21088999999999999</v>
      </c>
      <c r="M113" s="19">
        <f t="shared" si="83"/>
        <v>0.52900000000000003</v>
      </c>
      <c r="N113" s="19">
        <f t="shared" si="83"/>
        <v>0.10438</v>
      </c>
      <c r="O113" s="19">
        <f t="shared" si="83"/>
        <v>0.33124000000000003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0.752</v>
      </c>
      <c r="V113" s="19">
        <f t="shared" si="83"/>
        <v>0.35255999999999998</v>
      </c>
      <c r="W113" s="19">
        <f>W112/1000</f>
        <v>0.13900000000000001</v>
      </c>
      <c r="X113" s="19">
        <f t="shared" si="83"/>
        <v>1.41E-2</v>
      </c>
      <c r="Y113" s="19">
        <f t="shared" si="83"/>
        <v>0</v>
      </c>
      <c r="Z113" s="19">
        <f t="shared" si="83"/>
        <v>0.46100000000000002</v>
      </c>
      <c r="AA113" s="19">
        <f t="shared" si="83"/>
        <v>0.34100000000000003</v>
      </c>
      <c r="AB113" s="19">
        <f t="shared" si="83"/>
        <v>0.36099999999999999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0.45400000000000001</v>
      </c>
      <c r="AF113" s="19">
        <f t="shared" si="83"/>
        <v>0.20899999999999999</v>
      </c>
      <c r="AG113" s="19">
        <f t="shared" si="83"/>
        <v>0.22727</v>
      </c>
      <c r="AH113" s="19">
        <f t="shared" si="83"/>
        <v>6.9199999999999998E-2</v>
      </c>
      <c r="AI113" s="19">
        <f t="shared" si="83"/>
        <v>5.9249999999999997E-2</v>
      </c>
      <c r="AJ113" s="19">
        <f t="shared" si="83"/>
        <v>0.05</v>
      </c>
      <c r="AK113" s="19">
        <f t="shared" si="83"/>
        <v>0.19</v>
      </c>
      <c r="AL113" s="19">
        <f t="shared" si="83"/>
        <v>0.2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6.071E-2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6.8000000000000005E-2</v>
      </c>
      <c r="AY113" s="19">
        <f t="shared" si="83"/>
        <v>0.06</v>
      </c>
      <c r="AZ113" s="19">
        <f t="shared" si="83"/>
        <v>0.13733000000000001</v>
      </c>
      <c r="BA113" s="19">
        <f t="shared" si="83"/>
        <v>0.29599999999999999</v>
      </c>
      <c r="BB113" s="19">
        <f t="shared" si="83"/>
        <v>0.59299999999999997</v>
      </c>
      <c r="BC113" s="19">
        <f t="shared" si="83"/>
        <v>0.55800000000000005</v>
      </c>
      <c r="BD113" s="19">
        <f t="shared" si="83"/>
        <v>0.23100000000000001</v>
      </c>
      <c r="BE113" s="19">
        <f t="shared" si="83"/>
        <v>0.40100000000000002</v>
      </c>
      <c r="BF113" s="19">
        <f t="shared" si="83"/>
        <v>0</v>
      </c>
      <c r="BG113" s="19">
        <f t="shared" si="83"/>
        <v>2.5999999999999999E-2</v>
      </c>
      <c r="BH113" s="19">
        <f t="shared" si="83"/>
        <v>3.6999999999999998E-2</v>
      </c>
      <c r="BI113" s="19">
        <f t="shared" si="83"/>
        <v>2.5000000000000001E-2</v>
      </c>
      <c r="BJ113" s="19">
        <f t="shared" si="83"/>
        <v>2.5589999999999998E-2</v>
      </c>
      <c r="BK113" s="19">
        <f t="shared" si="83"/>
        <v>3.4000000000000002E-2</v>
      </c>
      <c r="BL113" s="19">
        <f t="shared" si="83"/>
        <v>0.30399999999999999</v>
      </c>
      <c r="BM113" s="19">
        <f t="shared" si="83"/>
        <v>0.13888</v>
      </c>
      <c r="BN113" s="19">
        <f t="shared" si="83"/>
        <v>0.02</v>
      </c>
      <c r="BO113" s="19">
        <f t="shared" ref="BO113" si="84">BO112/1000</f>
        <v>10</v>
      </c>
    </row>
    <row r="114" spans="1:69" ht="17.399999999999999" x14ac:dyDescent="0.35">
      <c r="A114" s="27"/>
      <c r="B114" s="28" t="s">
        <v>29</v>
      </c>
      <c r="C114" s="117"/>
      <c r="D114" s="29">
        <f t="shared" ref="D114:BN114" si="85">D110*D112</f>
        <v>87.263999999999996</v>
      </c>
      <c r="E114" s="29">
        <f t="shared" si="85"/>
        <v>0</v>
      </c>
      <c r="F114" s="29">
        <f t="shared" si="85"/>
        <v>78.3</v>
      </c>
      <c r="G114" s="29">
        <f t="shared" si="85"/>
        <v>14.16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131.16419999999999</v>
      </c>
      <c r="L114" s="29">
        <f t="shared" si="85"/>
        <v>0</v>
      </c>
      <c r="M114" s="29">
        <f t="shared" si="85"/>
        <v>523.71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77.14800000000001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911.74620000000004</v>
      </c>
      <c r="BQ114" s="31">
        <f>BP114/$C$9</f>
        <v>15.195770000000001</v>
      </c>
    </row>
    <row r="115" spans="1:69" ht="17.399999999999999" x14ac:dyDescent="0.35">
      <c r="A115" s="27"/>
      <c r="B115" s="28" t="s">
        <v>30</v>
      </c>
      <c r="C115" s="117"/>
      <c r="D115" s="29">
        <f t="shared" ref="D115:BN115" si="87">D110*D112</f>
        <v>87.263999999999996</v>
      </c>
      <c r="E115" s="29">
        <f t="shared" si="87"/>
        <v>0</v>
      </c>
      <c r="F115" s="29">
        <f t="shared" si="87"/>
        <v>78.3</v>
      </c>
      <c r="G115" s="29">
        <f t="shared" si="87"/>
        <v>14.16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131.16419999999999</v>
      </c>
      <c r="L115" s="29">
        <f t="shared" si="87"/>
        <v>0</v>
      </c>
      <c r="M115" s="29">
        <f t="shared" si="87"/>
        <v>523.71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77.14800000000001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911.74620000000004</v>
      </c>
      <c r="BQ115" s="31">
        <f>BP115/$C$9</f>
        <v>15.195770000000001</v>
      </c>
    </row>
  </sheetData>
  <mergeCells count="233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42" t="s">
        <v>95</v>
      </c>
      <c r="B1" s="142"/>
      <c r="C1" s="144"/>
      <c r="D1" s="143" t="s">
        <v>95</v>
      </c>
      <c r="E1" s="142"/>
      <c r="F1" s="142"/>
      <c r="G1" s="144"/>
      <c r="H1" s="143" t="s">
        <v>95</v>
      </c>
      <c r="I1" s="142"/>
      <c r="J1" s="144"/>
      <c r="K1" s="53"/>
      <c r="L1" s="153"/>
      <c r="M1" s="153"/>
      <c r="N1" s="153"/>
      <c r="O1" s="153"/>
      <c r="P1" s="145"/>
      <c r="Q1" s="145"/>
      <c r="R1" s="145"/>
      <c r="S1" s="145"/>
      <c r="T1" s="146"/>
      <c r="U1" s="146"/>
      <c r="V1" s="22"/>
    </row>
    <row r="2" spans="1:22" ht="30.75" customHeight="1" x14ac:dyDescent="0.35">
      <c r="A2" s="139" t="s">
        <v>65</v>
      </c>
      <c r="B2" s="139"/>
      <c r="C2" s="139"/>
      <c r="D2" s="141" t="s">
        <v>66</v>
      </c>
      <c r="E2" s="139"/>
      <c r="F2" s="139"/>
      <c r="G2" s="140"/>
      <c r="H2" s="139" t="s">
        <v>67</v>
      </c>
      <c r="I2" s="139"/>
      <c r="J2" s="140"/>
      <c r="K2" s="53"/>
      <c r="L2" s="147" t="s">
        <v>7</v>
      </c>
      <c r="M2" s="148"/>
      <c r="N2" s="147" t="s">
        <v>11</v>
      </c>
      <c r="O2" s="148"/>
      <c r="P2" s="149" t="s">
        <v>18</v>
      </c>
      <c r="Q2" s="150"/>
      <c r="R2" s="149" t="s">
        <v>21</v>
      </c>
      <c r="S2" s="150"/>
      <c r="T2" s="151" t="s">
        <v>68</v>
      </c>
      <c r="U2" s="152"/>
      <c r="V2" s="22"/>
    </row>
    <row r="3" spans="1:22" ht="30.75" customHeight="1" x14ac:dyDescent="0.3">
      <c r="A3" s="54"/>
      <c r="B3" s="64">
        <f>E3</f>
        <v>45404</v>
      </c>
      <c r="C3" s="55" t="s">
        <v>69</v>
      </c>
      <c r="D3" s="54"/>
      <c r="E3" s="64">
        <f>'01.01.2021 3-7лет (день 3)'!K6</f>
        <v>45404</v>
      </c>
      <c r="F3" s="55" t="s">
        <v>69</v>
      </c>
      <c r="G3" s="55" t="s">
        <v>70</v>
      </c>
      <c r="H3" s="54"/>
      <c r="I3" s="64">
        <f>E3</f>
        <v>45404</v>
      </c>
      <c r="J3" s="55" t="s">
        <v>70</v>
      </c>
      <c r="K3" s="22"/>
      <c r="L3" s="56">
        <f>F4</f>
        <v>16.074760000000001</v>
      </c>
      <c r="M3" s="56">
        <f>G4</f>
        <v>21.433179999999997</v>
      </c>
      <c r="N3" s="56">
        <f>F9</f>
        <v>71.390245000000021</v>
      </c>
      <c r="O3" s="56">
        <f>G9</f>
        <v>83.9904875</v>
      </c>
      <c r="P3" s="56">
        <f>F16</f>
        <v>20.104999999999997</v>
      </c>
      <c r="Q3" s="56">
        <f>G16</f>
        <v>8.1509999999999998</v>
      </c>
      <c r="R3" s="4">
        <f>F21</f>
        <v>11.743729999999999</v>
      </c>
      <c r="S3" s="4">
        <f>G21</f>
        <v>15.195770000000001</v>
      </c>
      <c r="T3" s="57">
        <f>L3+N3+P3+R3</f>
        <v>119.31373500000001</v>
      </c>
      <c r="U3" s="57">
        <f>M3+O3+Q3+S3</f>
        <v>128.77043749999999</v>
      </c>
    </row>
    <row r="4" spans="1:22" ht="15" customHeight="1" x14ac:dyDescent="0.3">
      <c r="A4" s="106" t="s">
        <v>7</v>
      </c>
      <c r="B4" s="4" t="str">
        <f>E4</f>
        <v>Каша пшенная молочная</v>
      </c>
      <c r="C4" s="128">
        <f>F4</f>
        <v>16.074760000000001</v>
      </c>
      <c r="D4" s="106" t="s">
        <v>7</v>
      </c>
      <c r="E4" s="4" t="str">
        <f>'01.01.2021 3-7лет (день 3)'!B9</f>
        <v>Каша пшенная молочная</v>
      </c>
      <c r="F4" s="128">
        <f>'01.01.2021 1,5-2 года (день 3)'!BQ66</f>
        <v>16.074760000000001</v>
      </c>
      <c r="G4" s="128">
        <f>'01.01.2021 3-7лет (день 3)'!BQ66</f>
        <v>21.433179999999997</v>
      </c>
      <c r="H4" s="106" t="s">
        <v>7</v>
      </c>
      <c r="I4" s="4" t="str">
        <f>E4</f>
        <v>Каша пшенная молочная</v>
      </c>
      <c r="J4" s="128">
        <f>G4</f>
        <v>21.433179999999997</v>
      </c>
    </row>
    <row r="5" spans="1:22" ht="15" customHeight="1" x14ac:dyDescent="0.3">
      <c r="A5" s="106"/>
      <c r="B5" s="7" t="str">
        <f>E5</f>
        <v xml:space="preserve">Бутерброд с маслом </v>
      </c>
      <c r="C5" s="129"/>
      <c r="D5" s="106"/>
      <c r="E5" s="4" t="str">
        <f>'01.01.2021 3-7лет (день 3)'!B10</f>
        <v xml:space="preserve">Бутерброд с маслом </v>
      </c>
      <c r="F5" s="129"/>
      <c r="G5" s="129"/>
      <c r="H5" s="106"/>
      <c r="I5" s="4" t="str">
        <f>E5</f>
        <v xml:space="preserve">Бутерброд с маслом </v>
      </c>
      <c r="J5" s="129"/>
    </row>
    <row r="6" spans="1:22" ht="15" customHeight="1" x14ac:dyDescent="0.3">
      <c r="A6" s="106"/>
      <c r="B6" s="7" t="str">
        <f>E6</f>
        <v>Какао с молоком</v>
      </c>
      <c r="C6" s="129"/>
      <c r="D6" s="106"/>
      <c r="E6" s="4" t="str">
        <f>'01.01.2021 3-7лет (день 3)'!B11</f>
        <v>Какао с молоком</v>
      </c>
      <c r="F6" s="129"/>
      <c r="G6" s="129"/>
      <c r="H6" s="106"/>
      <c r="I6" s="4" t="str">
        <f>E6</f>
        <v>Какао с молоком</v>
      </c>
      <c r="J6" s="129"/>
    </row>
    <row r="7" spans="1:22" ht="15" customHeight="1" x14ac:dyDescent="0.3">
      <c r="A7" s="106"/>
      <c r="B7" s="4"/>
      <c r="C7" s="129"/>
      <c r="D7" s="106"/>
      <c r="E7" s="4">
        <f>'01.01.2021 3-7лет (день 3)'!B12</f>
        <v>0</v>
      </c>
      <c r="F7" s="129"/>
      <c r="G7" s="129"/>
      <c r="H7" s="106"/>
      <c r="I7" s="4"/>
      <c r="J7" s="129"/>
    </row>
    <row r="8" spans="1:22" ht="15" customHeight="1" x14ac:dyDescent="0.3">
      <c r="A8" s="106"/>
      <c r="B8" s="4"/>
      <c r="C8" s="130"/>
      <c r="D8" s="106"/>
      <c r="E8" s="4">
        <f>'01.01.2021 3-7лет (день 3)'!B13</f>
        <v>0</v>
      </c>
      <c r="F8" s="130"/>
      <c r="G8" s="130"/>
      <c r="H8" s="106"/>
      <c r="I8" s="4"/>
      <c r="J8" s="130"/>
    </row>
    <row r="9" spans="1:22" ht="15" customHeight="1" x14ac:dyDescent="0.3">
      <c r="A9" s="106" t="s">
        <v>11</v>
      </c>
      <c r="B9" s="4" t="str">
        <f>E9</f>
        <v>Рассольник ленинградский</v>
      </c>
      <c r="C9" s="134">
        <f>F9</f>
        <v>71.390245000000021</v>
      </c>
      <c r="D9" s="106" t="s">
        <v>11</v>
      </c>
      <c r="E9" s="4" t="str">
        <f>'01.01.2021 3-7лет (день 3)'!B14</f>
        <v>Рассольник ленинградский</v>
      </c>
      <c r="F9" s="134">
        <f>'01.01.2021 1,5-2 года (день 3)'!BQ83</f>
        <v>71.390245000000021</v>
      </c>
      <c r="G9" s="134">
        <f>'01.01.2021 3-7лет (день 3)'!BQ83</f>
        <v>83.9904875</v>
      </c>
      <c r="H9" s="106" t="s">
        <v>11</v>
      </c>
      <c r="I9" s="4" t="str">
        <f t="shared" ref="I9:I17" si="0">E9</f>
        <v>Рассольник ленинградский</v>
      </c>
      <c r="J9" s="134">
        <f>G9</f>
        <v>83.9904875</v>
      </c>
    </row>
    <row r="10" spans="1:22" ht="15" customHeight="1" x14ac:dyDescent="0.3">
      <c r="A10" s="106"/>
      <c r="B10" s="4" t="str">
        <f t="shared" ref="B10:B17" si="1">E10</f>
        <v>Рулет мясной</v>
      </c>
      <c r="C10" s="135"/>
      <c r="D10" s="106"/>
      <c r="E10" s="4" t="str">
        <f>'01.01.2021 3-7лет (день 3)'!B15</f>
        <v>Рулет мясной</v>
      </c>
      <c r="F10" s="135"/>
      <c r="G10" s="135"/>
      <c r="H10" s="106"/>
      <c r="I10" s="4" t="str">
        <f t="shared" si="0"/>
        <v>Рулет мясной</v>
      </c>
      <c r="J10" s="135"/>
    </row>
    <row r="11" spans="1:22" ht="15" customHeight="1" x14ac:dyDescent="0.3">
      <c r="A11" s="106"/>
      <c r="B11" s="4" t="str">
        <f t="shared" si="1"/>
        <v>Картофельное пюре</v>
      </c>
      <c r="C11" s="135"/>
      <c r="D11" s="106"/>
      <c r="E11" s="4" t="str">
        <f>'01.01.2021 3-7лет (день 3)'!B16</f>
        <v>Картофельное пюре</v>
      </c>
      <c r="F11" s="135"/>
      <c r="G11" s="135"/>
      <c r="H11" s="106"/>
      <c r="I11" s="4" t="str">
        <f t="shared" si="0"/>
        <v>Картофельное пюре</v>
      </c>
      <c r="J11" s="135"/>
    </row>
    <row r="12" spans="1:22" ht="15" customHeight="1" x14ac:dyDescent="0.3">
      <c r="A12" s="106"/>
      <c r="B12" s="4" t="str">
        <f t="shared" si="1"/>
        <v>Хлеб пшеничный</v>
      </c>
      <c r="C12" s="135"/>
      <c r="D12" s="106"/>
      <c r="E12" s="4" t="str">
        <f>'01.01.2021 3-7лет (день 3)'!B17</f>
        <v>Хлеб пшеничный</v>
      </c>
      <c r="F12" s="135"/>
      <c r="G12" s="135"/>
      <c r="H12" s="106"/>
      <c r="I12" s="4" t="str">
        <f t="shared" si="0"/>
        <v>Хлеб пшеничный</v>
      </c>
      <c r="J12" s="135"/>
    </row>
    <row r="13" spans="1:22" ht="15" customHeight="1" x14ac:dyDescent="0.3">
      <c r="A13" s="106"/>
      <c r="B13" s="4" t="str">
        <f t="shared" si="1"/>
        <v>Хлеб ржано-пшеничный</v>
      </c>
      <c r="C13" s="135"/>
      <c r="D13" s="106"/>
      <c r="E13" s="4" t="str">
        <f>'01.01.2021 3-7лет (день 3)'!B18</f>
        <v>Хлеб ржано-пшеничный</v>
      </c>
      <c r="F13" s="135"/>
      <c r="G13" s="135"/>
      <c r="H13" s="106"/>
      <c r="I13" s="4" t="str">
        <f t="shared" si="0"/>
        <v>Хлеб ржано-пшеничный</v>
      </c>
      <c r="J13" s="135"/>
    </row>
    <row r="14" spans="1:22" ht="15" customHeight="1" x14ac:dyDescent="0.3">
      <c r="A14" s="106"/>
      <c r="B14" s="4" t="str">
        <f t="shared" si="1"/>
        <v>Сок</v>
      </c>
      <c r="C14" s="135"/>
      <c r="D14" s="106"/>
      <c r="E14" s="4" t="str">
        <f>'01.01.2021 3-7лет (день 3)'!B19</f>
        <v>Сок</v>
      </c>
      <c r="F14" s="135"/>
      <c r="G14" s="135"/>
      <c r="H14" s="106"/>
      <c r="I14" s="4" t="str">
        <f t="shared" si="0"/>
        <v>Сок</v>
      </c>
      <c r="J14" s="135"/>
    </row>
    <row r="15" spans="1:22" ht="15" customHeight="1" x14ac:dyDescent="0.3">
      <c r="A15" s="106"/>
      <c r="B15" s="10">
        <f t="shared" si="1"/>
        <v>0</v>
      </c>
      <c r="C15" s="135"/>
      <c r="D15" s="106"/>
      <c r="E15" s="4">
        <f>'01.01.2021 3-7лет (день 3)'!B20</f>
        <v>0</v>
      </c>
      <c r="F15" s="135"/>
      <c r="G15" s="135"/>
      <c r="H15" s="106"/>
      <c r="I15" s="10">
        <f t="shared" si="0"/>
        <v>0</v>
      </c>
      <c r="J15" s="135"/>
    </row>
    <row r="16" spans="1:22" ht="15" customHeight="1" x14ac:dyDescent="0.3">
      <c r="A16" s="106" t="s">
        <v>18</v>
      </c>
      <c r="B16" s="4" t="str">
        <f t="shared" si="1"/>
        <v>Чай с лимоном</v>
      </c>
      <c r="C16" s="128">
        <f>F16</f>
        <v>20.104999999999997</v>
      </c>
      <c r="D16" s="106" t="s">
        <v>18</v>
      </c>
      <c r="E16" s="4" t="str">
        <f>'01.01.2021 3-7лет (день 3)'!B21</f>
        <v>Чай с лимоном</v>
      </c>
      <c r="F16" s="128">
        <f>'01.01.2021 1,5-2 года (день 3)'!BQ99</f>
        <v>20.104999999999997</v>
      </c>
      <c r="G16" s="128">
        <f>'01.01.2021 3-7лет (день 3)'!BQ99</f>
        <v>8.1509999999999998</v>
      </c>
      <c r="H16" s="106" t="s">
        <v>18</v>
      </c>
      <c r="I16" s="4" t="str">
        <f t="shared" si="0"/>
        <v>Чай с лимоном</v>
      </c>
      <c r="J16" s="128">
        <f>G16</f>
        <v>8.1509999999999998</v>
      </c>
    </row>
    <row r="17" spans="1:15" ht="15" customHeight="1" x14ac:dyDescent="0.3">
      <c r="A17" s="106"/>
      <c r="B17" s="4" t="str">
        <f t="shared" si="1"/>
        <v>Печенье</v>
      </c>
      <c r="C17" s="129"/>
      <c r="D17" s="106"/>
      <c r="E17" s="4" t="str">
        <f>'01.01.2021 3-7лет (день 3)'!B22</f>
        <v>Печенье</v>
      </c>
      <c r="F17" s="129"/>
      <c r="G17" s="129"/>
      <c r="H17" s="106"/>
      <c r="I17" s="4" t="str">
        <f t="shared" si="0"/>
        <v>Печенье</v>
      </c>
      <c r="J17" s="129"/>
    </row>
    <row r="18" spans="1:15" ht="15" customHeight="1" x14ac:dyDescent="0.3">
      <c r="A18" s="106"/>
      <c r="B18" s="4"/>
      <c r="C18" s="129"/>
      <c r="D18" s="106"/>
      <c r="E18" s="4">
        <f>'01.01.2021 3-7лет (день 3)'!B23</f>
        <v>0</v>
      </c>
      <c r="F18" s="129"/>
      <c r="G18" s="129"/>
      <c r="H18" s="106"/>
      <c r="I18" s="4"/>
      <c r="J18" s="129"/>
    </row>
    <row r="19" spans="1:15" ht="15" customHeight="1" x14ac:dyDescent="0.3">
      <c r="A19" s="106"/>
      <c r="B19" s="4"/>
      <c r="C19" s="129"/>
      <c r="D19" s="106"/>
      <c r="E19" s="4">
        <f>'01.01.2021 3-7лет (день 3)'!B24</f>
        <v>0</v>
      </c>
      <c r="F19" s="129"/>
      <c r="G19" s="129"/>
      <c r="H19" s="106"/>
      <c r="I19" s="4"/>
      <c r="J19" s="129"/>
    </row>
    <row r="20" spans="1:15" ht="15" customHeight="1" x14ac:dyDescent="0.3">
      <c r="A20" s="106"/>
      <c r="B20" s="4"/>
      <c r="C20" s="130"/>
      <c r="D20" s="106"/>
      <c r="E20" s="4">
        <f>'01.01.2021 3-7лет (день 3)'!B25</f>
        <v>0</v>
      </c>
      <c r="F20" s="130"/>
      <c r="G20" s="130"/>
      <c r="H20" s="106"/>
      <c r="I20" s="4"/>
      <c r="J20" s="130"/>
    </row>
    <row r="21" spans="1:15" ht="15" customHeight="1" x14ac:dyDescent="0.3">
      <c r="A21" s="106" t="s">
        <v>21</v>
      </c>
      <c r="B21" s="40" t="str">
        <f>E21</f>
        <v>Каша молочная  кукурузная</v>
      </c>
      <c r="C21" s="128">
        <f>F21</f>
        <v>11.743729999999999</v>
      </c>
      <c r="D21" s="106" t="s">
        <v>21</v>
      </c>
      <c r="E21" s="4" t="str">
        <f>'01.01.2021 3-7лет (день 3)'!B26</f>
        <v>Каша молочная  кукурузная</v>
      </c>
      <c r="F21" s="128">
        <f>'01.01.2021 1,5-2 года (день 3)'!BQ115</f>
        <v>11.743729999999999</v>
      </c>
      <c r="G21" s="128">
        <f>'01.01.2021 3-7лет (день 3)'!BQ115</f>
        <v>15.195770000000001</v>
      </c>
      <c r="H21" s="106" t="s">
        <v>21</v>
      </c>
      <c r="I21" s="40" t="str">
        <f>E21</f>
        <v>Каша молочная  кукурузная</v>
      </c>
      <c r="J21" s="128">
        <f>G21</f>
        <v>15.195770000000001</v>
      </c>
    </row>
    <row r="22" spans="1:15" ht="15" customHeight="1" x14ac:dyDescent="0.3">
      <c r="A22" s="106"/>
      <c r="B22" s="40" t="str">
        <f>E22</f>
        <v>Хлеб пшеничный</v>
      </c>
      <c r="C22" s="129"/>
      <c r="D22" s="106"/>
      <c r="E22" s="4" t="str">
        <f>'01.01.2021 3-7лет (день 3)'!B27</f>
        <v>Хлеб пшеничный</v>
      </c>
      <c r="F22" s="129"/>
      <c r="G22" s="129"/>
      <c r="H22" s="106"/>
      <c r="I22" s="40" t="str">
        <f>E22</f>
        <v>Хлеб пшеничный</v>
      </c>
      <c r="J22" s="129"/>
    </row>
    <row r="23" spans="1:15" ht="15" customHeight="1" x14ac:dyDescent="0.3">
      <c r="A23" s="106"/>
      <c r="B23" s="40" t="str">
        <f>E23</f>
        <v>Чай с сахаром</v>
      </c>
      <c r="C23" s="129"/>
      <c r="D23" s="106"/>
      <c r="E23" s="4" t="str">
        <f>'01.01.2021 3-7лет (день 3)'!B28</f>
        <v>Чай с сахаром</v>
      </c>
      <c r="F23" s="129"/>
      <c r="G23" s="129"/>
      <c r="H23" s="106"/>
      <c r="I23" s="40" t="str">
        <f>E23</f>
        <v>Чай с сахаром</v>
      </c>
      <c r="J23" s="129"/>
    </row>
    <row r="24" spans="1:15" ht="15" customHeight="1" x14ac:dyDescent="0.3">
      <c r="A24" s="106"/>
      <c r="B24" s="10">
        <f>E24</f>
        <v>0</v>
      </c>
      <c r="C24" s="129"/>
      <c r="D24" s="106"/>
      <c r="E24" s="4">
        <f>'01.01.2021 3-7лет (день 3)'!B29</f>
        <v>0</v>
      </c>
      <c r="F24" s="129"/>
      <c r="G24" s="129"/>
      <c r="H24" s="106"/>
      <c r="I24" s="10">
        <f>E24</f>
        <v>0</v>
      </c>
      <c r="J24" s="129"/>
    </row>
    <row r="25" spans="1:15" ht="15" customHeight="1" x14ac:dyDescent="0.3">
      <c r="A25" s="106"/>
      <c r="B25" s="4"/>
      <c r="C25" s="130"/>
      <c r="D25" s="106"/>
      <c r="E25" s="4">
        <f>'01.01.2021 3-7лет (день 3)'!B30</f>
        <v>0</v>
      </c>
      <c r="F25" s="130"/>
      <c r="G25" s="130"/>
      <c r="H25" s="106"/>
      <c r="I25" s="4"/>
      <c r="J25" s="130"/>
    </row>
    <row r="26" spans="1:15" ht="17.399999999999999" x14ac:dyDescent="0.35">
      <c r="A26" s="126" t="s">
        <v>68</v>
      </c>
      <c r="B26" s="127"/>
      <c r="C26" s="58">
        <f>C4+C9+C16+C21</f>
        <v>119.31373500000001</v>
      </c>
      <c r="D26" s="126" t="s">
        <v>68</v>
      </c>
      <c r="E26" s="127"/>
      <c r="F26" s="69">
        <f>F4+F9+F16+F21</f>
        <v>119.31373500000001</v>
      </c>
      <c r="G26" s="58">
        <f>G4+G9+G16+G21</f>
        <v>128.77043749999999</v>
      </c>
      <c r="H26" s="126" t="s">
        <v>68</v>
      </c>
      <c r="I26" s="127"/>
      <c r="J26" s="58">
        <f>J4+J9+J16+J21</f>
        <v>128.77043749999999</v>
      </c>
    </row>
    <row r="27" spans="1:15" ht="17.399999999999999" x14ac:dyDescent="0.35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 x14ac:dyDescent="0.3">
      <c r="A29" s="142" t="s">
        <v>95</v>
      </c>
      <c r="B29" s="142"/>
      <c r="C29" s="142"/>
      <c r="D29" s="143" t="s">
        <v>95</v>
      </c>
      <c r="E29" s="142"/>
      <c r="F29" s="142"/>
      <c r="G29" s="144"/>
      <c r="H29" s="143" t="s">
        <v>95</v>
      </c>
      <c r="I29" s="142"/>
      <c r="J29" s="144"/>
      <c r="K29" s="53"/>
      <c r="L29" s="53"/>
      <c r="M29" s="138"/>
      <c r="N29" s="138"/>
      <c r="O29" s="138"/>
    </row>
    <row r="30" spans="1:15" ht="30.75" customHeight="1" x14ac:dyDescent="0.3">
      <c r="A30" s="139" t="s">
        <v>71</v>
      </c>
      <c r="B30" s="139"/>
      <c r="C30" s="140"/>
      <c r="D30" s="141" t="s">
        <v>72</v>
      </c>
      <c r="E30" s="139"/>
      <c r="F30" s="139"/>
      <c r="G30" s="140"/>
      <c r="H30" s="141" t="s">
        <v>73</v>
      </c>
      <c r="I30" s="139"/>
      <c r="J30" s="140"/>
      <c r="K30" s="53"/>
      <c r="L30" s="53"/>
      <c r="M30" s="59"/>
      <c r="N30" s="59"/>
      <c r="O30" s="59"/>
    </row>
    <row r="31" spans="1:15" ht="30.75" customHeight="1" x14ac:dyDescent="0.3">
      <c r="A31" s="54"/>
      <c r="B31" s="68">
        <f>E3</f>
        <v>45404</v>
      </c>
      <c r="C31" s="55" t="s">
        <v>70</v>
      </c>
      <c r="D31" s="54"/>
      <c r="E31" s="64">
        <f>E3</f>
        <v>45404</v>
      </c>
      <c r="F31" s="55" t="s">
        <v>69</v>
      </c>
      <c r="G31" s="55" t="s">
        <v>70</v>
      </c>
      <c r="H31" s="54"/>
      <c r="I31" s="67">
        <f>E3</f>
        <v>45404</v>
      </c>
      <c r="J31" s="60" t="s">
        <v>70</v>
      </c>
      <c r="K31" s="22"/>
      <c r="L31" s="22"/>
    </row>
    <row r="32" spans="1:15" ht="15" customHeight="1" x14ac:dyDescent="0.3">
      <c r="A32" s="106" t="s">
        <v>7</v>
      </c>
      <c r="B32" s="4" t="str">
        <f>E4</f>
        <v>Каша пшенная молочная</v>
      </c>
      <c r="C32" s="128">
        <f>G4</f>
        <v>21.433179999999997</v>
      </c>
      <c r="D32" s="106" t="s">
        <v>7</v>
      </c>
      <c r="E32" s="4" t="str">
        <f>E4</f>
        <v>Каша пшенная молочная</v>
      </c>
      <c r="F32" s="128">
        <f>F4</f>
        <v>16.074760000000001</v>
      </c>
      <c r="G32" s="131">
        <f>G4</f>
        <v>21.433179999999997</v>
      </c>
      <c r="H32" s="106" t="s">
        <v>7</v>
      </c>
      <c r="I32" s="4" t="str">
        <f>I4</f>
        <v>Каша пшенная молочная</v>
      </c>
      <c r="J32" s="128">
        <f>F32</f>
        <v>16.074760000000001</v>
      </c>
    </row>
    <row r="33" spans="1:10" ht="15" customHeight="1" x14ac:dyDescent="0.3">
      <c r="A33" s="106"/>
      <c r="B33" s="4" t="str">
        <f>E5</f>
        <v xml:space="preserve">Бутерброд с маслом </v>
      </c>
      <c r="C33" s="129"/>
      <c r="D33" s="106"/>
      <c r="E33" s="4" t="str">
        <f>E5</f>
        <v xml:space="preserve">Бутерброд с маслом </v>
      </c>
      <c r="F33" s="129"/>
      <c r="G33" s="132"/>
      <c r="H33" s="106"/>
      <c r="I33" s="4" t="str">
        <f>I5</f>
        <v xml:space="preserve">Бутерброд с маслом </v>
      </c>
      <c r="J33" s="129"/>
    </row>
    <row r="34" spans="1:10" ht="15" customHeight="1" x14ac:dyDescent="0.3">
      <c r="A34" s="106"/>
      <c r="B34" s="4" t="str">
        <f>E6</f>
        <v>Какао с молоком</v>
      </c>
      <c r="C34" s="129"/>
      <c r="D34" s="106"/>
      <c r="E34" s="4" t="str">
        <f>E6</f>
        <v>Какао с молоком</v>
      </c>
      <c r="F34" s="129"/>
      <c r="G34" s="132"/>
      <c r="H34" s="106"/>
      <c r="I34" s="4" t="str">
        <f>I6</f>
        <v>Какао с молоком</v>
      </c>
      <c r="J34" s="129"/>
    </row>
    <row r="35" spans="1:10" ht="15" customHeight="1" x14ac:dyDescent="0.3">
      <c r="A35" s="106"/>
      <c r="B35" s="4"/>
      <c r="C35" s="129"/>
      <c r="D35" s="106"/>
      <c r="E35" s="4"/>
      <c r="F35" s="129"/>
      <c r="G35" s="132"/>
      <c r="H35" s="106"/>
      <c r="I35" s="4"/>
      <c r="J35" s="129"/>
    </row>
    <row r="36" spans="1:10" ht="15" customHeight="1" x14ac:dyDescent="0.3">
      <c r="A36" s="106"/>
      <c r="B36" s="4"/>
      <c r="C36" s="130"/>
      <c r="D36" s="106"/>
      <c r="E36" s="4"/>
      <c r="F36" s="130"/>
      <c r="G36" s="133"/>
      <c r="H36" s="106"/>
      <c r="I36" s="4"/>
      <c r="J36" s="130"/>
    </row>
    <row r="37" spans="1:10" ht="15" customHeight="1" x14ac:dyDescent="0.3">
      <c r="A37" s="106" t="s">
        <v>11</v>
      </c>
      <c r="B37" s="4" t="str">
        <f t="shared" ref="B37:B43" si="2">E9</f>
        <v>Рассольник ленинградский</v>
      </c>
      <c r="C37" s="134">
        <f>G9</f>
        <v>83.9904875</v>
      </c>
      <c r="D37" s="106" t="s">
        <v>11</v>
      </c>
      <c r="E37" s="4" t="str">
        <f>E9</f>
        <v>Рассольник ленинградский</v>
      </c>
      <c r="F37" s="134">
        <f>F9</f>
        <v>71.390245000000021</v>
      </c>
      <c r="G37" s="136">
        <f>G9</f>
        <v>83.9904875</v>
      </c>
      <c r="H37" s="106" t="s">
        <v>11</v>
      </c>
      <c r="I37" s="4" t="str">
        <f t="shared" ref="I37:I53" si="3">I9</f>
        <v>Рассольник ленинградский</v>
      </c>
      <c r="J37" s="134">
        <f>F37</f>
        <v>71.390245000000021</v>
      </c>
    </row>
    <row r="38" spans="1:10" ht="15" customHeight="1" x14ac:dyDescent="0.3">
      <c r="A38" s="106"/>
      <c r="B38" s="4" t="str">
        <f t="shared" si="2"/>
        <v>Рулет мясной</v>
      </c>
      <c r="C38" s="135"/>
      <c r="D38" s="106"/>
      <c r="E38" s="4" t="str">
        <f t="shared" ref="E38:E43" si="4">E10</f>
        <v>Рулет мясной</v>
      </c>
      <c r="F38" s="135"/>
      <c r="G38" s="137"/>
      <c r="H38" s="106"/>
      <c r="I38" s="4" t="str">
        <f t="shared" si="3"/>
        <v>Рулет мясной</v>
      </c>
      <c r="J38" s="135"/>
    </row>
    <row r="39" spans="1:10" ht="15" customHeight="1" x14ac:dyDescent="0.3">
      <c r="A39" s="106"/>
      <c r="B39" s="4" t="str">
        <f t="shared" si="2"/>
        <v>Картофельное пюре</v>
      </c>
      <c r="C39" s="135"/>
      <c r="D39" s="106"/>
      <c r="E39" s="4" t="str">
        <f t="shared" si="4"/>
        <v>Картофельное пюре</v>
      </c>
      <c r="F39" s="135"/>
      <c r="G39" s="137"/>
      <c r="H39" s="106"/>
      <c r="I39" s="4" t="str">
        <f t="shared" si="3"/>
        <v>Картофельное пюре</v>
      </c>
      <c r="J39" s="135"/>
    </row>
    <row r="40" spans="1:10" ht="15" customHeight="1" x14ac:dyDescent="0.3">
      <c r="A40" s="106"/>
      <c r="B40" s="4" t="str">
        <f t="shared" si="2"/>
        <v>Хлеб пшеничный</v>
      </c>
      <c r="C40" s="135"/>
      <c r="D40" s="106"/>
      <c r="E40" s="4" t="str">
        <f t="shared" si="4"/>
        <v>Хлеб пшеничный</v>
      </c>
      <c r="F40" s="135"/>
      <c r="G40" s="137"/>
      <c r="H40" s="106"/>
      <c r="I40" s="4" t="str">
        <f t="shared" si="3"/>
        <v>Хлеб пшеничный</v>
      </c>
      <c r="J40" s="135"/>
    </row>
    <row r="41" spans="1:10" ht="15" customHeight="1" x14ac:dyDescent="0.3">
      <c r="A41" s="106"/>
      <c r="B41" s="4" t="str">
        <f t="shared" si="2"/>
        <v>Хлеб ржано-пшеничный</v>
      </c>
      <c r="C41" s="135"/>
      <c r="D41" s="106"/>
      <c r="E41" s="4" t="str">
        <f t="shared" si="4"/>
        <v>Хлеб ржано-пшеничный</v>
      </c>
      <c r="F41" s="135"/>
      <c r="G41" s="137"/>
      <c r="H41" s="106"/>
      <c r="I41" s="4" t="str">
        <f t="shared" si="3"/>
        <v>Хлеб ржано-пшеничный</v>
      </c>
      <c r="J41" s="135"/>
    </row>
    <row r="42" spans="1:10" ht="15" customHeight="1" x14ac:dyDescent="0.3">
      <c r="A42" s="106"/>
      <c r="B42" s="4" t="str">
        <f t="shared" si="2"/>
        <v>Сок</v>
      </c>
      <c r="C42" s="135"/>
      <c r="D42" s="106"/>
      <c r="E42" s="4" t="str">
        <f t="shared" si="4"/>
        <v>Сок</v>
      </c>
      <c r="F42" s="135"/>
      <c r="G42" s="137"/>
      <c r="H42" s="106"/>
      <c r="I42" s="4" t="str">
        <f t="shared" si="3"/>
        <v>Сок</v>
      </c>
      <c r="J42" s="135"/>
    </row>
    <row r="43" spans="1:10" ht="15" customHeight="1" x14ac:dyDescent="0.3">
      <c r="A43" s="106"/>
      <c r="B43" s="10">
        <f t="shared" si="2"/>
        <v>0</v>
      </c>
      <c r="C43" s="135"/>
      <c r="D43" s="106"/>
      <c r="E43" s="10">
        <f t="shared" si="4"/>
        <v>0</v>
      </c>
      <c r="F43" s="135"/>
      <c r="G43" s="137"/>
      <c r="H43" s="106"/>
      <c r="I43" s="4">
        <f t="shared" si="3"/>
        <v>0</v>
      </c>
      <c r="J43" s="135"/>
    </row>
    <row r="44" spans="1:10" ht="15" customHeight="1" x14ac:dyDescent="0.3">
      <c r="A44" s="106" t="s">
        <v>18</v>
      </c>
      <c r="B44" s="10" t="str">
        <f t="shared" ref="B44:B53" si="5">E16</f>
        <v>Чай с лимоном</v>
      </c>
      <c r="C44" s="128">
        <f>G16</f>
        <v>8.1509999999999998</v>
      </c>
      <c r="D44" s="106" t="s">
        <v>18</v>
      </c>
      <c r="E44" s="10" t="str">
        <f t="shared" ref="E44:E53" si="6">E16</f>
        <v>Чай с лимоном</v>
      </c>
      <c r="F44" s="128">
        <f>F16</f>
        <v>20.104999999999997</v>
      </c>
      <c r="G44" s="131">
        <f>G16</f>
        <v>8.1509999999999998</v>
      </c>
      <c r="H44" s="106" t="s">
        <v>18</v>
      </c>
      <c r="I44" s="4" t="str">
        <f t="shared" si="3"/>
        <v>Чай с лимоном</v>
      </c>
      <c r="J44" s="128">
        <f>F44</f>
        <v>20.104999999999997</v>
      </c>
    </row>
    <row r="45" spans="1:10" ht="15" customHeight="1" x14ac:dyDescent="0.3">
      <c r="A45" s="106"/>
      <c r="B45" s="10" t="str">
        <f t="shared" si="5"/>
        <v>Печенье</v>
      </c>
      <c r="C45" s="129"/>
      <c r="D45" s="106"/>
      <c r="E45" s="10" t="str">
        <f t="shared" si="6"/>
        <v>Печенье</v>
      </c>
      <c r="F45" s="129"/>
      <c r="G45" s="132"/>
      <c r="H45" s="106"/>
      <c r="I45" s="4" t="str">
        <f t="shared" si="3"/>
        <v>Печенье</v>
      </c>
      <c r="J45" s="129"/>
    </row>
    <row r="46" spans="1:10" ht="15" customHeight="1" x14ac:dyDescent="0.3">
      <c r="A46" s="106"/>
      <c r="B46" s="10">
        <f t="shared" si="5"/>
        <v>0</v>
      </c>
      <c r="C46" s="129"/>
      <c r="D46" s="106"/>
      <c r="E46" s="10">
        <f t="shared" si="6"/>
        <v>0</v>
      </c>
      <c r="F46" s="129"/>
      <c r="G46" s="132"/>
      <c r="H46" s="106"/>
      <c r="I46" s="4">
        <f t="shared" si="3"/>
        <v>0</v>
      </c>
      <c r="J46" s="129"/>
    </row>
    <row r="47" spans="1:10" ht="15" customHeight="1" x14ac:dyDescent="0.3">
      <c r="A47" s="106"/>
      <c r="B47" s="10">
        <f t="shared" si="5"/>
        <v>0</v>
      </c>
      <c r="C47" s="129"/>
      <c r="D47" s="106"/>
      <c r="E47" s="10">
        <f t="shared" si="6"/>
        <v>0</v>
      </c>
      <c r="F47" s="129"/>
      <c r="G47" s="132"/>
      <c r="H47" s="106"/>
      <c r="I47" s="4">
        <f t="shared" si="3"/>
        <v>0</v>
      </c>
      <c r="J47" s="129"/>
    </row>
    <row r="48" spans="1:10" ht="15" customHeight="1" x14ac:dyDescent="0.3">
      <c r="A48" s="106"/>
      <c r="B48" s="10">
        <f t="shared" si="5"/>
        <v>0</v>
      </c>
      <c r="C48" s="130"/>
      <c r="D48" s="106"/>
      <c r="E48" s="10">
        <f t="shared" si="6"/>
        <v>0</v>
      </c>
      <c r="F48" s="130"/>
      <c r="G48" s="133"/>
      <c r="H48" s="106"/>
      <c r="I48" s="4">
        <f t="shared" si="3"/>
        <v>0</v>
      </c>
      <c r="J48" s="130"/>
    </row>
    <row r="49" spans="1:10" ht="15" customHeight="1" x14ac:dyDescent="0.3">
      <c r="A49" s="106" t="s">
        <v>21</v>
      </c>
      <c r="B49" s="10" t="str">
        <f t="shared" si="5"/>
        <v>Каша молочная  кукурузная</v>
      </c>
      <c r="C49" s="128">
        <f>G21</f>
        <v>15.195770000000001</v>
      </c>
      <c r="D49" s="106" t="s">
        <v>21</v>
      </c>
      <c r="E49" s="10" t="str">
        <f t="shared" si="6"/>
        <v>Каша молочная  кукурузная</v>
      </c>
      <c r="F49" s="128">
        <f>F21</f>
        <v>11.743729999999999</v>
      </c>
      <c r="G49" s="131">
        <f>G21</f>
        <v>15.195770000000001</v>
      </c>
      <c r="H49" s="106" t="s">
        <v>21</v>
      </c>
      <c r="I49" s="4" t="str">
        <f t="shared" si="3"/>
        <v>Каша молочная  кукурузная</v>
      </c>
      <c r="J49" s="128">
        <f>F49</f>
        <v>11.743729999999999</v>
      </c>
    </row>
    <row r="50" spans="1:10" ht="15" customHeight="1" x14ac:dyDescent="0.3">
      <c r="A50" s="106"/>
      <c r="B50" s="10" t="str">
        <f t="shared" si="5"/>
        <v>Хлеб пшеничный</v>
      </c>
      <c r="C50" s="129"/>
      <c r="D50" s="106"/>
      <c r="E50" s="10" t="str">
        <f t="shared" si="6"/>
        <v>Хлеб пшеничный</v>
      </c>
      <c r="F50" s="129"/>
      <c r="G50" s="132"/>
      <c r="H50" s="106"/>
      <c r="I50" s="4" t="str">
        <f t="shared" si="3"/>
        <v>Хлеб пшеничный</v>
      </c>
      <c r="J50" s="129"/>
    </row>
    <row r="51" spans="1:10" ht="15" customHeight="1" x14ac:dyDescent="0.3">
      <c r="A51" s="106"/>
      <c r="B51" s="10" t="str">
        <f t="shared" si="5"/>
        <v>Чай с сахаром</v>
      </c>
      <c r="C51" s="129"/>
      <c r="D51" s="106"/>
      <c r="E51" s="10" t="str">
        <f t="shared" si="6"/>
        <v>Чай с сахаром</v>
      </c>
      <c r="F51" s="129"/>
      <c r="G51" s="132"/>
      <c r="H51" s="106"/>
      <c r="I51" s="4" t="str">
        <f t="shared" si="3"/>
        <v>Чай с сахаром</v>
      </c>
      <c r="J51" s="129"/>
    </row>
    <row r="52" spans="1:10" ht="15" customHeight="1" x14ac:dyDescent="0.3">
      <c r="A52" s="106"/>
      <c r="B52" s="10">
        <f t="shared" si="5"/>
        <v>0</v>
      </c>
      <c r="C52" s="129"/>
      <c r="D52" s="106"/>
      <c r="E52" s="10">
        <f t="shared" si="6"/>
        <v>0</v>
      </c>
      <c r="F52" s="129"/>
      <c r="G52" s="132"/>
      <c r="H52" s="106"/>
      <c r="I52" s="4">
        <f t="shared" si="3"/>
        <v>0</v>
      </c>
      <c r="J52" s="129"/>
    </row>
    <row r="53" spans="1:10" ht="15" customHeight="1" x14ac:dyDescent="0.3">
      <c r="A53" s="106"/>
      <c r="B53" s="10">
        <f t="shared" si="5"/>
        <v>0</v>
      </c>
      <c r="C53" s="130"/>
      <c r="D53" s="106"/>
      <c r="E53" s="10">
        <f t="shared" si="6"/>
        <v>0</v>
      </c>
      <c r="F53" s="130"/>
      <c r="G53" s="133"/>
      <c r="H53" s="106"/>
      <c r="I53" s="4">
        <f t="shared" si="3"/>
        <v>0</v>
      </c>
      <c r="J53" s="130"/>
    </row>
    <row r="54" spans="1:10" ht="17.399999999999999" x14ac:dyDescent="0.35">
      <c r="A54" s="126" t="s">
        <v>68</v>
      </c>
      <c r="B54" s="127"/>
      <c r="C54" s="61">
        <f>C32+C37+C44+C49</f>
        <v>128.77043749999999</v>
      </c>
      <c r="D54" s="14"/>
      <c r="E54" s="62" t="s">
        <v>68</v>
      </c>
      <c r="F54" s="63">
        <f>F32+F37+F44+F49</f>
        <v>119.31373500000001</v>
      </c>
      <c r="G54" s="63">
        <f>G32+G37+G44+G49</f>
        <v>128.77043749999999</v>
      </c>
      <c r="H54" s="126" t="s">
        <v>68</v>
      </c>
      <c r="I54" s="127"/>
      <c r="J54" s="58">
        <f>J32+J37+J44+J49</f>
        <v>119.31373500000001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J4" sqref="J4:M4"/>
    </sheetView>
  </sheetViews>
  <sheetFormatPr defaultRowHeight="14.4" x14ac:dyDescent="0.3"/>
  <cols>
    <col min="1" max="1" width="14.6640625" style="83" customWidth="1"/>
    <col min="2" max="2" width="29.44140625" style="83" customWidth="1"/>
    <col min="3" max="3" width="8.88671875" style="83"/>
    <col min="4" max="4" width="8.33203125" style="83" customWidth="1"/>
    <col min="5" max="5" width="7.88671875" style="83" customWidth="1"/>
    <col min="6" max="6" width="11.5546875" style="83" customWidth="1"/>
    <col min="7" max="12" width="8.88671875" style="83"/>
    <col min="13" max="13" width="13" style="83" customWidth="1"/>
    <col min="14" max="16384" width="8.88671875" style="83"/>
  </cols>
  <sheetData>
    <row r="1" spans="1:13" x14ac:dyDescent="0.3">
      <c r="J1" s="154" t="s">
        <v>97</v>
      </c>
      <c r="K1" s="154"/>
      <c r="L1" s="154"/>
      <c r="M1" s="154"/>
    </row>
    <row r="2" spans="1:13" x14ac:dyDescent="0.3">
      <c r="J2" s="154" t="s">
        <v>98</v>
      </c>
      <c r="K2" s="154"/>
      <c r="L2" s="154"/>
      <c r="M2" s="154"/>
    </row>
    <row r="3" spans="1:13" x14ac:dyDescent="0.3">
      <c r="J3" s="154" t="s">
        <v>99</v>
      </c>
      <c r="K3" s="154"/>
      <c r="L3" s="154"/>
      <c r="M3" s="154"/>
    </row>
    <row r="4" spans="1:13" ht="21" customHeight="1" x14ac:dyDescent="0.3">
      <c r="A4" s="81"/>
      <c r="B4" s="81"/>
      <c r="C4" s="81"/>
      <c r="D4" s="81"/>
      <c r="E4" s="81"/>
      <c r="J4" s="158" t="s">
        <v>140</v>
      </c>
      <c r="K4" s="158"/>
      <c r="L4" s="158"/>
      <c r="M4" s="158"/>
    </row>
    <row r="5" spans="1:13" ht="21" hidden="1" customHeight="1" x14ac:dyDescent="0.3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3">
      <c r="B6" s="91"/>
      <c r="C6" s="91"/>
      <c r="D6" s="91"/>
      <c r="E6" s="159" t="s">
        <v>124</v>
      </c>
      <c r="F6" s="159"/>
      <c r="G6" s="159">
        <f>'01.01.2021 3-7лет (день 3)'!K6</f>
        <v>45404</v>
      </c>
      <c r="H6" s="159"/>
      <c r="I6" s="91"/>
      <c r="J6" s="91"/>
      <c r="K6" s="91"/>
      <c r="L6" s="91"/>
      <c r="M6" s="91"/>
    </row>
    <row r="7" spans="1:13" ht="27.6" x14ac:dyDescent="0.3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399999999999999" x14ac:dyDescent="0.3">
      <c r="A8" s="85" t="s">
        <v>114</v>
      </c>
      <c r="B8" s="155" t="s">
        <v>115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3">
      <c r="A9" s="86" t="s">
        <v>7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123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 x14ac:dyDescent="0.3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" customHeight="1" x14ac:dyDescent="0.3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6" x14ac:dyDescent="0.3">
      <c r="A12" s="88" t="s">
        <v>11</v>
      </c>
      <c r="B12" s="87" t="str">
        <f>'01.01.2021 3-7лет (день 3)'!B14</f>
        <v>Рассольник ленинградский</v>
      </c>
      <c r="C12" s="97" t="s">
        <v>125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 x14ac:dyDescent="0.3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 x14ac:dyDescent="0.3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 x14ac:dyDescent="0.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 x14ac:dyDescent="0.3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 x14ac:dyDescent="0.3">
      <c r="A17" s="87"/>
      <c r="B17" s="87" t="str">
        <f>'01.01.2021 3-7лет (день 3)'!B19</f>
        <v>Сок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 x14ac:dyDescent="0.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3">
      <c r="A20" s="86" t="s">
        <v>18</v>
      </c>
      <c r="B20" s="87" t="s">
        <v>87</v>
      </c>
      <c r="C20" s="93" t="s">
        <v>137</v>
      </c>
      <c r="D20" s="93">
        <v>0.04</v>
      </c>
      <c r="E20" s="93">
        <v>0</v>
      </c>
      <c r="F20" s="93">
        <v>9.1</v>
      </c>
      <c r="G20" s="93">
        <v>35</v>
      </c>
      <c r="H20" s="93">
        <v>1.87</v>
      </c>
      <c r="I20" s="93">
        <v>0.08</v>
      </c>
      <c r="J20" s="93">
        <v>0</v>
      </c>
      <c r="K20" s="93">
        <v>0</v>
      </c>
      <c r="L20" s="93">
        <v>0</v>
      </c>
      <c r="M20" s="93" t="s">
        <v>136</v>
      </c>
    </row>
    <row r="21" spans="1:13" x14ac:dyDescent="0.3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 x14ac:dyDescent="0.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3">
      <c r="A23" s="86" t="s">
        <v>21</v>
      </c>
      <c r="B23" s="87" t="str">
        <f>'01.01.2021 3-7лет (день 3)'!B26</f>
        <v>Каша молочная  кукурузная</v>
      </c>
      <c r="C23" s="93" t="s">
        <v>116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 x14ac:dyDescent="0.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3">
      <c r="A25" s="87"/>
      <c r="B25" s="87" t="str">
        <f>'01.01.2021 3-7лет (день 3)'!B28</f>
        <v>Чай с сахаром</v>
      </c>
      <c r="C25" s="93" t="s">
        <v>117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118</v>
      </c>
    </row>
    <row r="26" spans="1:13" ht="16.2" x14ac:dyDescent="0.35">
      <c r="A26" s="87"/>
      <c r="B26" s="89" t="s">
        <v>119</v>
      </c>
      <c r="C26" s="93"/>
      <c r="D26" s="93">
        <f>SUM(D9:D25)</f>
        <v>45.60499999999999</v>
      </c>
      <c r="E26" s="93">
        <f t="shared" ref="E26:L26" si="0">SUM(E9:E25)</f>
        <v>38.207999999999998</v>
      </c>
      <c r="F26" s="93">
        <f t="shared" si="0"/>
        <v>164.565</v>
      </c>
      <c r="G26" s="93">
        <f t="shared" si="0"/>
        <v>1229.893</v>
      </c>
      <c r="H26" s="93">
        <f t="shared" si="0"/>
        <v>521.45299999999997</v>
      </c>
      <c r="I26" s="93">
        <f t="shared" si="0"/>
        <v>8.2030000000000012</v>
      </c>
      <c r="J26" s="93">
        <f t="shared" si="0"/>
        <v>1.2224999999999999</v>
      </c>
      <c r="K26" s="93">
        <f t="shared" si="0"/>
        <v>0.29950000000000004</v>
      </c>
      <c r="L26" s="93">
        <f t="shared" si="0"/>
        <v>10.228</v>
      </c>
      <c r="M26" s="93"/>
    </row>
    <row r="27" spans="1:13" x14ac:dyDescent="0.3">
      <c r="A27" s="154" t="s">
        <v>132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J4" sqref="J4:M4"/>
    </sheetView>
  </sheetViews>
  <sheetFormatPr defaultRowHeight="14.4" x14ac:dyDescent="0.3"/>
  <cols>
    <col min="1" max="1" width="15.88671875" style="83" customWidth="1"/>
    <col min="2" max="2" width="27.6640625" style="83" customWidth="1"/>
    <col min="3" max="3" width="9.77734375" style="83" customWidth="1"/>
    <col min="4" max="5" width="8" style="83" customWidth="1"/>
    <col min="6" max="6" width="11.6640625" style="83" customWidth="1"/>
    <col min="7" max="12" width="8.88671875" style="83"/>
    <col min="13" max="13" width="12.44140625" style="83" customWidth="1"/>
    <col min="14" max="16384" width="8.88671875" style="83"/>
  </cols>
  <sheetData>
    <row r="1" spans="1:13" x14ac:dyDescent="0.3">
      <c r="J1" s="154" t="s">
        <v>97</v>
      </c>
      <c r="K1" s="154"/>
      <c r="L1" s="154"/>
      <c r="M1" s="154"/>
    </row>
    <row r="2" spans="1:13" x14ac:dyDescent="0.3">
      <c r="J2" s="154" t="s">
        <v>98</v>
      </c>
      <c r="K2" s="154"/>
      <c r="L2" s="154"/>
      <c r="M2" s="154"/>
    </row>
    <row r="3" spans="1:13" x14ac:dyDescent="0.3">
      <c r="J3" s="154" t="s">
        <v>99</v>
      </c>
      <c r="K3" s="154"/>
      <c r="L3" s="154"/>
      <c r="M3" s="154"/>
    </row>
    <row r="4" spans="1:13" ht="21" customHeight="1" x14ac:dyDescent="0.3">
      <c r="A4" s="81"/>
      <c r="B4" s="81"/>
      <c r="C4" s="81"/>
      <c r="D4" s="81"/>
      <c r="E4" s="81"/>
      <c r="J4" s="158" t="s">
        <v>140</v>
      </c>
      <c r="K4" s="158"/>
      <c r="L4" s="158"/>
      <c r="M4" s="158"/>
    </row>
    <row r="5" spans="1:13" ht="21" hidden="1" customHeight="1" x14ac:dyDescent="0.3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3">
      <c r="B6" s="91"/>
      <c r="C6" s="91"/>
      <c r="D6" s="91"/>
      <c r="E6" s="159" t="s">
        <v>124</v>
      </c>
      <c r="F6" s="159"/>
      <c r="G6" s="159">
        <f>'01.01.2021 3-7лет (день 3)'!K6</f>
        <v>45404</v>
      </c>
      <c r="H6" s="159"/>
      <c r="I6" s="91"/>
      <c r="J6" s="91"/>
      <c r="K6" s="91"/>
      <c r="L6" s="91"/>
      <c r="M6" s="91"/>
    </row>
    <row r="7" spans="1:13" ht="27.6" x14ac:dyDescent="0.3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399999999999999" x14ac:dyDescent="0.3">
      <c r="A8" s="85" t="s">
        <v>114</v>
      </c>
      <c r="B8" s="155" t="s">
        <v>120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3">
      <c r="A9" s="86" t="s">
        <v>7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 x14ac:dyDescent="0.3">
      <c r="A10" s="87"/>
      <c r="B10" s="87" t="str">
        <f>'01.01.2021 3-7лет (день 3)'!B10</f>
        <v xml:space="preserve">Бутерброд с маслом </v>
      </c>
      <c r="C10" s="94" t="s">
        <v>127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" customHeight="1" x14ac:dyDescent="0.3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 x14ac:dyDescent="0.3">
      <c r="A12" s="88" t="s">
        <v>11</v>
      </c>
      <c r="B12" s="87" t="str">
        <f>'01.01.2021 3-7лет (день 3)'!B14</f>
        <v>Рассольник ленинградский</v>
      </c>
      <c r="C12" s="100" t="s">
        <v>126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 x14ac:dyDescent="0.3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 x14ac:dyDescent="0.3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 x14ac:dyDescent="0.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 x14ac:dyDescent="0.3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 x14ac:dyDescent="0.3">
      <c r="A17" s="87"/>
      <c r="B17" s="87" t="str">
        <f>'01.01.2021 3-7лет (день 3)'!B19</f>
        <v>Сок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 x14ac:dyDescent="0.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x14ac:dyDescent="0.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3">
      <c r="A20" s="86" t="s">
        <v>18</v>
      </c>
      <c r="B20" s="87" t="s">
        <v>87</v>
      </c>
      <c r="C20" s="93" t="s">
        <v>135</v>
      </c>
      <c r="D20" s="93">
        <v>0.04</v>
      </c>
      <c r="E20" s="93">
        <v>0</v>
      </c>
      <c r="F20" s="93">
        <v>12.13</v>
      </c>
      <c r="G20" s="93">
        <v>47</v>
      </c>
      <c r="H20" s="93">
        <v>2.35</v>
      </c>
      <c r="I20" s="93">
        <v>0.09</v>
      </c>
      <c r="J20" s="93">
        <v>0</v>
      </c>
      <c r="K20" s="93">
        <v>0</v>
      </c>
      <c r="L20" s="93">
        <v>2</v>
      </c>
      <c r="M20" s="93" t="s">
        <v>136</v>
      </c>
    </row>
    <row r="21" spans="1:13" x14ac:dyDescent="0.3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 x14ac:dyDescent="0.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3">
      <c r="A23" s="86" t="s">
        <v>21</v>
      </c>
      <c r="B23" s="87" t="str">
        <f>'01.01.2021 3-7лет (день 3)'!B26</f>
        <v>Каша молочная  кукурузная</v>
      </c>
      <c r="C23" s="93" t="s">
        <v>121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 x14ac:dyDescent="0.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3">
      <c r="A25" s="87"/>
      <c r="B25" s="87" t="str">
        <f>'01.01.2021 3-7лет (день 3)'!B28</f>
        <v>Чай с сахаром</v>
      </c>
      <c r="C25" s="93" t="s">
        <v>122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118</v>
      </c>
    </row>
    <row r="26" spans="1:13" ht="16.2" x14ac:dyDescent="0.35">
      <c r="A26" s="87"/>
      <c r="B26" s="89" t="s">
        <v>119</v>
      </c>
      <c r="C26" s="93"/>
      <c r="D26" s="93">
        <f>SUM(D9:D25)</f>
        <v>54.308</v>
      </c>
      <c r="E26" s="93">
        <f t="shared" ref="E26:L26" si="0">SUM(E9:E25)</f>
        <v>52.5</v>
      </c>
      <c r="F26" s="93">
        <f t="shared" si="0"/>
        <v>225.76</v>
      </c>
      <c r="G26" s="93">
        <f t="shared" si="0"/>
        <v>1639.89</v>
      </c>
      <c r="H26" s="93">
        <f t="shared" si="0"/>
        <v>705.16500000000008</v>
      </c>
      <c r="I26" s="93">
        <f t="shared" si="0"/>
        <v>9.9649999999999999</v>
      </c>
      <c r="J26" s="93">
        <f t="shared" si="0"/>
        <v>0.59299999999999997</v>
      </c>
      <c r="K26" s="93">
        <f t="shared" si="0"/>
        <v>0.64449999999999996</v>
      </c>
      <c r="L26" s="93">
        <f t="shared" si="0"/>
        <v>14.14</v>
      </c>
      <c r="M26" s="93"/>
    </row>
    <row r="27" spans="1:13" x14ac:dyDescent="0.3">
      <c r="A27" s="154" t="s">
        <v>132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4">
        <f>'меню День 3'!E3</f>
        <v>45404</v>
      </c>
      <c r="B1" s="165"/>
      <c r="C1" s="165"/>
      <c r="D1" s="165"/>
      <c r="E1" s="165"/>
      <c r="F1" s="165"/>
      <c r="G1" s="165"/>
    </row>
    <row r="2" spans="1:7" ht="60" customHeight="1" x14ac:dyDescent="0.3">
      <c r="A2" s="166" t="s">
        <v>74</v>
      </c>
      <c r="B2" s="166" t="s">
        <v>75</v>
      </c>
      <c r="C2" s="166" t="s">
        <v>76</v>
      </c>
      <c r="D2" s="166" t="s">
        <v>77</v>
      </c>
      <c r="E2" s="166" t="s">
        <v>78</v>
      </c>
      <c r="F2" s="166" t="s">
        <v>79</v>
      </c>
      <c r="G2" s="168" t="s">
        <v>80</v>
      </c>
    </row>
    <row r="3" spans="1:7" x14ac:dyDescent="0.3">
      <c r="A3" s="167"/>
      <c r="B3" s="167"/>
      <c r="C3" s="167"/>
      <c r="D3" s="167"/>
      <c r="E3" s="167"/>
      <c r="F3" s="167"/>
      <c r="G3" s="169"/>
    </row>
    <row r="4" spans="1:7" ht="33" customHeight="1" x14ac:dyDescent="0.3">
      <c r="A4" s="167"/>
      <c r="B4" s="167"/>
      <c r="C4" s="167"/>
      <c r="D4" s="167"/>
      <c r="E4" s="167"/>
      <c r="F4" s="167"/>
      <c r="G4" s="169"/>
    </row>
    <row r="5" spans="1:7" ht="20.100000000000001" customHeight="1" x14ac:dyDescent="0.3">
      <c r="A5" s="163" t="s">
        <v>81</v>
      </c>
      <c r="B5" s="161">
        <v>0.3611111111111111</v>
      </c>
      <c r="C5" s="4" t="str">
        <f>'меню День 3'!E4</f>
        <v>Каша пшенная молочная</v>
      </c>
      <c r="D5" s="70" t="s">
        <v>82</v>
      </c>
      <c r="E5" s="70" t="s">
        <v>83</v>
      </c>
      <c r="F5" s="4"/>
      <c r="G5" s="4"/>
    </row>
    <row r="6" spans="1:7" ht="20.100000000000001" customHeight="1" x14ac:dyDescent="0.3">
      <c r="A6" s="163"/>
      <c r="B6" s="161"/>
      <c r="C6" s="4" t="str">
        <f>'меню День 3'!E5</f>
        <v xml:space="preserve">Бутерброд с маслом </v>
      </c>
      <c r="D6" s="70" t="s">
        <v>82</v>
      </c>
      <c r="E6" s="70" t="s">
        <v>83</v>
      </c>
      <c r="F6" s="4"/>
      <c r="G6" s="4"/>
    </row>
    <row r="7" spans="1:7" ht="20.100000000000001" customHeight="1" x14ac:dyDescent="0.3">
      <c r="A7" s="163"/>
      <c r="B7" s="161"/>
      <c r="C7" s="4" t="str">
        <f>'меню День 3'!E6</f>
        <v>Какао с молоком</v>
      </c>
      <c r="D7" s="70" t="s">
        <v>82</v>
      </c>
      <c r="E7" s="70" t="s">
        <v>83</v>
      </c>
      <c r="F7" s="4"/>
      <c r="G7" s="4"/>
    </row>
    <row r="8" spans="1:7" ht="20.100000000000001" customHeight="1" x14ac:dyDescent="0.3">
      <c r="A8" s="160" t="s">
        <v>84</v>
      </c>
      <c r="B8" s="161">
        <v>0.4861111111111111</v>
      </c>
      <c r="C8" s="8" t="str">
        <f>'меню День 3'!E9</f>
        <v>Рассольник ленинградский</v>
      </c>
      <c r="D8" s="70" t="s">
        <v>82</v>
      </c>
      <c r="E8" s="70" t="s">
        <v>83</v>
      </c>
      <c r="F8" s="4"/>
      <c r="G8" s="4"/>
    </row>
    <row r="9" spans="1:7" ht="20.100000000000001" customHeight="1" x14ac:dyDescent="0.3">
      <c r="A9" s="160"/>
      <c r="B9" s="161"/>
      <c r="C9" s="8" t="str">
        <f>'меню День 3'!E10</f>
        <v>Рулет мясной</v>
      </c>
      <c r="D9" s="70" t="s">
        <v>82</v>
      </c>
      <c r="E9" s="70" t="s">
        <v>83</v>
      </c>
      <c r="F9" s="4"/>
      <c r="G9" s="4"/>
    </row>
    <row r="10" spans="1:7" ht="20.100000000000001" customHeight="1" x14ac:dyDescent="0.3">
      <c r="A10" s="160"/>
      <c r="B10" s="161"/>
      <c r="C10" s="8" t="str">
        <f>'меню День 3'!E11</f>
        <v>Картофельное пюре</v>
      </c>
      <c r="D10" s="70" t="s">
        <v>82</v>
      </c>
      <c r="E10" s="70" t="s">
        <v>83</v>
      </c>
      <c r="F10" s="4"/>
      <c r="G10" s="4"/>
    </row>
    <row r="11" spans="1:7" ht="20.100000000000001" customHeight="1" x14ac:dyDescent="0.3">
      <c r="A11" s="160"/>
      <c r="B11" s="161"/>
      <c r="C11" s="8" t="str">
        <f>'меню День 3'!E12</f>
        <v>Хлеб пшеничный</v>
      </c>
      <c r="D11" s="70" t="s">
        <v>82</v>
      </c>
      <c r="E11" s="70" t="s">
        <v>83</v>
      </c>
      <c r="F11" s="4"/>
      <c r="G11" s="4"/>
    </row>
    <row r="12" spans="1:7" ht="20.100000000000001" customHeight="1" x14ac:dyDescent="0.3">
      <c r="A12" s="160"/>
      <c r="B12" s="161"/>
      <c r="C12" s="8" t="str">
        <f>'меню День 3'!E13</f>
        <v>Хлеб ржано-пшеничный</v>
      </c>
      <c r="D12" s="70" t="s">
        <v>82</v>
      </c>
      <c r="E12" s="70" t="s">
        <v>83</v>
      </c>
      <c r="F12" s="4"/>
      <c r="G12" s="4"/>
    </row>
    <row r="13" spans="1:7" ht="20.100000000000001" customHeight="1" x14ac:dyDescent="0.3">
      <c r="A13" s="160"/>
      <c r="B13" s="161"/>
      <c r="C13" s="8" t="str">
        <f>'меню День 3'!E14</f>
        <v>Сок</v>
      </c>
      <c r="D13" s="70" t="s">
        <v>82</v>
      </c>
      <c r="E13" s="70" t="s">
        <v>83</v>
      </c>
      <c r="F13" s="4"/>
      <c r="G13" s="4"/>
    </row>
    <row r="14" spans="1:7" ht="20.100000000000001" customHeight="1" x14ac:dyDescent="0.3">
      <c r="A14" s="160"/>
      <c r="B14" s="161"/>
      <c r="C14" s="10"/>
      <c r="D14" s="70"/>
      <c r="E14" s="70"/>
      <c r="F14" s="4"/>
      <c r="G14" s="4"/>
    </row>
    <row r="15" spans="1:7" ht="20.100000000000001" customHeight="1" x14ac:dyDescent="0.3">
      <c r="A15" s="160"/>
      <c r="B15" s="161"/>
      <c r="C15" s="10"/>
      <c r="D15" s="70"/>
      <c r="E15" s="70"/>
      <c r="F15" s="4"/>
      <c r="G15" s="4"/>
    </row>
    <row r="16" spans="1:7" ht="20.100000000000001" customHeight="1" x14ac:dyDescent="0.3">
      <c r="A16" s="160" t="s">
        <v>85</v>
      </c>
      <c r="B16" s="161">
        <v>0.63888888888888895</v>
      </c>
      <c r="C16" s="11" t="str">
        <f>'меню День 3'!E16</f>
        <v>Чай с лимоном</v>
      </c>
      <c r="D16" s="70" t="s">
        <v>82</v>
      </c>
      <c r="E16" s="70" t="s">
        <v>83</v>
      </c>
      <c r="F16" s="4"/>
      <c r="G16" s="4"/>
    </row>
    <row r="17" spans="1:7" ht="20.100000000000001" customHeight="1" x14ac:dyDescent="0.3">
      <c r="A17" s="160"/>
      <c r="B17" s="162"/>
      <c r="C17" s="11" t="str">
        <f>'меню День 3'!E17</f>
        <v>Печенье</v>
      </c>
      <c r="D17" s="70" t="s">
        <v>82</v>
      </c>
      <c r="E17" s="70" t="s">
        <v>83</v>
      </c>
      <c r="F17" s="4"/>
      <c r="G17" s="4"/>
    </row>
    <row r="18" spans="1:7" ht="20.100000000000001" customHeight="1" x14ac:dyDescent="0.3">
      <c r="A18" s="160" t="s">
        <v>86</v>
      </c>
      <c r="B18" s="161">
        <v>0.69444444444444453</v>
      </c>
      <c r="C18" s="13" t="str">
        <f>'меню День 3'!E21</f>
        <v>Каша молочная  кукурузная</v>
      </c>
      <c r="D18" s="70" t="s">
        <v>82</v>
      </c>
      <c r="E18" s="70" t="s">
        <v>83</v>
      </c>
      <c r="F18" s="4"/>
      <c r="G18" s="4"/>
    </row>
    <row r="19" spans="1:7" ht="20.100000000000001" customHeight="1" x14ac:dyDescent="0.3">
      <c r="A19" s="160"/>
      <c r="B19" s="162"/>
      <c r="C19" s="13" t="str">
        <f>'меню День 3'!E22</f>
        <v>Хлеб пшеничный</v>
      </c>
      <c r="D19" s="70" t="s">
        <v>82</v>
      </c>
      <c r="E19" s="70" t="s">
        <v>83</v>
      </c>
      <c r="F19" s="4"/>
      <c r="G19" s="4"/>
    </row>
    <row r="20" spans="1:7" ht="20.100000000000001" customHeight="1" x14ac:dyDescent="0.3">
      <c r="A20" s="160"/>
      <c r="B20" s="162"/>
      <c r="C20" s="13" t="str">
        <f>'меню День 3'!E23</f>
        <v>Чай с сахаром</v>
      </c>
      <c r="D20" s="70" t="s">
        <v>82</v>
      </c>
      <c r="E20" s="70" t="s">
        <v>83</v>
      </c>
      <c r="F20" s="4"/>
      <c r="G20" s="4"/>
    </row>
    <row r="21" spans="1:7" ht="20.100000000000001" customHeight="1" x14ac:dyDescent="0.3">
      <c r="A21" s="160"/>
      <c r="B21" s="162"/>
      <c r="C21" s="4"/>
      <c r="D21" s="4"/>
      <c r="E21" s="4"/>
      <c r="F21" s="4"/>
      <c r="G21" s="4"/>
    </row>
    <row r="22" spans="1:7" x14ac:dyDescent="0.3">
      <c r="A22" s="71"/>
    </row>
    <row r="23" spans="1:7" x14ac:dyDescent="0.3">
      <c r="A23" s="71"/>
    </row>
    <row r="24" spans="1:7" x14ac:dyDescent="0.3">
      <c r="A24" s="71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4.4" x14ac:dyDescent="0.3"/>
  <cols>
    <col min="3" max="3" width="26.88671875" customWidth="1"/>
    <col min="4" max="4" width="22.44140625" customWidth="1"/>
  </cols>
  <sheetData>
    <row r="2" spans="2:4" x14ac:dyDescent="0.3">
      <c r="B2" s="124"/>
      <c r="C2" s="72" t="s">
        <v>2</v>
      </c>
      <c r="D2" s="4"/>
    </row>
    <row r="3" spans="2:4" x14ac:dyDescent="0.3">
      <c r="B3" s="125"/>
      <c r="C3" s="73" t="s">
        <v>6</v>
      </c>
      <c r="D3" s="4"/>
    </row>
    <row r="4" spans="2:4" x14ac:dyDescent="0.3">
      <c r="B4" s="114" t="s">
        <v>7</v>
      </c>
      <c r="C4" s="74" t="s">
        <v>8</v>
      </c>
      <c r="D4" s="4" t="s">
        <v>89</v>
      </c>
    </row>
    <row r="5" spans="2:4" x14ac:dyDescent="0.3">
      <c r="B5" s="115"/>
      <c r="C5" s="75" t="s">
        <v>88</v>
      </c>
      <c r="D5" s="4" t="s">
        <v>90</v>
      </c>
    </row>
    <row r="6" spans="2:4" x14ac:dyDescent="0.3">
      <c r="B6" s="115"/>
      <c r="C6" s="74" t="s">
        <v>10</v>
      </c>
      <c r="D6" s="4" t="s">
        <v>91</v>
      </c>
    </row>
    <row r="7" spans="2:4" x14ac:dyDescent="0.3">
      <c r="B7" s="115"/>
      <c r="C7" s="74"/>
      <c r="D7" s="4"/>
    </row>
    <row r="8" spans="2:4" x14ac:dyDescent="0.3">
      <c r="B8" s="116"/>
      <c r="C8" s="74"/>
      <c r="D8" s="4"/>
    </row>
    <row r="9" spans="2:4" x14ac:dyDescent="0.3">
      <c r="B9" s="115" t="s">
        <v>11</v>
      </c>
      <c r="C9" s="76" t="s">
        <v>12</v>
      </c>
      <c r="D9" s="4" t="s">
        <v>92</v>
      </c>
    </row>
    <row r="10" spans="2:4" x14ac:dyDescent="0.3">
      <c r="B10" s="115"/>
      <c r="C10" s="74" t="s">
        <v>13</v>
      </c>
      <c r="D10" s="4" t="s">
        <v>93</v>
      </c>
    </row>
    <row r="11" spans="2:4" x14ac:dyDescent="0.3">
      <c r="B11" s="115"/>
      <c r="C11" s="74" t="s">
        <v>14</v>
      </c>
      <c r="D11" s="4" t="s">
        <v>94</v>
      </c>
    </row>
    <row r="12" spans="2:4" x14ac:dyDescent="0.3">
      <c r="B12" s="115"/>
      <c r="C12" s="77" t="s">
        <v>15</v>
      </c>
      <c r="D12" s="4"/>
    </row>
    <row r="13" spans="2:4" x14ac:dyDescent="0.3">
      <c r="B13" s="115"/>
      <c r="C13" s="78" t="s">
        <v>62</v>
      </c>
      <c r="D13" s="4"/>
    </row>
    <row r="14" spans="2:4" x14ac:dyDescent="0.3">
      <c r="B14" s="115"/>
      <c r="C14" s="78" t="s">
        <v>17</v>
      </c>
      <c r="D14" s="4"/>
    </row>
    <row r="15" spans="2:4" x14ac:dyDescent="0.3">
      <c r="B15" s="116"/>
      <c r="C15" s="78"/>
      <c r="D15" s="4"/>
    </row>
    <row r="16" spans="2:4" x14ac:dyDescent="0.3">
      <c r="B16" s="114" t="s">
        <v>18</v>
      </c>
      <c r="C16" s="78" t="s">
        <v>87</v>
      </c>
      <c r="D16" s="4"/>
    </row>
    <row r="17" spans="2:4" x14ac:dyDescent="0.3">
      <c r="B17" s="115"/>
      <c r="C17" s="79" t="s">
        <v>20</v>
      </c>
      <c r="D17" s="4"/>
    </row>
    <row r="18" spans="2:4" x14ac:dyDescent="0.3">
      <c r="B18" s="115"/>
      <c r="C18" s="74"/>
      <c r="D18" s="4"/>
    </row>
    <row r="19" spans="2:4" x14ac:dyDescent="0.3">
      <c r="B19" s="115"/>
      <c r="C19" s="74"/>
      <c r="D19" s="4"/>
    </row>
    <row r="20" spans="2:4" x14ac:dyDescent="0.3">
      <c r="B20" s="116"/>
      <c r="C20" s="74"/>
      <c r="D20" s="4"/>
    </row>
    <row r="21" spans="2:4" x14ac:dyDescent="0.3">
      <c r="B21" s="114" t="s">
        <v>21</v>
      </c>
      <c r="C21" s="80" t="str">
        <f>'01.01.2021 1,5-2 года (день 3)'!B26</f>
        <v>Каша молочная  кукурузная</v>
      </c>
      <c r="D21" s="4" t="s">
        <v>89</v>
      </c>
    </row>
    <row r="22" spans="2:4" x14ac:dyDescent="0.3">
      <c r="B22" s="115"/>
      <c r="C22" s="80" t="str">
        <f>'01.01.2021 1,5-2 года (день 3)'!B27</f>
        <v>Хлеб пшеничный</v>
      </c>
      <c r="D22" s="4"/>
    </row>
    <row r="23" spans="2:4" x14ac:dyDescent="0.3">
      <c r="B23" s="115"/>
      <c r="C23" s="80" t="str">
        <f>'01.01.2021 1,5-2 года (день 3)'!B28</f>
        <v>Чай с сахаром</v>
      </c>
      <c r="D23" s="4"/>
    </row>
    <row r="24" spans="2:4" x14ac:dyDescent="0.3">
      <c r="B24" s="115"/>
      <c r="C24" s="77"/>
      <c r="D24" s="4"/>
    </row>
    <row r="25" spans="2:4" x14ac:dyDescent="0.3">
      <c r="B25" s="116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2024-04-19T08:01:52Z</dcterms:modified>
</cp:coreProperties>
</file>