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3" i="5" s="1"/>
  <c r="BO59" i="5"/>
  <c r="BO60" i="5" s="1"/>
  <c r="BO65" i="5" s="1"/>
  <c r="BO109" i="5"/>
  <c r="BO110" i="5" s="1"/>
  <c r="BO47" i="5"/>
  <c r="BO99" i="5"/>
  <c r="BO98" i="5"/>
  <c r="BO115" i="5"/>
  <c r="BO114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U30" i="4"/>
  <c r="V30" i="4"/>
  <c r="V31" i="4" s="1"/>
  <c r="W30" i="4"/>
  <c r="W31" i="4" s="1"/>
  <c r="X30" i="4"/>
  <c r="X31" i="4" s="1"/>
  <c r="Q31" i="4"/>
  <c r="T31" i="4"/>
  <c r="U31" i="4"/>
  <c r="N30" i="5"/>
  <c r="N31" i="5" s="1"/>
  <c r="O30" i="5"/>
  <c r="O31" i="5" s="1"/>
  <c r="P30" i="5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P31" i="5"/>
  <c r="V31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64" i="5" l="1"/>
  <c r="BO59" i="4"/>
  <c r="BO60" i="4" s="1"/>
  <c r="BO65" i="4" s="1"/>
  <c r="BO82" i="5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46" i="4"/>
  <c r="BO115" i="4" l="1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/>
  <c r="E31" i="6"/>
  <c r="B24" i="6"/>
  <c r="I4" i="6"/>
  <c r="I31" i="6" s="1"/>
  <c r="I6" i="6" l="1"/>
  <c r="I33" i="6" s="1"/>
  <c r="E33" i="6"/>
  <c r="B6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5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V99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E115" i="5"/>
  <c r="E114" i="5"/>
  <c r="I115" i="5"/>
  <c r="I114" i="5"/>
  <c r="Y115" i="5"/>
  <c r="AC114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99" i="4" s="1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AB83" i="4"/>
  <c r="AZ83" i="4"/>
  <c r="AQ99" i="4"/>
  <c r="AW99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K115" i="4"/>
  <c r="K114" i="4"/>
  <c r="S114" i="4"/>
  <c r="AQ114" i="4"/>
  <c r="AY115" i="4"/>
  <c r="BG115" i="4"/>
  <c r="AP115" i="4"/>
  <c r="BN114" i="4"/>
  <c r="V83" i="4"/>
  <c r="V82" i="4"/>
  <c r="T114" i="4"/>
  <c r="AB114" i="4"/>
  <c r="AJ114" i="4"/>
  <c r="AR114" i="4"/>
  <c r="AZ114" i="4"/>
  <c r="BD114" i="4"/>
  <c r="BL114" i="4"/>
  <c r="AB115" i="4"/>
  <c r="AR115" i="4"/>
  <c r="BH115" i="4"/>
  <c r="F114" i="4"/>
  <c r="N114" i="4"/>
  <c r="AL114" i="4"/>
  <c r="AT115" i="4"/>
  <c r="BN62" i="4"/>
  <c r="BN63" i="4" s="1"/>
  <c r="BN80" i="4"/>
  <c r="BN81" i="4" s="1"/>
  <c r="AH99" i="4"/>
  <c r="BN96" i="4"/>
  <c r="P115" i="4"/>
  <c r="AV115" i="4"/>
  <c r="BD115" i="4"/>
  <c r="R82" i="4" l="1"/>
  <c r="N83" i="4"/>
  <c r="BG98" i="4"/>
  <c r="AI98" i="4"/>
  <c r="AN82" i="4"/>
  <c r="U115" i="5"/>
  <c r="N82" i="4"/>
  <c r="J83" i="4"/>
  <c r="AY98" i="4"/>
  <c r="AE98" i="4"/>
  <c r="BL115" i="4"/>
  <c r="I114" i="4"/>
  <c r="V115" i="4"/>
  <c r="AZ115" i="4"/>
  <c r="BH114" i="4"/>
  <c r="AN114" i="4"/>
  <c r="J82" i="4"/>
  <c r="J115" i="4"/>
  <c r="W114" i="4"/>
  <c r="G114" i="4"/>
  <c r="AY99" i="4"/>
  <c r="S98" i="4"/>
  <c r="U82" i="4"/>
  <c r="AU65" i="4"/>
  <c r="AP115" i="5"/>
  <c r="BC99" i="5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<sst xmlns="http://schemas.openxmlformats.org/spreadsheetml/2006/main" count="396" uniqueCount="107">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</sst>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44638</v>
      </c>
    </row>
    <row r="5" spans="1:69" ht="15" customHeight="1" x14ac:dyDescent="0.25">
      <c r="A5" s="86"/>
      <c r="B5" s="3" t="s">
        <v>3</v>
      </c>
      <c r="C5" s="83" t="s">
        <v>4</v>
      </c>
      <c r="D5" s="85" t="str">
        <f>[1]Цены!A1</f>
        <v>Хлеб пшеничный</v>
      </c>
      <c r="E5" s="85" t="str">
        <f>[1]Цены!B1</f>
        <v>Хлеб ржано-пшеничный</v>
      </c>
      <c r="F5" s="85" t="str">
        <f>[1]Цены!C1</f>
        <v>Сахар</v>
      </c>
      <c r="G5" s="85" t="str">
        <f>[1]Цены!D1</f>
        <v>Чай</v>
      </c>
      <c r="H5" s="85" t="str">
        <f>[1]Цены!E1</f>
        <v>Какао</v>
      </c>
      <c r="I5" s="85" t="str">
        <f>[1]Цены!F1</f>
        <v>Кофейный напиток</v>
      </c>
      <c r="J5" s="85" t="str">
        <f>[1]Цены!G1</f>
        <v>Молоко 2,5%</v>
      </c>
      <c r="K5" s="85" t="str">
        <f>[1]Цены!H1</f>
        <v>Масло сливочное</v>
      </c>
      <c r="L5" s="85" t="str">
        <f>[1]Цены!I1</f>
        <v>Сметана 15%</v>
      </c>
      <c r="M5" s="85" t="str">
        <f>[1]Цены!J1</f>
        <v>Молоко сухое</v>
      </c>
      <c r="N5" s="85" t="str">
        <f>[1]Цены!K1</f>
        <v>Снежок 2,5 %</v>
      </c>
      <c r="O5" s="85" t="str">
        <f>[1]Цены!L1</f>
        <v>Творог 5%</v>
      </c>
      <c r="P5" s="85" t="str">
        <f>[1]Цены!M1</f>
        <v>Молоко сгущенное</v>
      </c>
      <c r="Q5" s="85" t="str">
        <f>[1]Цены!N1</f>
        <v xml:space="preserve">Джем Сава </v>
      </c>
      <c r="R5" s="85" t="str">
        <f>[1]Цены!O1</f>
        <v>Сыр</v>
      </c>
      <c r="S5" s="85" t="str">
        <f>[1]Цены!P1</f>
        <v>Зеленый горошек</v>
      </c>
      <c r="T5" s="85" t="str">
        <f>[1]Цены!Q1</f>
        <v>Кукуруза консервирован.</v>
      </c>
      <c r="U5" s="85" t="str">
        <f>[1]Цены!R1</f>
        <v>Консервы рыбные</v>
      </c>
      <c r="V5" s="85" t="str">
        <f>[1]Цены!S1</f>
        <v>Огурцы консервирован.</v>
      </c>
      <c r="W5" s="85" t="str">
        <f>[1]Цены!T1</f>
        <v>Огурцы свежие</v>
      </c>
      <c r="X5" s="85" t="str">
        <f>[1]Цены!U1</f>
        <v>Яйцо</v>
      </c>
      <c r="Y5" s="85" t="str">
        <f>[1]Цены!V1</f>
        <v>Икра кабачковая</v>
      </c>
      <c r="Z5" s="85" t="str">
        <f>[1]Цены!W1</f>
        <v>Изюм</v>
      </c>
      <c r="AA5" s="85" t="str">
        <f>[1]Цены!X1</f>
        <v>Курага</v>
      </c>
      <c r="AB5" s="85" t="str">
        <f>[1]Цены!Y1</f>
        <v>Чернослив</v>
      </c>
      <c r="AC5" s="85" t="str">
        <f>[1]Цены!Z1</f>
        <v>Шиповник</v>
      </c>
      <c r="AD5" s="85" t="str">
        <f>[1]Цены!AA1</f>
        <v>Сухофрукты</v>
      </c>
      <c r="AE5" s="85" t="str">
        <f>[1]Цены!AB1</f>
        <v>Ягода свежемороженная</v>
      </c>
      <c r="AF5" s="85" t="str">
        <f>[1]Цены!AC1</f>
        <v>Лимон</v>
      </c>
      <c r="AG5" s="85" t="str">
        <f>[1]Цены!AD1</f>
        <v>Кисель</v>
      </c>
      <c r="AH5" s="85" t="str">
        <f>[1]Цены!AE1</f>
        <v xml:space="preserve">Сок </v>
      </c>
      <c r="AI5" s="85" t="str">
        <f>[1]Цены!AF1</f>
        <v>Макаронные изделия</v>
      </c>
      <c r="AJ5" s="85" t="str">
        <f>[1]Цены!AG1</f>
        <v>Мука</v>
      </c>
      <c r="AK5" s="85" t="str">
        <f>[1]Цены!AH1</f>
        <v>Дрожжи</v>
      </c>
      <c r="AL5" s="85" t="str">
        <f>[1]Цены!AI1</f>
        <v>Печенье</v>
      </c>
      <c r="AM5" s="85" t="str">
        <f>[1]Цены!AJ1</f>
        <v>Пряники</v>
      </c>
      <c r="AN5" s="85" t="str">
        <f>[1]Цены!AK1</f>
        <v>Вафли</v>
      </c>
      <c r="AO5" s="85" t="str">
        <f>[1]Цены!AL1</f>
        <v>Конфеты</v>
      </c>
      <c r="AP5" s="85" t="str">
        <f>[1]Цены!AM1</f>
        <v>Повидло Сава</v>
      </c>
      <c r="AQ5" s="85" t="str">
        <f>[1]Цены!AN1</f>
        <v>Крупа геркулес</v>
      </c>
      <c r="AR5" s="85" t="str">
        <f>[1]Цены!AO1</f>
        <v>Крупа горох</v>
      </c>
      <c r="AS5" s="85" t="str">
        <f>[1]Цены!AP1</f>
        <v>Крупа гречневая</v>
      </c>
      <c r="AT5" s="85" t="str">
        <f>[1]Цены!AQ1</f>
        <v>Крупа кукурузная</v>
      </c>
      <c r="AU5" s="85" t="str">
        <f>[1]Цены!AR1</f>
        <v>Крупа манная</v>
      </c>
      <c r="AV5" s="85" t="str">
        <f>[1]Цены!AS1</f>
        <v>Крупа перловая</v>
      </c>
      <c r="AW5" s="85" t="str">
        <f>[1]Цены!AT1</f>
        <v>Крупа пшеничная</v>
      </c>
      <c r="AX5" s="85" t="str">
        <f>[1]Цены!AU1</f>
        <v>Крупа пшено</v>
      </c>
      <c r="AY5" s="85" t="str">
        <f>[1]Цены!AV1</f>
        <v>Крупа ячневая</v>
      </c>
      <c r="AZ5" s="85" t="str">
        <f>[1]Цены!AW1</f>
        <v>Рис</v>
      </c>
      <c r="BA5" s="85" t="str">
        <f>[1]Цены!AX1</f>
        <v>Цыпленок бройлер</v>
      </c>
      <c r="BB5" s="85" t="str">
        <f>[1]Цены!AY1</f>
        <v>Филе куриное</v>
      </c>
      <c r="BC5" s="85" t="str">
        <f>[1]Цены!AZ1</f>
        <v>Фарш говяжий</v>
      </c>
      <c r="BD5" s="85" t="str">
        <f>[1]Цены!BA1</f>
        <v>Печень куриная</v>
      </c>
      <c r="BE5" s="85" t="str">
        <f>[1]Цены!BB1</f>
        <v>Филе минтая</v>
      </c>
      <c r="BF5" s="85" t="str">
        <f>[1]Цены!BC1</f>
        <v>Филе сельди слабосол.</v>
      </c>
      <c r="BG5" s="85" t="str">
        <f>[1]Цены!BD1</f>
        <v>Картофель</v>
      </c>
      <c r="BH5" s="85" t="str">
        <f>[1]Цены!BE1</f>
        <v>Морковь</v>
      </c>
      <c r="BI5" s="85" t="str">
        <f>[1]Цены!BF1</f>
        <v>Лук</v>
      </c>
      <c r="BJ5" s="85" t="str">
        <f>[1]Цены!BG1</f>
        <v>Капуста</v>
      </c>
      <c r="BK5" s="85" t="str">
        <f>[1]Цены!BH1</f>
        <v>Свекла</v>
      </c>
      <c r="BL5" s="85" t="str">
        <f>[1]Цены!BI1</f>
        <v>Томатная паста</v>
      </c>
      <c r="BM5" s="85" t="str">
        <f>[1]Цены!BJ1</f>
        <v>Масло растительное</v>
      </c>
      <c r="BN5" s="85" t="str">
        <f>[1]Цены!BK1</f>
        <v>Соль</v>
      </c>
      <c r="BO5" s="83" t="s">
        <v>100</v>
      </c>
      <c r="BP5" s="88" t="s">
        <v>5</v>
      </c>
      <c r="BQ5" s="88" t="s">
        <v>6</v>
      </c>
    </row>
    <row r="6" spans="1:69" ht="45.75" customHeight="1" x14ac:dyDescent="0.25">
      <c r="A6" s="87"/>
      <c r="B6" s="4" t="s">
        <v>7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4"/>
      <c r="BP6" s="88"/>
      <c r="BQ6" s="88"/>
    </row>
    <row r="7" spans="1:69" x14ac:dyDescent="0.25">
      <c r="A7" s="89" t="s">
        <v>8</v>
      </c>
      <c r="B7" s="5" t="str">
        <f>' 3-7 лет (день 5)'!B7</f>
        <v>Каша молочная "Геркулес"</v>
      </c>
      <c r="C7" s="90">
        <f>$E$4</f>
        <v>1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9"/>
      <c r="B8" s="5" t="str">
        <f>' 3-7 лет (день 5)'!B8</f>
        <v>Бутерброд с маслом</v>
      </c>
      <c r="C8" s="91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9"/>
      <c r="B9" s="5" t="str">
        <f>' 3-7 лет (день 5)'!B9</f>
        <v>Какао с молоком</v>
      </c>
      <c r="C9" s="91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9"/>
      <c r="B10" s="5"/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9"/>
      <c r="B11" s="5"/>
      <c r="C11" s="9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9" t="s">
        <v>12</v>
      </c>
      <c r="B12" s="5" t="str">
        <f>' 3-7 лет (день 5)'!B12</f>
        <v>Суп картофельный с гренками</v>
      </c>
      <c r="C12" s="90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9"/>
      <c r="B13" s="5" t="str">
        <f>' 3-7 лет (день 5)'!B13</f>
        <v>Рыба, тушенная в сметанном соусе</v>
      </c>
      <c r="C13" s="91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9"/>
      <c r="B14" s="5" t="str">
        <f>' 3-7 лет (день 5)'!B14</f>
        <v>Рис отварной</v>
      </c>
      <c r="C14" s="9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9"/>
      <c r="B15" s="5" t="str">
        <f>' 3-7 лет (день 5)'!B15</f>
        <v>Хлеб пшеничный</v>
      </c>
      <c r="C15" s="9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9"/>
      <c r="B16" s="5" t="str">
        <f>' 3-7 лет (день 5)'!B16</f>
        <v>Хлеб ржано-пшеничный</v>
      </c>
      <c r="C16" s="91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9"/>
      <c r="B17" s="5" t="str">
        <f>' 3-7 лет (день 5)'!B17</f>
        <v>Компот из чернослива</v>
      </c>
      <c r="C17" s="91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9"/>
      <c r="B18" s="9"/>
      <c r="C18" s="9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9"/>
      <c r="B19" s="9"/>
      <c r="C19" s="9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9" t="s">
        <v>18</v>
      </c>
      <c r="B20" s="5" t="str">
        <f>' 3-7 лет (день 5)'!B20</f>
        <v>Чай с лимоном</v>
      </c>
      <c r="C20" s="90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9"/>
      <c r="B21" s="5" t="str">
        <f>' 3-7 лет (день 5)'!B21</f>
        <v>Крендель сахарный</v>
      </c>
      <c r="C21" s="91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9"/>
      <c r="B22" s="5"/>
      <c r="C22" s="9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9"/>
      <c r="B23" s="5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9"/>
      <c r="B24" s="5"/>
      <c r="C24" s="9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9" t="s">
        <v>21</v>
      </c>
      <c r="B25" s="14" t="str">
        <f>' 3-7 лет (день 5)'!B25</f>
        <v>Рагу из овощей</v>
      </c>
      <c r="C25" s="90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9"/>
      <c r="B26" s="14" t="str">
        <f>' 3-7 лет (день 5)'!B26</f>
        <v>Хлеб пшеничный</v>
      </c>
      <c r="C26" s="91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9"/>
      <c r="B27" s="14" t="str">
        <f>' 3-7 лет (день 5)'!B27</f>
        <v>Чай с сахаром</v>
      </c>
      <c r="C27" s="91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9"/>
      <c r="B28" s="15"/>
      <c r="C28" s="9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9"/>
      <c r="B29" s="5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0.04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9.1999999999999998E-2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0.01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9.0899999999999995E-2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1.4999999999999999E-2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4.0000000000000001E-3</v>
      </c>
      <c r="BO31" s="19">
        <f t="shared" ref="BO31" si="8">PRODUCT(BO30,$E$4)</f>
        <v>3.5000000000000003E-2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93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3.452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6.5669599999999999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5.04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0.71811000000000003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2.13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0.94500000000000006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1.2776100000000001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0.89999999999999991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3.84</v>
      </c>
      <c r="BA46" s="28">
        <f t="shared" si="11"/>
        <v>5.6750000000000007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4.6000000000000005</v>
      </c>
      <c r="BH46" s="28">
        <f t="shared" si="11"/>
        <v>1.4700000000000002</v>
      </c>
      <c r="BI46" s="28">
        <f t="shared" si="11"/>
        <v>0.3</v>
      </c>
      <c r="BJ46" s="28">
        <f t="shared" si="11"/>
        <v>0.63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5.9560000000000002E-2</v>
      </c>
      <c r="BO46" s="28">
        <f t="shared" ref="BO46" si="12">BO31*BO44</f>
        <v>0.35000000000000003</v>
      </c>
      <c r="BP46" s="29">
        <f>SUM(D46:BN46)</f>
        <v>67.618560000000002</v>
      </c>
      <c r="BQ46" s="30">
        <f>BP46/$C$7</f>
        <v>67.618560000000002</v>
      </c>
    </row>
    <row r="47" spans="1:69" ht="17.25" x14ac:dyDescent="0.3">
      <c r="A47" s="26"/>
      <c r="B47" s="27" t="s">
        <v>31</v>
      </c>
      <c r="C47" s="93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3.452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6.5669599999999999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5.04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0.71811000000000003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2.13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0.94500000000000006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1.2776100000000001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0.89999999999999991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3.84</v>
      </c>
      <c r="BA47" s="28">
        <f t="shared" si="13"/>
        <v>5.6750000000000007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4.6000000000000005</v>
      </c>
      <c r="BH47" s="28">
        <f t="shared" si="13"/>
        <v>1.4700000000000002</v>
      </c>
      <c r="BI47" s="28">
        <f t="shared" si="13"/>
        <v>0.3</v>
      </c>
      <c r="BJ47" s="28">
        <f t="shared" si="13"/>
        <v>0.63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5.9560000000000002E-2</v>
      </c>
      <c r="BO47" s="28">
        <f t="shared" ref="BO47" si="14">BO31*BO44</f>
        <v>0.35000000000000003</v>
      </c>
      <c r="BP47" s="29">
        <f>SUM(D47:BN47)</f>
        <v>67.618560000000002</v>
      </c>
      <c r="BQ47" s="30">
        <f>BP47/$C$7</f>
        <v>67.618560000000002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74.800449999999998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86"/>
      <c r="B52" s="3" t="s">
        <v>3</v>
      </c>
      <c r="C52" s="83" t="s">
        <v>4</v>
      </c>
      <c r="D52" s="85" t="str">
        <f t="shared" ref="D52:BN52" si="15">D5</f>
        <v>Хлеб пшеничный</v>
      </c>
      <c r="E52" s="85" t="str">
        <f t="shared" si="15"/>
        <v>Хлеб ржано-пшеничный</v>
      </c>
      <c r="F52" s="85" t="str">
        <f t="shared" si="15"/>
        <v>Сахар</v>
      </c>
      <c r="G52" s="85" t="str">
        <f t="shared" si="15"/>
        <v>Чай</v>
      </c>
      <c r="H52" s="85" t="str">
        <f t="shared" si="15"/>
        <v>Какао</v>
      </c>
      <c r="I52" s="85" t="str">
        <f t="shared" si="15"/>
        <v>Кофейный напиток</v>
      </c>
      <c r="J52" s="85" t="str">
        <f t="shared" si="15"/>
        <v>Молоко 2,5%</v>
      </c>
      <c r="K52" s="85" t="str">
        <f t="shared" si="15"/>
        <v>Масло сливочное</v>
      </c>
      <c r="L52" s="85" t="str">
        <f t="shared" si="15"/>
        <v>Сметана 15%</v>
      </c>
      <c r="M52" s="85" t="str">
        <f t="shared" si="15"/>
        <v>Молоко сухое</v>
      </c>
      <c r="N52" s="85" t="str">
        <f t="shared" si="15"/>
        <v>Снежок 2,5 %</v>
      </c>
      <c r="O52" s="85" t="str">
        <f t="shared" si="15"/>
        <v>Творог 5%</v>
      </c>
      <c r="P52" s="85" t="str">
        <f t="shared" si="15"/>
        <v>Молоко сгущенное</v>
      </c>
      <c r="Q52" s="85" t="str">
        <f t="shared" si="15"/>
        <v xml:space="preserve">Джем Сава </v>
      </c>
      <c r="R52" s="85" t="str">
        <f t="shared" si="15"/>
        <v>Сыр</v>
      </c>
      <c r="S52" s="85" t="str">
        <f t="shared" si="15"/>
        <v>Зеленый горошек</v>
      </c>
      <c r="T52" s="85" t="str">
        <f t="shared" si="15"/>
        <v>Кукуруза консервирован.</v>
      </c>
      <c r="U52" s="85" t="str">
        <f t="shared" si="15"/>
        <v>Консервы рыбные</v>
      </c>
      <c r="V52" s="85" t="str">
        <f t="shared" si="15"/>
        <v>Огурцы консервирован.</v>
      </c>
      <c r="W52" s="85" t="str">
        <f>W5</f>
        <v>Огурцы свежие</v>
      </c>
      <c r="X52" s="85" t="str">
        <f t="shared" si="15"/>
        <v>Яйцо</v>
      </c>
      <c r="Y52" s="85" t="str">
        <f t="shared" si="15"/>
        <v>Икра кабачковая</v>
      </c>
      <c r="Z52" s="85" t="str">
        <f t="shared" si="15"/>
        <v>Изюм</v>
      </c>
      <c r="AA52" s="85" t="str">
        <f t="shared" si="15"/>
        <v>Курага</v>
      </c>
      <c r="AB52" s="85" t="str">
        <f t="shared" si="15"/>
        <v>Чернослив</v>
      </c>
      <c r="AC52" s="85" t="str">
        <f t="shared" si="15"/>
        <v>Шиповник</v>
      </c>
      <c r="AD52" s="85" t="str">
        <f t="shared" si="15"/>
        <v>Сухофрукты</v>
      </c>
      <c r="AE52" s="85" t="str">
        <f t="shared" si="15"/>
        <v>Ягода свежемороженная</v>
      </c>
      <c r="AF52" s="85" t="str">
        <f t="shared" si="15"/>
        <v>Лимон</v>
      </c>
      <c r="AG52" s="85" t="str">
        <f t="shared" si="15"/>
        <v>Кисель</v>
      </c>
      <c r="AH52" s="85" t="str">
        <f t="shared" si="15"/>
        <v xml:space="preserve">Сок </v>
      </c>
      <c r="AI52" s="85" t="str">
        <f t="shared" si="15"/>
        <v>Макаронные изделия</v>
      </c>
      <c r="AJ52" s="85" t="str">
        <f t="shared" si="15"/>
        <v>Мука</v>
      </c>
      <c r="AK52" s="85" t="str">
        <f t="shared" si="15"/>
        <v>Дрожжи</v>
      </c>
      <c r="AL52" s="85" t="str">
        <f t="shared" si="15"/>
        <v>Печенье</v>
      </c>
      <c r="AM52" s="85" t="str">
        <f t="shared" si="15"/>
        <v>Пряники</v>
      </c>
      <c r="AN52" s="85" t="str">
        <f t="shared" si="15"/>
        <v>Вафли</v>
      </c>
      <c r="AO52" s="85" t="str">
        <f t="shared" si="15"/>
        <v>Конфеты</v>
      </c>
      <c r="AP52" s="85" t="str">
        <f t="shared" si="15"/>
        <v>Повидло Сава</v>
      </c>
      <c r="AQ52" s="85" t="str">
        <f t="shared" si="15"/>
        <v>Крупа геркулес</v>
      </c>
      <c r="AR52" s="85" t="str">
        <f t="shared" si="15"/>
        <v>Крупа горох</v>
      </c>
      <c r="AS52" s="85" t="str">
        <f t="shared" si="15"/>
        <v>Крупа гречневая</v>
      </c>
      <c r="AT52" s="85" t="str">
        <f t="shared" si="15"/>
        <v>Крупа кукурузная</v>
      </c>
      <c r="AU52" s="85" t="str">
        <f t="shared" si="15"/>
        <v>Крупа манная</v>
      </c>
      <c r="AV52" s="85" t="str">
        <f t="shared" si="15"/>
        <v>Крупа перловая</v>
      </c>
      <c r="AW52" s="85" t="str">
        <f t="shared" si="15"/>
        <v>Крупа пшеничная</v>
      </c>
      <c r="AX52" s="85" t="str">
        <f t="shared" si="15"/>
        <v>Крупа пшено</v>
      </c>
      <c r="AY52" s="85" t="str">
        <f t="shared" si="15"/>
        <v>Крупа ячневая</v>
      </c>
      <c r="AZ52" s="85" t="str">
        <f t="shared" si="15"/>
        <v>Рис</v>
      </c>
      <c r="BA52" s="85" t="str">
        <f t="shared" si="15"/>
        <v>Цыпленок бройлер</v>
      </c>
      <c r="BB52" s="85" t="str">
        <f t="shared" si="15"/>
        <v>Филе куриное</v>
      </c>
      <c r="BC52" s="85" t="str">
        <f t="shared" si="15"/>
        <v>Фарш говяжий</v>
      </c>
      <c r="BD52" s="85" t="str">
        <f t="shared" si="15"/>
        <v>Печень куриная</v>
      </c>
      <c r="BE52" s="85" t="str">
        <f t="shared" si="15"/>
        <v>Филе минтая</v>
      </c>
      <c r="BF52" s="85" t="str">
        <f t="shared" si="15"/>
        <v>Филе сельди слабосол.</v>
      </c>
      <c r="BG52" s="85" t="str">
        <f t="shared" si="15"/>
        <v>Картофель</v>
      </c>
      <c r="BH52" s="85" t="str">
        <f t="shared" si="15"/>
        <v>Морковь</v>
      </c>
      <c r="BI52" s="85" t="str">
        <f t="shared" si="15"/>
        <v>Лук</v>
      </c>
      <c r="BJ52" s="85" t="str">
        <f t="shared" si="15"/>
        <v>Капуста</v>
      </c>
      <c r="BK52" s="85" t="str">
        <f t="shared" si="15"/>
        <v>Свекла</v>
      </c>
      <c r="BL52" s="85" t="str">
        <f t="shared" si="15"/>
        <v>Томатная паста</v>
      </c>
      <c r="BM52" s="85" t="str">
        <f t="shared" si="15"/>
        <v>Масло растительное</v>
      </c>
      <c r="BN52" s="85" t="str">
        <f t="shared" si="15"/>
        <v>Соль</v>
      </c>
      <c r="BO52" s="85" t="str">
        <f t="shared" ref="BO52" si="16">BO5</f>
        <v>Аскорбиновая кислота</v>
      </c>
      <c r="BP52" s="88" t="s">
        <v>5</v>
      </c>
      <c r="BQ52" s="88" t="s">
        <v>6</v>
      </c>
    </row>
    <row r="53" spans="1:69" ht="45.75" customHeight="1" x14ac:dyDescent="0.25">
      <c r="A53" s="87"/>
      <c r="B53" s="4" t="s">
        <v>7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8"/>
      <c r="BQ53" s="88"/>
    </row>
    <row r="54" spans="1:69" x14ac:dyDescent="0.25">
      <c r="A54" s="89" t="s">
        <v>8</v>
      </c>
      <c r="B54" s="5" t="s">
        <v>9</v>
      </c>
      <c r="C54" s="90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9"/>
      <c r="B55" s="7" t="s">
        <v>35</v>
      </c>
      <c r="C55" s="91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9"/>
      <c r="B56" s="5" t="s">
        <v>11</v>
      </c>
      <c r="C56" s="91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9"/>
      <c r="B57" s="5"/>
      <c r="C57" s="91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9"/>
      <c r="B58" s="5"/>
      <c r="C58" s="92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1.0999999999999999E-2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0.08</v>
      </c>
      <c r="K60" s="19">
        <f t="shared" si="24"/>
        <v>6.0000000000000001E-3</v>
      </c>
      <c r="L60" s="19">
        <f t="shared" si="24"/>
        <v>0</v>
      </c>
      <c r="M60" s="19">
        <f t="shared" si="24"/>
        <v>0.01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1.4999999999999999E-2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5.0000000000000001E-4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93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0.94929999999999992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5.7103999999999999</v>
      </c>
      <c r="K64" s="28">
        <f t="shared" si="30"/>
        <v>3.9746400000000004</v>
      </c>
      <c r="L64" s="28">
        <f t="shared" si="30"/>
        <v>0</v>
      </c>
      <c r="M64" s="28">
        <f t="shared" si="30"/>
        <v>5.04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0.89999999999999991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7.4450000000000002E-3</v>
      </c>
      <c r="BO64" s="28">
        <f t="shared" ref="BO64" si="31">BO60*BO62</f>
        <v>0</v>
      </c>
      <c r="BP64" s="29">
        <f>SUM(D64:BN64)</f>
        <v>18.853085</v>
      </c>
      <c r="BQ64" s="30">
        <f>BP64/$C$7</f>
        <v>18.853085</v>
      </c>
    </row>
    <row r="65" spans="1:69" ht="17.25" x14ac:dyDescent="0.3">
      <c r="A65" s="26"/>
      <c r="B65" s="27" t="s">
        <v>31</v>
      </c>
      <c r="C65" s="93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0.94929999999999992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5.7103999999999999</v>
      </c>
      <c r="K65" s="28">
        <f t="shared" si="32"/>
        <v>3.9746400000000004</v>
      </c>
      <c r="L65" s="28">
        <f t="shared" si="32"/>
        <v>0</v>
      </c>
      <c r="M65" s="28">
        <f t="shared" si="32"/>
        <v>5.04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0.89999999999999991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7.4450000000000002E-3</v>
      </c>
      <c r="BO65" s="28">
        <f t="shared" ref="BO65" si="33">BO60*BO62</f>
        <v>0</v>
      </c>
      <c r="BP65" s="29">
        <f>SUM(D65:BN65)</f>
        <v>18.853085</v>
      </c>
      <c r="BQ65" s="30">
        <f>BP65/$C$7</f>
        <v>18.853085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86"/>
      <c r="B68" s="3" t="s">
        <v>3</v>
      </c>
      <c r="C68" s="83" t="s">
        <v>4</v>
      </c>
      <c r="D68" s="85" t="str">
        <f t="shared" ref="D68:BN68" si="34">D5</f>
        <v>Хлеб пшеничный</v>
      </c>
      <c r="E68" s="85" t="str">
        <f t="shared" si="34"/>
        <v>Хлеб ржано-пшеничный</v>
      </c>
      <c r="F68" s="85" t="str">
        <f t="shared" si="34"/>
        <v>Сахар</v>
      </c>
      <c r="G68" s="85" t="str">
        <f t="shared" si="34"/>
        <v>Чай</v>
      </c>
      <c r="H68" s="85" t="str">
        <f t="shared" si="34"/>
        <v>Какао</v>
      </c>
      <c r="I68" s="85" t="str">
        <f t="shared" si="34"/>
        <v>Кофейный напиток</v>
      </c>
      <c r="J68" s="85" t="str">
        <f t="shared" si="34"/>
        <v>Молоко 2,5%</v>
      </c>
      <c r="K68" s="85" t="str">
        <f t="shared" si="34"/>
        <v>Масло сливочное</v>
      </c>
      <c r="L68" s="85" t="str">
        <f t="shared" si="34"/>
        <v>Сметана 15%</v>
      </c>
      <c r="M68" s="85" t="str">
        <f t="shared" si="34"/>
        <v>Молоко сухое</v>
      </c>
      <c r="N68" s="85" t="str">
        <f t="shared" si="34"/>
        <v>Снежок 2,5 %</v>
      </c>
      <c r="O68" s="85" t="str">
        <f t="shared" si="34"/>
        <v>Творог 5%</v>
      </c>
      <c r="P68" s="85" t="str">
        <f t="shared" si="34"/>
        <v>Молоко сгущенное</v>
      </c>
      <c r="Q68" s="85" t="str">
        <f t="shared" si="34"/>
        <v xml:space="preserve">Джем Сава </v>
      </c>
      <c r="R68" s="85" t="str">
        <f t="shared" si="34"/>
        <v>Сыр</v>
      </c>
      <c r="S68" s="85" t="str">
        <f t="shared" si="34"/>
        <v>Зеленый горошек</v>
      </c>
      <c r="T68" s="85" t="str">
        <f t="shared" si="34"/>
        <v>Кукуруза консервирован.</v>
      </c>
      <c r="U68" s="85" t="str">
        <f t="shared" si="34"/>
        <v>Консервы рыбные</v>
      </c>
      <c r="V68" s="85" t="str">
        <f t="shared" si="34"/>
        <v>Огурцы консервирован.</v>
      </c>
      <c r="W68" s="85" t="str">
        <f>W5</f>
        <v>Огурцы свежие</v>
      </c>
      <c r="X68" s="85" t="str">
        <f t="shared" si="34"/>
        <v>Яйцо</v>
      </c>
      <c r="Y68" s="85" t="str">
        <f t="shared" si="34"/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 t="shared" si="34"/>
        <v>Фарш говяжий</v>
      </c>
      <c r="BD68" s="85" t="str">
        <f t="shared" si="34"/>
        <v>Печень куриная</v>
      </c>
      <c r="BE68" s="85" t="str">
        <f t="shared" si="34"/>
        <v>Филе минтая</v>
      </c>
      <c r="BF68" s="85" t="str">
        <f t="shared" si="34"/>
        <v>Филе сельди слабосол.</v>
      </c>
      <c r="BG68" s="85" t="str">
        <f t="shared" si="34"/>
        <v>Картофель</v>
      </c>
      <c r="BH68" s="85" t="str">
        <f t="shared" si="34"/>
        <v>Морковь</v>
      </c>
      <c r="BI68" s="85" t="str">
        <f t="shared" si="34"/>
        <v>Лук</v>
      </c>
      <c r="BJ68" s="85" t="str">
        <f t="shared" si="34"/>
        <v>Капуста</v>
      </c>
      <c r="BK68" s="85" t="str">
        <f t="shared" si="34"/>
        <v>Свекла</v>
      </c>
      <c r="BL68" s="85" t="str">
        <f t="shared" si="34"/>
        <v>Томатная паста</v>
      </c>
      <c r="BM68" s="85" t="str">
        <f t="shared" si="34"/>
        <v>Масло растительное</v>
      </c>
      <c r="BN68" s="85" t="str">
        <f t="shared" si="34"/>
        <v>Соль</v>
      </c>
      <c r="BO68" s="85" t="str">
        <f t="shared" ref="BO68" si="35">BO5</f>
        <v>Аскорбиновая кислота</v>
      </c>
      <c r="BP68" s="88" t="s">
        <v>5</v>
      </c>
      <c r="BQ68" s="88" t="s">
        <v>6</v>
      </c>
    </row>
    <row r="69" spans="1:69" ht="45.75" customHeight="1" x14ac:dyDescent="0.25">
      <c r="A69" s="87"/>
      <c r="B69" s="4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8"/>
      <c r="BQ69" s="88"/>
    </row>
    <row r="70" spans="1:69" x14ac:dyDescent="0.25">
      <c r="A70" s="89" t="s">
        <v>12</v>
      </c>
      <c r="B70" s="5" t="s">
        <v>13</v>
      </c>
      <c r="C70" s="90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9"/>
      <c r="B71" s="8" t="s">
        <v>36</v>
      </c>
      <c r="C71" s="91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9"/>
      <c r="B72" s="5" t="s">
        <v>14</v>
      </c>
      <c r="C72" s="91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9"/>
      <c r="B73" s="5" t="s">
        <v>15</v>
      </c>
      <c r="C73" s="91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9"/>
      <c r="B74" s="5" t="s">
        <v>16</v>
      </c>
      <c r="C74" s="91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9"/>
      <c r="B75" s="9" t="s">
        <v>17</v>
      </c>
      <c r="C75" s="91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9"/>
      <c r="B76" s="9"/>
      <c r="C76" s="92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93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0.86299999999999999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2.13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1.9609999999999999E-2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3.84</v>
      </c>
      <c r="BA82" s="28">
        <f t="shared" si="51"/>
        <v>5.6750000000000007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2.3000000000000003</v>
      </c>
      <c r="BH82" s="28">
        <f t="shared" si="51"/>
        <v>0.84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35.164239999999999</v>
      </c>
      <c r="BQ82" s="30">
        <f>BP82/$C$7</f>
        <v>35.164239999999999</v>
      </c>
    </row>
    <row r="83" spans="1:69" ht="17.25" x14ac:dyDescent="0.3">
      <c r="A83" s="26"/>
      <c r="B83" s="27" t="s">
        <v>31</v>
      </c>
      <c r="C83" s="93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0.86299999999999999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2.13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1.9609999999999999E-2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3.84</v>
      </c>
      <c r="BA83" s="28">
        <f t="shared" si="53"/>
        <v>5.6750000000000007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2.3000000000000003</v>
      </c>
      <c r="BH83" s="28">
        <f t="shared" si="53"/>
        <v>0.84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35.164239999999999</v>
      </c>
      <c r="BQ83" s="30">
        <f>BP83/$C$7</f>
        <v>35.164239999999999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86"/>
      <c r="B86" s="3" t="s">
        <v>3</v>
      </c>
      <c r="C86" s="83" t="s">
        <v>4</v>
      </c>
      <c r="D86" s="85" t="str">
        <f t="shared" ref="D86:BN86" si="55">D5</f>
        <v>Хлеб пшеничный</v>
      </c>
      <c r="E86" s="85" t="str">
        <f t="shared" si="55"/>
        <v>Хлеб ржано-пшеничный</v>
      </c>
      <c r="F86" s="85" t="str">
        <f t="shared" si="55"/>
        <v>Сахар</v>
      </c>
      <c r="G86" s="85" t="str">
        <f t="shared" si="55"/>
        <v>Чай</v>
      </c>
      <c r="H86" s="85" t="str">
        <f t="shared" si="55"/>
        <v>Какао</v>
      </c>
      <c r="I86" s="85" t="str">
        <f t="shared" si="55"/>
        <v>Кофейный напиток</v>
      </c>
      <c r="J86" s="85" t="str">
        <f t="shared" si="55"/>
        <v>Молоко 2,5%</v>
      </c>
      <c r="K86" s="85" t="str">
        <f t="shared" si="55"/>
        <v>Масло сливочное</v>
      </c>
      <c r="L86" s="85" t="str">
        <f t="shared" si="55"/>
        <v>Сметана 15%</v>
      </c>
      <c r="M86" s="85" t="str">
        <f t="shared" si="55"/>
        <v>Молоко сухое</v>
      </c>
      <c r="N86" s="85" t="str">
        <f t="shared" si="55"/>
        <v>Снежок 2,5 %</v>
      </c>
      <c r="O86" s="85" t="str">
        <f t="shared" si="55"/>
        <v>Творог 5%</v>
      </c>
      <c r="P86" s="85" t="str">
        <f t="shared" si="55"/>
        <v>Молоко сгущенное</v>
      </c>
      <c r="Q86" s="85" t="str">
        <f t="shared" si="55"/>
        <v xml:space="preserve">Джем Сава </v>
      </c>
      <c r="R86" s="85" t="str">
        <f t="shared" si="55"/>
        <v>Сыр</v>
      </c>
      <c r="S86" s="85" t="str">
        <f t="shared" si="55"/>
        <v>Зеленый горошек</v>
      </c>
      <c r="T86" s="85" t="str">
        <f t="shared" si="55"/>
        <v>Кукуруза консервирован.</v>
      </c>
      <c r="U86" s="85" t="str">
        <f t="shared" si="55"/>
        <v>Консервы рыбные</v>
      </c>
      <c r="V86" s="85" t="str">
        <f t="shared" si="55"/>
        <v>Огурцы консервирован.</v>
      </c>
      <c r="W86" s="83" t="str">
        <f>W5</f>
        <v>Огурцы свежие</v>
      </c>
      <c r="X86" s="85" t="str">
        <f t="shared" si="55"/>
        <v>Яйцо</v>
      </c>
      <c r="Y86" s="85" t="str">
        <f t="shared" si="55"/>
        <v>Икра кабачковая</v>
      </c>
      <c r="Z86" s="85" t="str">
        <f t="shared" si="55"/>
        <v>Изюм</v>
      </c>
      <c r="AA86" s="85" t="str">
        <f t="shared" si="55"/>
        <v>Курага</v>
      </c>
      <c r="AB86" s="85" t="str">
        <f t="shared" si="55"/>
        <v>Чернослив</v>
      </c>
      <c r="AC86" s="85" t="str">
        <f t="shared" si="55"/>
        <v>Шиповник</v>
      </c>
      <c r="AD86" s="85" t="str">
        <f t="shared" si="55"/>
        <v>Сухофрукты</v>
      </c>
      <c r="AE86" s="85" t="str">
        <f t="shared" si="55"/>
        <v>Ягода свежемороженная</v>
      </c>
      <c r="AF86" s="85" t="str">
        <f t="shared" si="55"/>
        <v>Лимон</v>
      </c>
      <c r="AG86" s="85" t="str">
        <f t="shared" si="55"/>
        <v>Кисель</v>
      </c>
      <c r="AH86" s="85" t="str">
        <f t="shared" si="55"/>
        <v xml:space="preserve">Сок </v>
      </c>
      <c r="AI86" s="85" t="str">
        <f t="shared" si="55"/>
        <v>Макаронные изделия</v>
      </c>
      <c r="AJ86" s="85" t="str">
        <f t="shared" si="55"/>
        <v>Мука</v>
      </c>
      <c r="AK86" s="85" t="str">
        <f t="shared" si="55"/>
        <v>Дрожжи</v>
      </c>
      <c r="AL86" s="85" t="str">
        <f t="shared" si="55"/>
        <v>Печенье</v>
      </c>
      <c r="AM86" s="85" t="str">
        <f t="shared" si="55"/>
        <v>Пряники</v>
      </c>
      <c r="AN86" s="85" t="str">
        <f t="shared" si="55"/>
        <v>Вафли</v>
      </c>
      <c r="AO86" s="85" t="str">
        <f t="shared" si="55"/>
        <v>Конфеты</v>
      </c>
      <c r="AP86" s="85" t="str">
        <f t="shared" si="55"/>
        <v>Повидло Сава</v>
      </c>
      <c r="AQ86" s="85" t="str">
        <f t="shared" si="55"/>
        <v>Крупа геркулес</v>
      </c>
      <c r="AR86" s="85" t="str">
        <f t="shared" si="55"/>
        <v>Крупа горох</v>
      </c>
      <c r="AS86" s="85" t="str">
        <f t="shared" si="55"/>
        <v>Крупа гречневая</v>
      </c>
      <c r="AT86" s="85" t="str">
        <f t="shared" si="55"/>
        <v>Крупа кукурузная</v>
      </c>
      <c r="AU86" s="85" t="str">
        <f t="shared" si="55"/>
        <v>Крупа манная</v>
      </c>
      <c r="AV86" s="85" t="str">
        <f t="shared" si="55"/>
        <v>Крупа перловая</v>
      </c>
      <c r="AW86" s="85" t="str">
        <f t="shared" si="55"/>
        <v>Крупа пшеничная</v>
      </c>
      <c r="AX86" s="85" t="str">
        <f t="shared" si="55"/>
        <v>Крупа пшено</v>
      </c>
      <c r="AY86" s="85" t="str">
        <f t="shared" si="55"/>
        <v>Крупа ячневая</v>
      </c>
      <c r="AZ86" s="85" t="str">
        <f t="shared" si="55"/>
        <v>Рис</v>
      </c>
      <c r="BA86" s="85" t="str">
        <f t="shared" si="55"/>
        <v>Цыпленок бройлер</v>
      </c>
      <c r="BB86" s="85" t="str">
        <f t="shared" si="55"/>
        <v>Филе куриное</v>
      </c>
      <c r="BC86" s="85" t="str">
        <f t="shared" si="55"/>
        <v>Фарш говяжий</v>
      </c>
      <c r="BD86" s="85" t="str">
        <f t="shared" si="55"/>
        <v>Печень куриная</v>
      </c>
      <c r="BE86" s="85" t="str">
        <f t="shared" si="55"/>
        <v>Филе минтая</v>
      </c>
      <c r="BF86" s="85" t="str">
        <f t="shared" si="55"/>
        <v>Филе сельди слабосол.</v>
      </c>
      <c r="BG86" s="85" t="str">
        <f t="shared" si="55"/>
        <v>Картофель</v>
      </c>
      <c r="BH86" s="85" t="str">
        <f t="shared" si="55"/>
        <v>Морковь</v>
      </c>
      <c r="BI86" s="85" t="str">
        <f t="shared" si="55"/>
        <v>Лук</v>
      </c>
      <c r="BJ86" s="85" t="str">
        <f t="shared" si="55"/>
        <v>Капуста</v>
      </c>
      <c r="BK86" s="85" t="str">
        <f t="shared" si="55"/>
        <v>Свекла</v>
      </c>
      <c r="BL86" s="85" t="str">
        <f t="shared" si="55"/>
        <v>Томатная паста</v>
      </c>
      <c r="BM86" s="85" t="str">
        <f t="shared" si="55"/>
        <v>Масло растительное</v>
      </c>
      <c r="BN86" s="85" t="str">
        <f t="shared" si="55"/>
        <v>Соль</v>
      </c>
      <c r="BO86" s="85" t="str">
        <f t="shared" ref="BO86" si="56">BO5</f>
        <v>Аскорбиновая кислота</v>
      </c>
      <c r="BP86" s="88" t="s">
        <v>5</v>
      </c>
      <c r="BQ86" s="88" t="s">
        <v>6</v>
      </c>
    </row>
    <row r="87" spans="1:69" ht="45.75" customHeight="1" x14ac:dyDescent="0.25">
      <c r="A87" s="87"/>
      <c r="B87" s="4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4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8"/>
      <c r="BQ87" s="88"/>
    </row>
    <row r="88" spans="1:69" x14ac:dyDescent="0.25">
      <c r="A88" s="89" t="s">
        <v>18</v>
      </c>
      <c r="B88" s="5" t="s">
        <v>19</v>
      </c>
      <c r="C88" s="90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9"/>
      <c r="B89" s="5" t="s">
        <v>20</v>
      </c>
      <c r="C89" s="91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9"/>
      <c r="B90" s="5"/>
      <c r="C90" s="91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9"/>
      <c r="B91" s="5"/>
      <c r="C91" s="91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9"/>
      <c r="B92" s="5"/>
      <c r="C92" s="92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93"/>
      <c r="D98" s="28">
        <f t="shared" ref="D98:BN98" si="70">D94*D96</f>
        <v>0</v>
      </c>
      <c r="E98" s="28">
        <f t="shared" si="70"/>
        <v>0</v>
      </c>
      <c r="F98" s="28">
        <f t="shared" si="70"/>
        <v>0.94929999999999992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0.94500000000000006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1.258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14.56653</v>
      </c>
      <c r="BQ98" s="30">
        <f>BP98/$C$7</f>
        <v>14.56653</v>
      </c>
    </row>
    <row r="99" spans="1:69" ht="17.25" x14ac:dyDescent="0.3">
      <c r="A99" s="26"/>
      <c r="B99" s="27" t="s">
        <v>31</v>
      </c>
      <c r="C99" s="93"/>
      <c r="D99" s="28">
        <f t="shared" ref="D99:BN99" si="72">D94*D96</f>
        <v>0</v>
      </c>
      <c r="E99" s="28">
        <f t="shared" si="72"/>
        <v>0</v>
      </c>
      <c r="F99" s="28">
        <f t="shared" si="72"/>
        <v>0.94929999999999992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0.94500000000000006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1.258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14.56653</v>
      </c>
      <c r="BQ99" s="30">
        <f>BP99/$C$7</f>
        <v>14.56653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86"/>
      <c r="B102" s="3" t="s">
        <v>3</v>
      </c>
      <c r="C102" s="83" t="s">
        <v>4</v>
      </c>
      <c r="D102" s="85" t="str">
        <f t="shared" ref="D102:BN102" si="74">D5</f>
        <v>Хлеб пшеничный</v>
      </c>
      <c r="E102" s="85" t="str">
        <f t="shared" si="74"/>
        <v>Хлеб ржано-пшеничный</v>
      </c>
      <c r="F102" s="85" t="str">
        <f t="shared" si="74"/>
        <v>Сахар</v>
      </c>
      <c r="G102" s="85" t="str">
        <f t="shared" si="74"/>
        <v>Чай</v>
      </c>
      <c r="H102" s="85" t="str">
        <f t="shared" si="74"/>
        <v>Какао</v>
      </c>
      <c r="I102" s="85" t="str">
        <f t="shared" si="74"/>
        <v>Кофейный напиток</v>
      </c>
      <c r="J102" s="85" t="str">
        <f t="shared" si="74"/>
        <v>Молоко 2,5%</v>
      </c>
      <c r="K102" s="85" t="str">
        <f t="shared" si="74"/>
        <v>Масло сливочное</v>
      </c>
      <c r="L102" s="85" t="str">
        <f t="shared" si="74"/>
        <v>Сметана 15%</v>
      </c>
      <c r="M102" s="85" t="str">
        <f t="shared" si="74"/>
        <v>Молоко сухое</v>
      </c>
      <c r="N102" s="85" t="str">
        <f t="shared" si="74"/>
        <v>Снежок 2,5 %</v>
      </c>
      <c r="O102" s="85" t="str">
        <f t="shared" si="74"/>
        <v>Творог 5%</v>
      </c>
      <c r="P102" s="85" t="str">
        <f t="shared" si="74"/>
        <v>Молоко сгущенное</v>
      </c>
      <c r="Q102" s="85" t="str">
        <f t="shared" si="74"/>
        <v xml:space="preserve">Джем Сава </v>
      </c>
      <c r="R102" s="85" t="str">
        <f t="shared" si="74"/>
        <v>Сыр</v>
      </c>
      <c r="S102" s="85" t="str">
        <f t="shared" si="74"/>
        <v>Зеленый горошек</v>
      </c>
      <c r="T102" s="85" t="str">
        <f t="shared" si="74"/>
        <v>Кукуруза консервирован.</v>
      </c>
      <c r="U102" s="85" t="str">
        <f t="shared" si="74"/>
        <v>Консервы рыбные</v>
      </c>
      <c r="V102" s="85" t="str">
        <f t="shared" si="74"/>
        <v>Огурцы консервирован.</v>
      </c>
      <c r="W102" s="83" t="str">
        <f>W5</f>
        <v>Огурцы свежие</v>
      </c>
      <c r="X102" s="85" t="str">
        <f t="shared" si="74"/>
        <v>Яйцо</v>
      </c>
      <c r="Y102" s="85" t="str">
        <f t="shared" si="74"/>
        <v>Икра кабачковая</v>
      </c>
      <c r="Z102" s="85" t="str">
        <f t="shared" si="74"/>
        <v>Изюм</v>
      </c>
      <c r="AA102" s="85" t="str">
        <f t="shared" si="74"/>
        <v>Курага</v>
      </c>
      <c r="AB102" s="85" t="str">
        <f t="shared" si="74"/>
        <v>Чернослив</v>
      </c>
      <c r="AC102" s="85" t="str">
        <f t="shared" si="74"/>
        <v>Шиповник</v>
      </c>
      <c r="AD102" s="85" t="str">
        <f t="shared" si="74"/>
        <v>Сухофрукты</v>
      </c>
      <c r="AE102" s="85" t="str">
        <f t="shared" si="74"/>
        <v>Ягода свежемороженная</v>
      </c>
      <c r="AF102" s="85" t="str">
        <f t="shared" si="74"/>
        <v>Лимон</v>
      </c>
      <c r="AG102" s="85" t="str">
        <f t="shared" si="74"/>
        <v>Кисель</v>
      </c>
      <c r="AH102" s="85" t="str">
        <f t="shared" si="74"/>
        <v xml:space="preserve">Сок </v>
      </c>
      <c r="AI102" s="85" t="str">
        <f t="shared" si="74"/>
        <v>Макаронные изделия</v>
      </c>
      <c r="AJ102" s="85" t="str">
        <f t="shared" si="74"/>
        <v>Мука</v>
      </c>
      <c r="AK102" s="85" t="str">
        <f t="shared" si="74"/>
        <v>Дрожжи</v>
      </c>
      <c r="AL102" s="85" t="str">
        <f t="shared" si="74"/>
        <v>Печенье</v>
      </c>
      <c r="AM102" s="85" t="str">
        <f t="shared" si="74"/>
        <v>Пряники</v>
      </c>
      <c r="AN102" s="85" t="str">
        <f t="shared" si="74"/>
        <v>Вафли</v>
      </c>
      <c r="AO102" s="85" t="str">
        <f t="shared" si="74"/>
        <v>Конфеты</v>
      </c>
      <c r="AP102" s="85" t="str">
        <f t="shared" si="74"/>
        <v>Повидло Сава</v>
      </c>
      <c r="AQ102" s="85" t="str">
        <f t="shared" si="74"/>
        <v>Крупа геркулес</v>
      </c>
      <c r="AR102" s="85" t="str">
        <f t="shared" si="74"/>
        <v>Крупа горох</v>
      </c>
      <c r="AS102" s="85" t="str">
        <f t="shared" si="74"/>
        <v>Крупа гречневая</v>
      </c>
      <c r="AT102" s="85" t="str">
        <f t="shared" si="74"/>
        <v>Крупа кукурузная</v>
      </c>
      <c r="AU102" s="85" t="str">
        <f t="shared" si="74"/>
        <v>Крупа манная</v>
      </c>
      <c r="AV102" s="85" t="str">
        <f t="shared" si="74"/>
        <v>Крупа перловая</v>
      </c>
      <c r="AW102" s="85" t="str">
        <f t="shared" si="74"/>
        <v>Крупа пшеничная</v>
      </c>
      <c r="AX102" s="85" t="str">
        <f t="shared" si="74"/>
        <v>Крупа пшено</v>
      </c>
      <c r="AY102" s="85" t="str">
        <f t="shared" si="74"/>
        <v>Крупа ячневая</v>
      </c>
      <c r="AZ102" s="85" t="str">
        <f t="shared" si="74"/>
        <v>Рис</v>
      </c>
      <c r="BA102" s="85" t="str">
        <f t="shared" si="74"/>
        <v>Цыпленок бройлер</v>
      </c>
      <c r="BB102" s="85" t="str">
        <f t="shared" si="74"/>
        <v>Филе куриное</v>
      </c>
      <c r="BC102" s="85" t="str">
        <f t="shared" si="74"/>
        <v>Фарш говяжий</v>
      </c>
      <c r="BD102" s="85" t="str">
        <f t="shared" si="74"/>
        <v>Печень куриная</v>
      </c>
      <c r="BE102" s="85" t="str">
        <f t="shared" si="74"/>
        <v>Филе минтая</v>
      </c>
      <c r="BF102" s="85" t="str">
        <f t="shared" si="74"/>
        <v>Филе сельди слабосол.</v>
      </c>
      <c r="BG102" s="85" t="str">
        <f t="shared" si="74"/>
        <v>Картофель</v>
      </c>
      <c r="BH102" s="85" t="str">
        <f t="shared" si="74"/>
        <v>Морковь</v>
      </c>
      <c r="BI102" s="85" t="str">
        <f t="shared" si="74"/>
        <v>Лук</v>
      </c>
      <c r="BJ102" s="85" t="str">
        <f t="shared" si="74"/>
        <v>Капуста</v>
      </c>
      <c r="BK102" s="85" t="str">
        <f t="shared" si="74"/>
        <v>Свекла</v>
      </c>
      <c r="BL102" s="85" t="str">
        <f t="shared" si="74"/>
        <v>Томатная паста</v>
      </c>
      <c r="BM102" s="85" t="str">
        <f t="shared" si="74"/>
        <v>Масло растительное</v>
      </c>
      <c r="BN102" s="85" t="str">
        <f t="shared" si="74"/>
        <v>Соль</v>
      </c>
      <c r="BO102" s="85" t="str">
        <f t="shared" ref="BO102" si="75">BO5</f>
        <v>Аскорбиновая кислота</v>
      </c>
      <c r="BP102" s="88" t="s">
        <v>5</v>
      </c>
      <c r="BQ102" s="88" t="s">
        <v>6</v>
      </c>
    </row>
    <row r="103" spans="1:69" ht="45.75" customHeight="1" x14ac:dyDescent="0.25">
      <c r="A103" s="87"/>
      <c r="B103" s="4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4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8"/>
      <c r="BQ103" s="88"/>
    </row>
    <row r="104" spans="1:69" x14ac:dyDescent="0.25">
      <c r="A104" s="89" t="s">
        <v>21</v>
      </c>
      <c r="B104" s="14" t="s">
        <v>22</v>
      </c>
      <c r="C104" s="90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9"/>
      <c r="B105" t="s">
        <v>15</v>
      </c>
      <c r="C105" s="91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9"/>
      <c r="B106" s="9" t="s">
        <v>23</v>
      </c>
      <c r="C106" s="91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9"/>
      <c r="B107" s="15"/>
      <c r="C107" s="91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9"/>
      <c r="B108" s="5"/>
      <c r="C108" s="92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93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0.69040000000000001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2.3000000000000003</v>
      </c>
      <c r="BH114" s="28">
        <f t="shared" si="88"/>
        <v>0.63</v>
      </c>
      <c r="BI114" s="28">
        <f t="shared" si="88"/>
        <v>0</v>
      </c>
      <c r="BJ114" s="28">
        <f t="shared" si="88"/>
        <v>0.63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6.2165949999999999</v>
      </c>
      <c r="BQ114" s="30">
        <f>BP114/$C$7</f>
        <v>6.2165949999999999</v>
      </c>
    </row>
    <row r="115" spans="1:69" ht="17.25" x14ac:dyDescent="0.3">
      <c r="A115" s="26"/>
      <c r="B115" s="27" t="s">
        <v>31</v>
      </c>
      <c r="C115" s="93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0.69040000000000001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2.3000000000000003</v>
      </c>
      <c r="BH115" s="28">
        <f t="shared" si="90"/>
        <v>0.63</v>
      </c>
      <c r="BI115" s="28">
        <f t="shared" si="90"/>
        <v>0</v>
      </c>
      <c r="BJ115" s="28">
        <f t="shared" si="90"/>
        <v>0.63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6.2165949999999999</v>
      </c>
      <c r="BQ115" s="30">
        <f>BP115/$C$7</f>
        <v>6.2165949999999999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7"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44638</v>
      </c>
      <c r="L4" s="2"/>
    </row>
    <row r="5" spans="1:69" s="34" customFormat="1" ht="15" customHeight="1" x14ac:dyDescent="0.25">
      <c r="A5" s="95"/>
      <c r="B5" s="33" t="s">
        <v>3</v>
      </c>
      <c r="C5" s="97" t="s">
        <v>4</v>
      </c>
      <c r="D5" s="94" t="str">
        <f>[1]Цены!A1</f>
        <v>Хлеб пшеничный</v>
      </c>
      <c r="E5" s="94" t="str">
        <f>[1]Цены!B1</f>
        <v>Хлеб ржано-пшеничный</v>
      </c>
      <c r="F5" s="94" t="str">
        <f>[1]Цены!C1</f>
        <v>Сахар</v>
      </c>
      <c r="G5" s="94" t="str">
        <f>[1]Цены!D1</f>
        <v>Чай</v>
      </c>
      <c r="H5" s="94" t="str">
        <f>[1]Цены!E1</f>
        <v>Какао</v>
      </c>
      <c r="I5" s="94" t="str">
        <f>[1]Цены!F1</f>
        <v>Кофейный напиток</v>
      </c>
      <c r="J5" s="94" t="str">
        <f>[1]Цены!G1</f>
        <v>Молоко 2,5%</v>
      </c>
      <c r="K5" s="94" t="str">
        <f>[1]Цены!H1</f>
        <v>Масло сливочное</v>
      </c>
      <c r="L5" s="94" t="str">
        <f>[1]Цены!I1</f>
        <v>Сметана 15%</v>
      </c>
      <c r="M5" s="94" t="str">
        <f>[1]Цены!J1</f>
        <v>Молоко сухое</v>
      </c>
      <c r="N5" s="94" t="str">
        <f>[1]Цены!K1</f>
        <v>Снежок 2,5 %</v>
      </c>
      <c r="O5" s="94" t="str">
        <f>[1]Цены!L1</f>
        <v>Творог 5%</v>
      </c>
      <c r="P5" s="94" t="str">
        <f>[1]Цены!M1</f>
        <v>Молоко сгущенное</v>
      </c>
      <c r="Q5" s="94" t="str">
        <f>[1]Цены!N1</f>
        <v xml:space="preserve">Джем Сава </v>
      </c>
      <c r="R5" s="94" t="str">
        <f>[1]Цены!O1</f>
        <v>Сыр</v>
      </c>
      <c r="S5" s="94" t="str">
        <f>[1]Цены!P1</f>
        <v>Зеленый горошек</v>
      </c>
      <c r="T5" s="94" t="str">
        <f>[1]Цены!Q1</f>
        <v>Кукуруза консервирован.</v>
      </c>
      <c r="U5" s="94" t="str">
        <f>[1]Цены!R1</f>
        <v>Консервы рыбные</v>
      </c>
      <c r="V5" s="94" t="str">
        <f>[1]Цены!S1</f>
        <v>Огурцы консервирован.</v>
      </c>
      <c r="W5" s="94" t="str">
        <f>[1]Цены!T1</f>
        <v>Огурцы свежие</v>
      </c>
      <c r="X5" s="94" t="str">
        <f>[1]Цены!U1</f>
        <v>Яйцо</v>
      </c>
      <c r="Y5" s="94" t="str">
        <f>[1]Цены!V1</f>
        <v>Икра кабачковая</v>
      </c>
      <c r="Z5" s="94" t="str">
        <f>[1]Цены!W1</f>
        <v>Изюм</v>
      </c>
      <c r="AA5" s="94" t="str">
        <f>[1]Цены!X1</f>
        <v>Курага</v>
      </c>
      <c r="AB5" s="94" t="str">
        <f>[1]Цены!Y1</f>
        <v>Чернослив</v>
      </c>
      <c r="AC5" s="94" t="str">
        <f>[1]Цены!Z1</f>
        <v>Шиповник</v>
      </c>
      <c r="AD5" s="94" t="str">
        <f>[1]Цены!AA1</f>
        <v>Сухофрукты</v>
      </c>
      <c r="AE5" s="94" t="str">
        <f>[1]Цены!AB1</f>
        <v>Ягода свежемороженная</v>
      </c>
      <c r="AF5" s="94" t="str">
        <f>[1]Цены!AC1</f>
        <v>Лимон</v>
      </c>
      <c r="AG5" s="94" t="str">
        <f>[1]Цены!AD1</f>
        <v>Кисель</v>
      </c>
      <c r="AH5" s="94" t="str">
        <f>[1]Цены!AE1</f>
        <v xml:space="preserve">Сок </v>
      </c>
      <c r="AI5" s="94" t="str">
        <f>[1]Цены!AF1</f>
        <v>Макаронные изделия</v>
      </c>
      <c r="AJ5" s="94" t="str">
        <f>[1]Цены!AG1</f>
        <v>Мука</v>
      </c>
      <c r="AK5" s="94" t="str">
        <f>[1]Цены!AH1</f>
        <v>Дрожжи</v>
      </c>
      <c r="AL5" s="94" t="str">
        <f>[1]Цены!AI1</f>
        <v>Печенье</v>
      </c>
      <c r="AM5" s="94" t="str">
        <f>[1]Цены!AJ1</f>
        <v>Пряники</v>
      </c>
      <c r="AN5" s="94" t="str">
        <f>[1]Цены!AK1</f>
        <v>Вафли</v>
      </c>
      <c r="AO5" s="94" t="str">
        <f>[1]Цены!AL1</f>
        <v>Конфеты</v>
      </c>
      <c r="AP5" s="94" t="str">
        <f>[1]Цены!AM1</f>
        <v>Повидло Сава</v>
      </c>
      <c r="AQ5" s="94" t="str">
        <f>[1]Цены!AN1</f>
        <v>Крупа геркулес</v>
      </c>
      <c r="AR5" s="94" t="str">
        <f>[1]Цены!AO1</f>
        <v>Крупа горох</v>
      </c>
      <c r="AS5" s="94" t="str">
        <f>[1]Цены!AP1</f>
        <v>Крупа гречневая</v>
      </c>
      <c r="AT5" s="94" t="str">
        <f>[1]Цены!AQ1</f>
        <v>Крупа кукурузная</v>
      </c>
      <c r="AU5" s="94" t="str">
        <f>[1]Цены!AR1</f>
        <v>Крупа манная</v>
      </c>
      <c r="AV5" s="94" t="str">
        <f>[1]Цены!AS1</f>
        <v>Крупа перловая</v>
      </c>
      <c r="AW5" s="94" t="str">
        <f>[1]Цены!AT1</f>
        <v>Крупа пшеничная</v>
      </c>
      <c r="AX5" s="94" t="str">
        <f>[1]Цены!AU1</f>
        <v>Крупа пшено</v>
      </c>
      <c r="AY5" s="94" t="str">
        <f>[1]Цены!AV1</f>
        <v>Крупа ячневая</v>
      </c>
      <c r="AZ5" s="94" t="str">
        <f>[1]Цены!AW1</f>
        <v>Рис</v>
      </c>
      <c r="BA5" s="94" t="str">
        <f>[1]Цены!AX1</f>
        <v>Цыпленок бройлер</v>
      </c>
      <c r="BB5" s="94" t="str">
        <f>[1]Цены!AY1</f>
        <v>Филе куриное</v>
      </c>
      <c r="BC5" s="94" t="str">
        <f>[1]Цены!AZ1</f>
        <v>Фарш говяжий</v>
      </c>
      <c r="BD5" s="94" t="str">
        <f>[1]Цены!BA1</f>
        <v>Печень куриная</v>
      </c>
      <c r="BE5" s="94" t="str">
        <f>[1]Цены!BB1</f>
        <v>Филе минтая</v>
      </c>
      <c r="BF5" s="94" t="str">
        <f>[1]Цены!BC1</f>
        <v>Филе сельди слабосол.</v>
      </c>
      <c r="BG5" s="94" t="str">
        <f>[1]Цены!BD1</f>
        <v>Картофель</v>
      </c>
      <c r="BH5" s="94" t="str">
        <f>[1]Цены!BE1</f>
        <v>Морковь</v>
      </c>
      <c r="BI5" s="94" t="str">
        <f>[1]Цены!BF1</f>
        <v>Лук</v>
      </c>
      <c r="BJ5" s="94" t="str">
        <f>[1]Цены!BG1</f>
        <v>Капуста</v>
      </c>
      <c r="BK5" s="94" t="str">
        <f>[1]Цены!BH1</f>
        <v>Свекла</v>
      </c>
      <c r="BL5" s="94" t="str">
        <f>[1]Цены!BI1</f>
        <v>Томатная паста</v>
      </c>
      <c r="BM5" s="94" t="str">
        <f>[1]Цены!BJ1</f>
        <v>Масло растительное</v>
      </c>
      <c r="BN5" s="94" t="str">
        <f>[1]Цены!BK1</f>
        <v>Соль</v>
      </c>
      <c r="BO5" s="83" t="s">
        <v>100</v>
      </c>
      <c r="BP5" s="99" t="s">
        <v>5</v>
      </c>
      <c r="BQ5" s="99" t="s">
        <v>6</v>
      </c>
    </row>
    <row r="6" spans="1:69" s="34" customFormat="1" ht="45.75" customHeight="1" x14ac:dyDescent="0.25">
      <c r="A6" s="96"/>
      <c r="B6" s="4" t="s">
        <v>7</v>
      </c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84"/>
      <c r="BP6" s="99"/>
      <c r="BQ6" s="99"/>
    </row>
    <row r="7" spans="1:69" ht="14.25" customHeight="1" x14ac:dyDescent="0.25">
      <c r="A7" s="89" t="s">
        <v>8</v>
      </c>
      <c r="B7" s="5" t="s">
        <v>9</v>
      </c>
      <c r="C7" s="90">
        <f>$F$4</f>
        <v>1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9"/>
      <c r="B8" s="7" t="s">
        <v>10</v>
      </c>
      <c r="C8" s="91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9"/>
      <c r="B9" s="5" t="s">
        <v>11</v>
      </c>
      <c r="C9" s="91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9"/>
      <c r="B10" s="5"/>
      <c r="C10" s="9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9"/>
      <c r="B11" s="5"/>
      <c r="C11" s="9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9" t="s">
        <v>12</v>
      </c>
      <c r="B12" s="5" t="s">
        <v>13</v>
      </c>
      <c r="C12" s="90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9"/>
      <c r="B13" s="8" t="s">
        <v>38</v>
      </c>
      <c r="C13" s="91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9"/>
      <c r="B14" s="5" t="s">
        <v>14</v>
      </c>
      <c r="C14" s="9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9"/>
      <c r="B15" s="5" t="s">
        <v>15</v>
      </c>
      <c r="C15" s="91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9"/>
      <c r="B16" s="5" t="s">
        <v>16</v>
      </c>
      <c r="C16" s="91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9"/>
      <c r="B17" s="15" t="s">
        <v>17</v>
      </c>
      <c r="C17" s="91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9"/>
      <c r="B18" s="9"/>
      <c r="C18" s="9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9"/>
      <c r="B19" s="9"/>
      <c r="C19" s="9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9" t="s">
        <v>18</v>
      </c>
      <c r="B20" s="5" t="s">
        <v>19</v>
      </c>
      <c r="C20" s="90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9"/>
      <c r="B21" s="75" t="s">
        <v>20</v>
      </c>
      <c r="C21" s="91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9"/>
      <c r="B22" s="5"/>
      <c r="C22" s="9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9"/>
      <c r="B23" s="5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9"/>
      <c r="B24" s="5"/>
      <c r="C24" s="9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9" t="s">
        <v>21</v>
      </c>
      <c r="B25" s="14" t="s">
        <v>22</v>
      </c>
      <c r="C25" s="90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9"/>
      <c r="B26" t="s">
        <v>15</v>
      </c>
      <c r="C26" s="91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9"/>
      <c r="B27" s="9" t="s">
        <v>23</v>
      </c>
      <c r="C27" s="91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9"/>
      <c r="B28" s="15"/>
      <c r="C28" s="9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9"/>
      <c r="B29" s="5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4.7000000000000007E-2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9.1999999999999998E-2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1.2999999999999999E-2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0.1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0.02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6.0000000000000001E-3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8.7000000000000008E-2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0.184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2.3E-2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0.19090000000000001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3.5000000000000003E-2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0.01</v>
      </c>
      <c r="BO32" s="44">
        <f>BO31+' 1,5-2 года (день 5)'!BO31</f>
        <v>8.5000000000000006E-2</v>
      </c>
      <c r="BP32" s="45">
        <f>SUM(D32:BN32)</f>
        <v>1.8941869999999998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93"/>
      <c r="D46" s="28">
        <f>D31*D44</f>
        <v>5.3815999999999997</v>
      </c>
      <c r="E46" s="28">
        <f t="shared" ref="E46:BN46" si="10">E31*E44</f>
        <v>3.5</v>
      </c>
      <c r="F46" s="28">
        <f t="shared" si="10"/>
        <v>4.0561000000000007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6.5669599999999999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6.5519999999999996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0.79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3.1949999999999998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1.1340000000000001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1.4652000000000001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1.2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4.4800000000000004</v>
      </c>
      <c r="BA46" s="28">
        <f t="shared" si="10"/>
        <v>6.81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6.7619999999999996</v>
      </c>
      <c r="BH46" s="28">
        <f t="shared" si="10"/>
        <v>1.3860000000000001</v>
      </c>
      <c r="BI46" s="28">
        <f t="shared" si="10"/>
        <v>1.17</v>
      </c>
      <c r="BJ46" s="28">
        <f t="shared" si="10"/>
        <v>0.94499999999999995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8.9340000000000003E-2</v>
      </c>
      <c r="BO46" s="28">
        <f t="shared" ref="BO46" si="11">BO31*BO44</f>
        <v>0.5</v>
      </c>
      <c r="BP46" s="29">
        <f>SUM(D46:BN46)</f>
        <v>83.541629999999998</v>
      </c>
      <c r="BQ46" s="30">
        <f>BP46/$C$7</f>
        <v>83.541629999999998</v>
      </c>
    </row>
    <row r="47" spans="1:69" ht="17.25" x14ac:dyDescent="0.3">
      <c r="A47" s="26"/>
      <c r="B47" s="27" t="s">
        <v>31</v>
      </c>
      <c r="C47" s="93"/>
      <c r="D47" s="28">
        <f>D31*D44</f>
        <v>5.3815999999999997</v>
      </c>
      <c r="E47" s="28">
        <f t="shared" ref="E47:BN47" si="12">E31*E44</f>
        <v>3.5</v>
      </c>
      <c r="F47" s="28">
        <f t="shared" si="12"/>
        <v>4.0561000000000007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6.5669599999999999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6.5519999999999996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0.79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3.1949999999999998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1.1340000000000001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1.4652000000000001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1.2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4.4800000000000004</v>
      </c>
      <c r="BA47" s="28">
        <f t="shared" si="12"/>
        <v>6.81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6.7619999999999996</v>
      </c>
      <c r="BH47" s="28">
        <f t="shared" si="12"/>
        <v>1.3860000000000001</v>
      </c>
      <c r="BI47" s="28">
        <f t="shared" si="12"/>
        <v>1.17</v>
      </c>
      <c r="BJ47" s="28">
        <f t="shared" si="12"/>
        <v>0.94499999999999995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8.9340000000000003E-2</v>
      </c>
      <c r="BO47" s="28">
        <f t="shared" ref="BO47" si="13">BO31*BO44</f>
        <v>0.5</v>
      </c>
      <c r="BP47" s="29">
        <f>SUM(D47:BN47)</f>
        <v>83.541629999999998</v>
      </c>
      <c r="BQ47" s="30">
        <f>BP47/$C$7</f>
        <v>83.541629999999998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83.541629999999998</v>
      </c>
    </row>
    <row r="51" spans="1:69" x14ac:dyDescent="0.25">
      <c r="J51" s="1"/>
    </row>
    <row r="52" spans="1:69" ht="15" customHeight="1" x14ac:dyDescent="0.25">
      <c r="A52" s="86"/>
      <c r="B52" s="3" t="s">
        <v>3</v>
      </c>
      <c r="C52" s="83" t="s">
        <v>4</v>
      </c>
      <c r="D52" s="85" t="str">
        <f t="shared" ref="D52:BN52" si="14">D5</f>
        <v>Хлеб пшеничный</v>
      </c>
      <c r="E52" s="85" t="str">
        <f t="shared" si="14"/>
        <v>Хлеб ржано-пшеничный</v>
      </c>
      <c r="F52" s="85" t="str">
        <f t="shared" si="14"/>
        <v>Сахар</v>
      </c>
      <c r="G52" s="85" t="str">
        <f t="shared" si="14"/>
        <v>Чай</v>
      </c>
      <c r="H52" s="85" t="str">
        <f t="shared" si="14"/>
        <v>Какао</v>
      </c>
      <c r="I52" s="85" t="str">
        <f t="shared" si="14"/>
        <v>Кофейный напиток</v>
      </c>
      <c r="J52" s="85" t="str">
        <f t="shared" si="14"/>
        <v>Молоко 2,5%</v>
      </c>
      <c r="K52" s="85" t="str">
        <f t="shared" si="14"/>
        <v>Масло сливочное</v>
      </c>
      <c r="L52" s="85" t="str">
        <f t="shared" si="14"/>
        <v>Сметана 15%</v>
      </c>
      <c r="M52" s="85" t="str">
        <f t="shared" si="14"/>
        <v>Молоко сухое</v>
      </c>
      <c r="N52" s="85" t="str">
        <f t="shared" si="14"/>
        <v>Снежок 2,5 %</v>
      </c>
      <c r="O52" s="85" t="str">
        <f t="shared" si="14"/>
        <v>Творог 5%</v>
      </c>
      <c r="P52" s="85" t="str">
        <f t="shared" si="14"/>
        <v>Молоко сгущенное</v>
      </c>
      <c r="Q52" s="85" t="str">
        <f t="shared" si="14"/>
        <v xml:space="preserve">Джем Сава </v>
      </c>
      <c r="R52" s="85" t="str">
        <f t="shared" si="14"/>
        <v>Сыр</v>
      </c>
      <c r="S52" s="85" t="str">
        <f t="shared" si="14"/>
        <v>Зеленый горошек</v>
      </c>
      <c r="T52" s="85" t="str">
        <f t="shared" si="14"/>
        <v>Кукуруза консервирован.</v>
      </c>
      <c r="U52" s="85" t="str">
        <f t="shared" si="14"/>
        <v>Консервы рыбные</v>
      </c>
      <c r="V52" s="85" t="str">
        <f t="shared" si="14"/>
        <v>Огурцы консервирован.</v>
      </c>
      <c r="W52" s="85" t="str">
        <f>W5</f>
        <v>Огурцы свежие</v>
      </c>
      <c r="X52" s="85" t="str">
        <f t="shared" si="14"/>
        <v>Яйцо</v>
      </c>
      <c r="Y52" s="85" t="str">
        <f t="shared" si="14"/>
        <v>Икра кабачковая</v>
      </c>
      <c r="Z52" s="85" t="str">
        <f t="shared" si="14"/>
        <v>Изюм</v>
      </c>
      <c r="AA52" s="85" t="str">
        <f t="shared" si="14"/>
        <v>Курага</v>
      </c>
      <c r="AB52" s="85" t="str">
        <f t="shared" si="14"/>
        <v>Чернослив</v>
      </c>
      <c r="AC52" s="85" t="str">
        <f t="shared" si="14"/>
        <v>Шиповник</v>
      </c>
      <c r="AD52" s="85" t="str">
        <f t="shared" si="14"/>
        <v>Сухофрукты</v>
      </c>
      <c r="AE52" s="85" t="str">
        <f t="shared" si="14"/>
        <v>Ягода свежемороженная</v>
      </c>
      <c r="AF52" s="85" t="str">
        <f t="shared" si="14"/>
        <v>Лимон</v>
      </c>
      <c r="AG52" s="85" t="str">
        <f t="shared" si="14"/>
        <v>Кисель</v>
      </c>
      <c r="AH52" s="85" t="str">
        <f t="shared" si="14"/>
        <v xml:space="preserve">Сок </v>
      </c>
      <c r="AI52" s="85" t="str">
        <f t="shared" si="14"/>
        <v>Макаронные изделия</v>
      </c>
      <c r="AJ52" s="85" t="str">
        <f t="shared" si="14"/>
        <v>Мука</v>
      </c>
      <c r="AK52" s="85" t="str">
        <f t="shared" si="14"/>
        <v>Дрожжи</v>
      </c>
      <c r="AL52" s="85" t="str">
        <f t="shared" si="14"/>
        <v>Печенье</v>
      </c>
      <c r="AM52" s="85" t="str">
        <f t="shared" si="14"/>
        <v>Пряники</v>
      </c>
      <c r="AN52" s="85" t="str">
        <f t="shared" si="14"/>
        <v>Вафли</v>
      </c>
      <c r="AO52" s="85" t="str">
        <f t="shared" si="14"/>
        <v>Конфеты</v>
      </c>
      <c r="AP52" s="85" t="str">
        <f t="shared" si="14"/>
        <v>Повидло Сава</v>
      </c>
      <c r="AQ52" s="85" t="str">
        <f t="shared" si="14"/>
        <v>Крупа геркулес</v>
      </c>
      <c r="AR52" s="85" t="str">
        <f t="shared" si="14"/>
        <v>Крупа горох</v>
      </c>
      <c r="AS52" s="85" t="str">
        <f t="shared" si="14"/>
        <v>Крупа гречневая</v>
      </c>
      <c r="AT52" s="85" t="str">
        <f t="shared" si="14"/>
        <v>Крупа кукурузная</v>
      </c>
      <c r="AU52" s="85" t="str">
        <f t="shared" si="14"/>
        <v>Крупа манная</v>
      </c>
      <c r="AV52" s="85" t="str">
        <f t="shared" si="14"/>
        <v>Крупа перловая</v>
      </c>
      <c r="AW52" s="85" t="str">
        <f t="shared" si="14"/>
        <v>Крупа пшеничная</v>
      </c>
      <c r="AX52" s="85" t="str">
        <f t="shared" si="14"/>
        <v>Крупа пшено</v>
      </c>
      <c r="AY52" s="85" t="str">
        <f t="shared" si="14"/>
        <v>Крупа ячневая</v>
      </c>
      <c r="AZ52" s="85" t="str">
        <f t="shared" si="14"/>
        <v>Рис</v>
      </c>
      <c r="BA52" s="85" t="str">
        <f t="shared" si="14"/>
        <v>Цыпленок бройлер</v>
      </c>
      <c r="BB52" s="85" t="str">
        <f t="shared" si="14"/>
        <v>Филе куриное</v>
      </c>
      <c r="BC52" s="85" t="str">
        <f t="shared" si="14"/>
        <v>Фарш говяжий</v>
      </c>
      <c r="BD52" s="85" t="str">
        <f t="shared" si="14"/>
        <v>Печень куриная</v>
      </c>
      <c r="BE52" s="85" t="str">
        <f t="shared" si="14"/>
        <v>Филе минтая</v>
      </c>
      <c r="BF52" s="85" t="str">
        <f t="shared" si="14"/>
        <v>Филе сельди слабосол.</v>
      </c>
      <c r="BG52" s="85" t="str">
        <f t="shared" si="14"/>
        <v>Картофель</v>
      </c>
      <c r="BH52" s="85" t="str">
        <f t="shared" si="14"/>
        <v>Морковь</v>
      </c>
      <c r="BI52" s="85" t="str">
        <f t="shared" si="14"/>
        <v>Лук</v>
      </c>
      <c r="BJ52" s="85" t="str">
        <f t="shared" si="14"/>
        <v>Капуста</v>
      </c>
      <c r="BK52" s="85" t="str">
        <f t="shared" si="14"/>
        <v>Свекла</v>
      </c>
      <c r="BL52" s="85" t="str">
        <f t="shared" si="14"/>
        <v>Томатная паста</v>
      </c>
      <c r="BM52" s="85" t="str">
        <f t="shared" si="14"/>
        <v>Масло растительное</v>
      </c>
      <c r="BN52" s="85" t="str">
        <f t="shared" si="14"/>
        <v>Соль</v>
      </c>
      <c r="BO52" s="85" t="str">
        <f t="shared" ref="BO52" si="15">BO5</f>
        <v>Аскорбиновая кислота</v>
      </c>
      <c r="BP52" s="88" t="s">
        <v>5</v>
      </c>
      <c r="BQ52" s="88" t="s">
        <v>6</v>
      </c>
    </row>
    <row r="53" spans="1:69" ht="45.75" customHeight="1" x14ac:dyDescent="0.25">
      <c r="A53" s="87"/>
      <c r="B53" s="4" t="s">
        <v>7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8"/>
      <c r="BQ53" s="88"/>
    </row>
    <row r="54" spans="1:69" x14ac:dyDescent="0.25">
      <c r="A54" s="89" t="s">
        <v>8</v>
      </c>
      <c r="B54" s="5" t="s">
        <v>9</v>
      </c>
      <c r="C54" s="90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9"/>
      <c r="B55" s="7" t="s">
        <v>35</v>
      </c>
      <c r="C55" s="91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9"/>
      <c r="B56" s="5" t="s">
        <v>11</v>
      </c>
      <c r="C56" s="91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9"/>
      <c r="B57" s="5"/>
      <c r="C57" s="91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9"/>
      <c r="B58" s="5"/>
      <c r="C58" s="92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1.2999999999999999E-2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0.08</v>
      </c>
      <c r="K60" s="19">
        <f t="shared" si="22"/>
        <v>5.0000000000000001E-3</v>
      </c>
      <c r="L60" s="19">
        <f t="shared" si="22"/>
        <v>0</v>
      </c>
      <c r="M60" s="19">
        <f t="shared" si="22"/>
        <v>1.2999999999999999E-2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0.02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5.0000000000000001E-4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93"/>
      <c r="D64" s="28">
        <f t="shared" ref="D64:BN64" si="28">D60*D62</f>
        <v>2.0181</v>
      </c>
      <c r="E64" s="28">
        <f t="shared" si="28"/>
        <v>0</v>
      </c>
      <c r="F64" s="28">
        <f t="shared" si="28"/>
        <v>1.1218999999999999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5.7103999999999999</v>
      </c>
      <c r="K64" s="28">
        <f t="shared" si="28"/>
        <v>3.3122000000000003</v>
      </c>
      <c r="L64" s="28">
        <f t="shared" si="28"/>
        <v>0</v>
      </c>
      <c r="M64" s="28">
        <f t="shared" si="28"/>
        <v>6.5519999999999996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1.2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7.4450000000000002E-3</v>
      </c>
      <c r="BO64" s="28">
        <f t="shared" ref="BO64" si="29">BO60*BO62</f>
        <v>0</v>
      </c>
      <c r="BP64" s="47">
        <f>SUM(D64:BN64)</f>
        <v>21.033124999999998</v>
      </c>
      <c r="BQ64" s="30">
        <f>BP64/$C$7</f>
        <v>21.033124999999998</v>
      </c>
    </row>
    <row r="65" spans="1:69" ht="17.25" x14ac:dyDescent="0.3">
      <c r="A65" s="26"/>
      <c r="B65" s="27" t="s">
        <v>31</v>
      </c>
      <c r="C65" s="93"/>
      <c r="D65" s="28">
        <f t="shared" ref="D65:BN65" si="30">D60*D62</f>
        <v>2.0181</v>
      </c>
      <c r="E65" s="28">
        <f t="shared" si="30"/>
        <v>0</v>
      </c>
      <c r="F65" s="28">
        <f t="shared" si="30"/>
        <v>1.1218999999999999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5.7103999999999999</v>
      </c>
      <c r="K65" s="28">
        <f t="shared" si="30"/>
        <v>3.3122000000000003</v>
      </c>
      <c r="L65" s="28">
        <f t="shared" si="30"/>
        <v>0</v>
      </c>
      <c r="M65" s="28">
        <f t="shared" si="30"/>
        <v>6.5519999999999996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1.2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7.4450000000000002E-3</v>
      </c>
      <c r="BO65" s="28">
        <f t="shared" ref="BO65" si="31">BO60*BO62</f>
        <v>0</v>
      </c>
      <c r="BP65" s="47">
        <f>SUM(D65:BN65)</f>
        <v>21.033124999999998</v>
      </c>
      <c r="BQ65" s="30">
        <f>BP65/$C$7</f>
        <v>21.033124999999998</v>
      </c>
    </row>
    <row r="67" spans="1:69" x14ac:dyDescent="0.25">
      <c r="J67" s="1"/>
    </row>
    <row r="68" spans="1:69" ht="15" customHeight="1" x14ac:dyDescent="0.25">
      <c r="A68" s="86"/>
      <c r="B68" s="3" t="s">
        <v>3</v>
      </c>
      <c r="C68" s="83" t="s">
        <v>4</v>
      </c>
      <c r="D68" s="85" t="str">
        <f t="shared" ref="D68:BN68" si="32">D5</f>
        <v>Хлеб пшеничный</v>
      </c>
      <c r="E68" s="85" t="str">
        <f t="shared" si="32"/>
        <v>Хлеб ржано-пшеничный</v>
      </c>
      <c r="F68" s="85" t="str">
        <f t="shared" si="32"/>
        <v>Сахар</v>
      </c>
      <c r="G68" s="85" t="str">
        <f t="shared" si="32"/>
        <v>Чай</v>
      </c>
      <c r="H68" s="85" t="str">
        <f t="shared" si="32"/>
        <v>Какао</v>
      </c>
      <c r="I68" s="85" t="str">
        <f t="shared" si="32"/>
        <v>Кофейный напиток</v>
      </c>
      <c r="J68" s="85" t="str">
        <f t="shared" si="32"/>
        <v>Молоко 2,5%</v>
      </c>
      <c r="K68" s="85" t="str">
        <f t="shared" si="32"/>
        <v>Масло сливочное</v>
      </c>
      <c r="L68" s="85" t="str">
        <f t="shared" si="32"/>
        <v>Сметана 15%</v>
      </c>
      <c r="M68" s="85" t="str">
        <f t="shared" si="32"/>
        <v>Молоко сухое</v>
      </c>
      <c r="N68" s="85" t="str">
        <f t="shared" si="32"/>
        <v>Снежок 2,5 %</v>
      </c>
      <c r="O68" s="85" t="str">
        <f t="shared" si="32"/>
        <v>Творог 5%</v>
      </c>
      <c r="P68" s="85" t="str">
        <f t="shared" si="32"/>
        <v>Молоко сгущенное</v>
      </c>
      <c r="Q68" s="85" t="str">
        <f t="shared" si="32"/>
        <v xml:space="preserve">Джем Сава </v>
      </c>
      <c r="R68" s="85" t="str">
        <f t="shared" si="32"/>
        <v>Сыр</v>
      </c>
      <c r="S68" s="85" t="str">
        <f t="shared" si="32"/>
        <v>Зеленый горошек</v>
      </c>
      <c r="T68" s="85" t="str">
        <f t="shared" si="32"/>
        <v>Кукуруза консервирован.</v>
      </c>
      <c r="U68" s="85" t="str">
        <f t="shared" si="32"/>
        <v>Консервы рыбные</v>
      </c>
      <c r="V68" s="85" t="str">
        <f t="shared" si="32"/>
        <v>Огурцы консервирован.</v>
      </c>
      <c r="W68" s="85" t="str">
        <f>W5</f>
        <v>Огурцы свежие</v>
      </c>
      <c r="X68" s="85" t="str">
        <f t="shared" si="32"/>
        <v>Яйцо</v>
      </c>
      <c r="Y68" s="85" t="str">
        <f t="shared" si="32"/>
        <v>Икра кабачковая</v>
      </c>
      <c r="Z68" s="85" t="str">
        <f t="shared" si="32"/>
        <v>Изюм</v>
      </c>
      <c r="AA68" s="85" t="str">
        <f t="shared" si="32"/>
        <v>Курага</v>
      </c>
      <c r="AB68" s="85" t="str">
        <f t="shared" si="32"/>
        <v>Чернослив</v>
      </c>
      <c r="AC68" s="85" t="str">
        <f t="shared" si="32"/>
        <v>Шиповник</v>
      </c>
      <c r="AD68" s="85" t="str">
        <f t="shared" si="32"/>
        <v>Сухофрукты</v>
      </c>
      <c r="AE68" s="85" t="str">
        <f t="shared" si="32"/>
        <v>Ягода свежемороженная</v>
      </c>
      <c r="AF68" s="85" t="str">
        <f t="shared" si="32"/>
        <v>Лимон</v>
      </c>
      <c r="AG68" s="85" t="str">
        <f t="shared" si="32"/>
        <v>Кисель</v>
      </c>
      <c r="AH68" s="85" t="str">
        <f t="shared" si="32"/>
        <v xml:space="preserve">Сок </v>
      </c>
      <c r="AI68" s="85" t="str">
        <f t="shared" si="32"/>
        <v>Макаронные изделия</v>
      </c>
      <c r="AJ68" s="85" t="str">
        <f t="shared" si="32"/>
        <v>Мука</v>
      </c>
      <c r="AK68" s="85" t="str">
        <f t="shared" si="32"/>
        <v>Дрожжи</v>
      </c>
      <c r="AL68" s="85" t="str">
        <f t="shared" si="32"/>
        <v>Печенье</v>
      </c>
      <c r="AM68" s="85" t="str">
        <f t="shared" si="32"/>
        <v>Пряники</v>
      </c>
      <c r="AN68" s="85" t="str">
        <f t="shared" si="32"/>
        <v>Вафли</v>
      </c>
      <c r="AO68" s="85" t="str">
        <f t="shared" si="32"/>
        <v>Конфеты</v>
      </c>
      <c r="AP68" s="85" t="str">
        <f t="shared" si="32"/>
        <v>Повидло Сава</v>
      </c>
      <c r="AQ68" s="85" t="str">
        <f t="shared" si="32"/>
        <v>Крупа геркулес</v>
      </c>
      <c r="AR68" s="85" t="str">
        <f t="shared" si="32"/>
        <v>Крупа горох</v>
      </c>
      <c r="AS68" s="85" t="str">
        <f t="shared" si="32"/>
        <v>Крупа гречневая</v>
      </c>
      <c r="AT68" s="85" t="str">
        <f t="shared" si="32"/>
        <v>Крупа кукурузная</v>
      </c>
      <c r="AU68" s="85" t="str">
        <f t="shared" si="32"/>
        <v>Крупа манная</v>
      </c>
      <c r="AV68" s="85" t="str">
        <f t="shared" si="32"/>
        <v>Крупа перловая</v>
      </c>
      <c r="AW68" s="85" t="str">
        <f t="shared" si="32"/>
        <v>Крупа пшеничная</v>
      </c>
      <c r="AX68" s="85" t="str">
        <f t="shared" si="32"/>
        <v>Крупа пшено</v>
      </c>
      <c r="AY68" s="85" t="str">
        <f t="shared" si="32"/>
        <v>Крупа ячневая</v>
      </c>
      <c r="AZ68" s="85" t="str">
        <f t="shared" si="32"/>
        <v>Рис</v>
      </c>
      <c r="BA68" s="85" t="str">
        <f t="shared" si="32"/>
        <v>Цыпленок бройлер</v>
      </c>
      <c r="BB68" s="85" t="str">
        <f t="shared" si="32"/>
        <v>Филе куриное</v>
      </c>
      <c r="BC68" s="85" t="str">
        <f t="shared" si="32"/>
        <v>Фарш говяжий</v>
      </c>
      <c r="BD68" s="85" t="str">
        <f t="shared" si="32"/>
        <v>Печень куриная</v>
      </c>
      <c r="BE68" s="85" t="str">
        <f t="shared" si="32"/>
        <v>Филе минтая</v>
      </c>
      <c r="BF68" s="85" t="str">
        <f t="shared" si="32"/>
        <v>Филе сельди слабосол.</v>
      </c>
      <c r="BG68" s="85" t="str">
        <f t="shared" si="32"/>
        <v>Картофель</v>
      </c>
      <c r="BH68" s="85" t="str">
        <f t="shared" si="32"/>
        <v>Морковь</v>
      </c>
      <c r="BI68" s="85" t="str">
        <f t="shared" si="32"/>
        <v>Лук</v>
      </c>
      <c r="BJ68" s="85" t="str">
        <f t="shared" si="32"/>
        <v>Капуста</v>
      </c>
      <c r="BK68" s="85" t="str">
        <f t="shared" si="32"/>
        <v>Свекла</v>
      </c>
      <c r="BL68" s="85" t="str">
        <f t="shared" si="32"/>
        <v>Томатная паста</v>
      </c>
      <c r="BM68" s="85" t="str">
        <f t="shared" si="32"/>
        <v>Масло растительное</v>
      </c>
      <c r="BN68" s="85" t="str">
        <f t="shared" si="32"/>
        <v>Соль</v>
      </c>
      <c r="BO68" s="85" t="str">
        <f t="shared" ref="BO68" si="33">BO5</f>
        <v>Аскорбиновая кислота</v>
      </c>
      <c r="BP68" s="88" t="s">
        <v>5</v>
      </c>
      <c r="BQ68" s="88" t="s">
        <v>6</v>
      </c>
    </row>
    <row r="69" spans="1:69" ht="45.75" customHeight="1" x14ac:dyDescent="0.25">
      <c r="A69" s="87"/>
      <c r="B69" s="4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8"/>
      <c r="BQ69" s="88"/>
    </row>
    <row r="70" spans="1:69" x14ac:dyDescent="0.25">
      <c r="A70" s="89" t="s">
        <v>12</v>
      </c>
      <c r="B70" s="5" t="s">
        <v>13</v>
      </c>
      <c r="C70" s="90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9"/>
      <c r="B71" s="8" t="s">
        <v>36</v>
      </c>
      <c r="C71" s="91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9"/>
      <c r="B72" s="5" t="s">
        <v>14</v>
      </c>
      <c r="C72" s="91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9"/>
      <c r="B73" s="5" t="s">
        <v>15</v>
      </c>
      <c r="C73" s="91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9"/>
      <c r="B74" s="5" t="s">
        <v>16</v>
      </c>
      <c r="C74" s="91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9"/>
      <c r="B75" s="15" t="s">
        <v>17</v>
      </c>
      <c r="C75" s="91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9"/>
      <c r="B76" s="9"/>
      <c r="C76" s="92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93"/>
      <c r="D82" s="28">
        <f t="shared" ref="D82:BN82" si="49">D78*D80</f>
        <v>2.0181</v>
      </c>
      <c r="E82" s="28">
        <f t="shared" si="49"/>
        <v>3.5</v>
      </c>
      <c r="F82" s="28">
        <f t="shared" si="49"/>
        <v>0.94929999999999992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3.1949999999999998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2.2199999999999998E-2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4.4800000000000004</v>
      </c>
      <c r="BA82" s="28">
        <f t="shared" si="49"/>
        <v>6.81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3.4499999999999997</v>
      </c>
      <c r="BH82" s="28">
        <f t="shared" si="49"/>
        <v>0.86099999999999988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46.576340000000002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93"/>
      <c r="D83" s="28">
        <f t="shared" ref="D83:BN83" si="51">D78*D80</f>
        <v>2.0181</v>
      </c>
      <c r="E83" s="28">
        <f t="shared" si="51"/>
        <v>3.5</v>
      </c>
      <c r="F83" s="28">
        <f t="shared" si="51"/>
        <v>0.94929999999999992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3.1949999999999998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2.2199999999999998E-2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4.4800000000000004</v>
      </c>
      <c r="BA83" s="28">
        <f t="shared" si="51"/>
        <v>6.81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3.4499999999999997</v>
      </c>
      <c r="BH83" s="28">
        <f t="shared" si="51"/>
        <v>0.86099999999999988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46.576340000000002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86"/>
      <c r="B86" s="3" t="s">
        <v>3</v>
      </c>
      <c r="C86" s="83" t="s">
        <v>4</v>
      </c>
      <c r="D86" s="85" t="str">
        <f t="shared" ref="D86:BN86" si="53">D5</f>
        <v>Хлеб пшеничный</v>
      </c>
      <c r="E86" s="85" t="str">
        <f t="shared" si="53"/>
        <v>Хлеб ржано-пшеничный</v>
      </c>
      <c r="F86" s="85" t="str">
        <f t="shared" si="53"/>
        <v>Сахар</v>
      </c>
      <c r="G86" s="85" t="str">
        <f t="shared" si="53"/>
        <v>Чай</v>
      </c>
      <c r="H86" s="85" t="str">
        <f t="shared" si="53"/>
        <v>Какао</v>
      </c>
      <c r="I86" s="85" t="str">
        <f t="shared" si="53"/>
        <v>Кофейный напиток</v>
      </c>
      <c r="J86" s="85" t="str">
        <f t="shared" si="53"/>
        <v>Молоко 2,5%</v>
      </c>
      <c r="K86" s="85" t="str">
        <f t="shared" si="53"/>
        <v>Масло сливочное</v>
      </c>
      <c r="L86" s="85" t="str">
        <f t="shared" si="53"/>
        <v>Сметана 15%</v>
      </c>
      <c r="M86" s="85" t="str">
        <f t="shared" si="53"/>
        <v>Молоко сухое</v>
      </c>
      <c r="N86" s="85" t="str">
        <f t="shared" si="53"/>
        <v>Снежок 2,5 %</v>
      </c>
      <c r="O86" s="85" t="str">
        <f t="shared" si="53"/>
        <v>Творог 5%</v>
      </c>
      <c r="P86" s="85" t="str">
        <f t="shared" si="53"/>
        <v>Молоко сгущенное</v>
      </c>
      <c r="Q86" s="85" t="str">
        <f t="shared" si="53"/>
        <v xml:space="preserve">Джем Сава </v>
      </c>
      <c r="R86" s="85" t="str">
        <f t="shared" si="53"/>
        <v>Сыр</v>
      </c>
      <c r="S86" s="85" t="str">
        <f t="shared" si="53"/>
        <v>Зеленый горошек</v>
      </c>
      <c r="T86" s="85" t="str">
        <f t="shared" si="53"/>
        <v>Кукуруза консервирован.</v>
      </c>
      <c r="U86" s="85" t="str">
        <f t="shared" si="53"/>
        <v>Консервы рыбные</v>
      </c>
      <c r="V86" s="85" t="str">
        <f t="shared" si="53"/>
        <v>Огурцы консервирован.</v>
      </c>
      <c r="W86" s="85" t="str">
        <f>W5</f>
        <v>Огурцы свежие</v>
      </c>
      <c r="X86" s="85" t="str">
        <f t="shared" si="53"/>
        <v>Яйцо</v>
      </c>
      <c r="Y86" s="85" t="str">
        <f t="shared" si="53"/>
        <v>Икра кабачковая</v>
      </c>
      <c r="Z86" s="85" t="str">
        <f t="shared" si="53"/>
        <v>Изюм</v>
      </c>
      <c r="AA86" s="85" t="str">
        <f t="shared" si="53"/>
        <v>Курага</v>
      </c>
      <c r="AB86" s="85" t="str">
        <f t="shared" si="53"/>
        <v>Чернослив</v>
      </c>
      <c r="AC86" s="85" t="str">
        <f t="shared" si="53"/>
        <v>Шиповник</v>
      </c>
      <c r="AD86" s="85" t="str">
        <f t="shared" si="53"/>
        <v>Сухофрукты</v>
      </c>
      <c r="AE86" s="85" t="str">
        <f t="shared" si="53"/>
        <v>Ягода свежемороженная</v>
      </c>
      <c r="AF86" s="85" t="str">
        <f t="shared" si="53"/>
        <v>Лимон</v>
      </c>
      <c r="AG86" s="85" t="str">
        <f t="shared" si="53"/>
        <v>Кисель</v>
      </c>
      <c r="AH86" s="85" t="str">
        <f t="shared" si="53"/>
        <v xml:space="preserve">Сок </v>
      </c>
      <c r="AI86" s="85" t="str">
        <f t="shared" si="53"/>
        <v>Макаронные изделия</v>
      </c>
      <c r="AJ86" s="85" t="str">
        <f t="shared" si="53"/>
        <v>Мука</v>
      </c>
      <c r="AK86" s="85" t="str">
        <f t="shared" si="53"/>
        <v>Дрожжи</v>
      </c>
      <c r="AL86" s="85" t="str">
        <f t="shared" si="53"/>
        <v>Печенье</v>
      </c>
      <c r="AM86" s="85" t="str">
        <f t="shared" si="53"/>
        <v>Пряники</v>
      </c>
      <c r="AN86" s="85" t="str">
        <f t="shared" si="53"/>
        <v>Вафли</v>
      </c>
      <c r="AO86" s="85" t="str">
        <f t="shared" si="53"/>
        <v>Конфеты</v>
      </c>
      <c r="AP86" s="85" t="str">
        <f t="shared" si="53"/>
        <v>Повидло Сава</v>
      </c>
      <c r="AQ86" s="85" t="str">
        <f t="shared" si="53"/>
        <v>Крупа геркулес</v>
      </c>
      <c r="AR86" s="85" t="str">
        <f t="shared" si="53"/>
        <v>Крупа горох</v>
      </c>
      <c r="AS86" s="85" t="str">
        <f t="shared" si="53"/>
        <v>Крупа гречневая</v>
      </c>
      <c r="AT86" s="85" t="str">
        <f t="shared" si="53"/>
        <v>Крупа кукурузная</v>
      </c>
      <c r="AU86" s="85" t="str">
        <f t="shared" si="53"/>
        <v>Крупа манная</v>
      </c>
      <c r="AV86" s="85" t="str">
        <f t="shared" si="53"/>
        <v>Крупа перловая</v>
      </c>
      <c r="AW86" s="85" t="str">
        <f t="shared" si="53"/>
        <v>Крупа пшеничная</v>
      </c>
      <c r="AX86" s="85" t="str">
        <f t="shared" si="53"/>
        <v>Крупа пшено</v>
      </c>
      <c r="AY86" s="85" t="str">
        <f t="shared" si="53"/>
        <v>Крупа ячневая</v>
      </c>
      <c r="AZ86" s="85" t="str">
        <f t="shared" si="53"/>
        <v>Рис</v>
      </c>
      <c r="BA86" s="85" t="str">
        <f t="shared" si="53"/>
        <v>Цыпленок бройлер</v>
      </c>
      <c r="BB86" s="85" t="str">
        <f t="shared" si="53"/>
        <v>Филе куриное</v>
      </c>
      <c r="BC86" s="85" t="str">
        <f t="shared" si="53"/>
        <v>Фарш говяжий</v>
      </c>
      <c r="BD86" s="85" t="str">
        <f t="shared" si="53"/>
        <v>Печень куриная</v>
      </c>
      <c r="BE86" s="85" t="str">
        <f t="shared" si="53"/>
        <v>Филе минтая</v>
      </c>
      <c r="BF86" s="85" t="str">
        <f t="shared" si="53"/>
        <v>Филе сельди слабосол.</v>
      </c>
      <c r="BG86" s="85" t="str">
        <f t="shared" si="53"/>
        <v>Картофель</v>
      </c>
      <c r="BH86" s="85" t="str">
        <f t="shared" si="53"/>
        <v>Морковь</v>
      </c>
      <c r="BI86" s="85" t="str">
        <f t="shared" si="53"/>
        <v>Лук</v>
      </c>
      <c r="BJ86" s="85" t="str">
        <f t="shared" si="53"/>
        <v>Капуста</v>
      </c>
      <c r="BK86" s="85" t="str">
        <f t="shared" si="53"/>
        <v>Свекла</v>
      </c>
      <c r="BL86" s="85" t="str">
        <f t="shared" si="53"/>
        <v>Томатная паста</v>
      </c>
      <c r="BM86" s="85" t="str">
        <f t="shared" si="53"/>
        <v>Масло растительное</v>
      </c>
      <c r="BN86" s="85" t="str">
        <f t="shared" si="53"/>
        <v>Соль</v>
      </c>
      <c r="BO86" s="85" t="str">
        <f t="shared" ref="BO86" si="54">BO5</f>
        <v>Аскорбиновая кислота</v>
      </c>
      <c r="BP86" s="88" t="s">
        <v>5</v>
      </c>
      <c r="BQ86" s="88" t="s">
        <v>6</v>
      </c>
    </row>
    <row r="87" spans="1:69" ht="45.75" customHeight="1" x14ac:dyDescent="0.25">
      <c r="A87" s="87"/>
      <c r="B87" s="4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8"/>
      <c r="BQ87" s="88"/>
    </row>
    <row r="88" spans="1:69" x14ac:dyDescent="0.25">
      <c r="A88" s="89" t="s">
        <v>18</v>
      </c>
      <c r="B88" s="5" t="s">
        <v>19</v>
      </c>
      <c r="C88" s="90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9"/>
      <c r="B89" s="5" t="s">
        <v>20</v>
      </c>
      <c r="C89" s="91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9"/>
      <c r="B90" s="5"/>
      <c r="C90" s="91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9"/>
      <c r="B91" s="5"/>
      <c r="C91" s="91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9"/>
      <c r="B92" s="5"/>
      <c r="C92" s="92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93"/>
      <c r="D98" s="28">
        <f t="shared" ref="D98:BN98" si="71">D94*D96</f>
        <v>0</v>
      </c>
      <c r="E98" s="28">
        <f t="shared" si="71"/>
        <v>0</v>
      </c>
      <c r="F98" s="28">
        <f t="shared" si="71"/>
        <v>1.1219000000000001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0.79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1.1340000000000001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1.4430000000000001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7.5965199999999999</v>
      </c>
      <c r="BQ98" s="30">
        <f>BP98/$C$7</f>
        <v>7.5965199999999999</v>
      </c>
    </row>
    <row r="99" spans="1:69" ht="17.25" x14ac:dyDescent="0.3">
      <c r="A99" s="26"/>
      <c r="B99" s="27" t="s">
        <v>31</v>
      </c>
      <c r="C99" s="93"/>
      <c r="D99" s="28">
        <f t="shared" ref="D99:BN99" si="73">D94*D96</f>
        <v>0</v>
      </c>
      <c r="E99" s="28">
        <f t="shared" si="73"/>
        <v>0</v>
      </c>
      <c r="F99" s="28">
        <f t="shared" si="73"/>
        <v>1.1219000000000001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0.79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1.1340000000000001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1.4430000000000001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7.5965199999999999</v>
      </c>
      <c r="BQ99" s="30">
        <f>BP99/$C$7</f>
        <v>7.5965199999999999</v>
      </c>
    </row>
    <row r="101" spans="1:69" x14ac:dyDescent="0.25">
      <c r="J101" s="1"/>
    </row>
    <row r="102" spans="1:69" ht="15" customHeight="1" x14ac:dyDescent="0.25">
      <c r="A102" s="86"/>
      <c r="B102" s="3" t="s">
        <v>3</v>
      </c>
      <c r="C102" s="83" t="s">
        <v>4</v>
      </c>
      <c r="D102" s="85" t="str">
        <f t="shared" ref="D102:BN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85" t="str">
        <f>W5</f>
        <v>Огурцы свежие</v>
      </c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 t="shared" si="75"/>
        <v>Кисель</v>
      </c>
      <c r="AH102" s="85" t="str">
        <f t="shared" si="75"/>
        <v xml:space="preserve">Сок </v>
      </c>
      <c r="AI102" s="85" t="str">
        <f t="shared" si="75"/>
        <v>Макаронные изделия</v>
      </c>
      <c r="AJ102" s="85" t="str">
        <f t="shared" si="75"/>
        <v>Мука</v>
      </c>
      <c r="AK102" s="85" t="str">
        <f t="shared" si="75"/>
        <v>Дрожжи</v>
      </c>
      <c r="AL102" s="85" t="str">
        <f t="shared" si="75"/>
        <v>Печенье</v>
      </c>
      <c r="AM102" s="85" t="str">
        <f t="shared" si="75"/>
        <v>Пряники</v>
      </c>
      <c r="AN102" s="85" t="str">
        <f t="shared" si="75"/>
        <v>Вафли</v>
      </c>
      <c r="AO102" s="85" t="str">
        <f t="shared" si="75"/>
        <v>Конфеты</v>
      </c>
      <c r="AP102" s="85" t="str">
        <f t="shared" si="75"/>
        <v>Повидло Сава</v>
      </c>
      <c r="AQ102" s="85" t="str">
        <f t="shared" si="75"/>
        <v>Крупа геркулес</v>
      </c>
      <c r="AR102" s="85" t="str">
        <f t="shared" si="75"/>
        <v>Крупа горох</v>
      </c>
      <c r="AS102" s="85" t="str">
        <f t="shared" si="75"/>
        <v>Крупа гречневая</v>
      </c>
      <c r="AT102" s="85" t="str">
        <f t="shared" si="75"/>
        <v>Крупа кукурузная</v>
      </c>
      <c r="AU102" s="85" t="str">
        <f t="shared" si="75"/>
        <v>Крупа манная</v>
      </c>
      <c r="AV102" s="85" t="str">
        <f t="shared" si="75"/>
        <v>Крупа перловая</v>
      </c>
      <c r="AW102" s="85" t="str">
        <f t="shared" si="75"/>
        <v>Крупа пшеничная</v>
      </c>
      <c r="AX102" s="85" t="str">
        <f t="shared" si="75"/>
        <v>Крупа пшено</v>
      </c>
      <c r="AY102" s="85" t="str">
        <f t="shared" si="75"/>
        <v>Крупа ячневая</v>
      </c>
      <c r="AZ102" s="85" t="str">
        <f t="shared" si="75"/>
        <v>Рис</v>
      </c>
      <c r="BA102" s="85" t="str">
        <f t="shared" si="75"/>
        <v>Цыпленок бройлер</v>
      </c>
      <c r="BB102" s="85" t="str">
        <f t="shared" si="75"/>
        <v>Филе куриное</v>
      </c>
      <c r="BC102" s="85" t="str">
        <f t="shared" si="75"/>
        <v>Фарш говяжий</v>
      </c>
      <c r="BD102" s="85" t="str">
        <f t="shared" si="75"/>
        <v>Печень куриная</v>
      </c>
      <c r="BE102" s="85" t="str">
        <f t="shared" si="75"/>
        <v>Филе минтая</v>
      </c>
      <c r="BF102" s="85" t="str">
        <f t="shared" si="75"/>
        <v>Филе сельди слабосол.</v>
      </c>
      <c r="BG102" s="85" t="str">
        <f t="shared" si="75"/>
        <v>Картофель</v>
      </c>
      <c r="BH102" s="85" t="str">
        <f t="shared" si="75"/>
        <v>Морковь</v>
      </c>
      <c r="BI102" s="85" t="str">
        <f t="shared" si="75"/>
        <v>Лук</v>
      </c>
      <c r="BJ102" s="85" t="str">
        <f t="shared" si="75"/>
        <v>Капуста</v>
      </c>
      <c r="BK102" s="85" t="str">
        <f t="shared" si="75"/>
        <v>Свекла</v>
      </c>
      <c r="BL102" s="85" t="str">
        <f t="shared" si="75"/>
        <v>Томатная паста</v>
      </c>
      <c r="BM102" s="85" t="str">
        <f t="shared" si="75"/>
        <v>Масло растительное</v>
      </c>
      <c r="BN102" s="85" t="str">
        <f t="shared" si="75"/>
        <v>Соль</v>
      </c>
      <c r="BO102" s="85" t="str">
        <f t="shared" ref="BO102" si="76">BO5</f>
        <v>Аскорбиновая кислота</v>
      </c>
      <c r="BP102" s="88" t="s">
        <v>5</v>
      </c>
      <c r="BQ102" s="88" t="s">
        <v>6</v>
      </c>
    </row>
    <row r="103" spans="1:69" ht="45.75" customHeight="1" x14ac:dyDescent="0.25">
      <c r="A103" s="87"/>
      <c r="B103" s="4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8"/>
      <c r="BQ103" s="88"/>
    </row>
    <row r="104" spans="1:69" x14ac:dyDescent="0.25">
      <c r="A104" s="89" t="s">
        <v>21</v>
      </c>
      <c r="B104" s="14" t="s">
        <v>22</v>
      </c>
      <c r="C104" s="90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9"/>
      <c r="B105" t="s">
        <v>15</v>
      </c>
      <c r="C105" s="91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9"/>
      <c r="B106" s="9" t="s">
        <v>23</v>
      </c>
      <c r="C106" s="91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9"/>
      <c r="B107" s="15"/>
      <c r="C107" s="91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9"/>
      <c r="B108" s="5"/>
      <c r="C108" s="92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93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0.86299999999999999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3.3119999999999998</v>
      </c>
      <c r="BH114" s="28">
        <f t="shared" si="89"/>
        <v>0.52500000000000002</v>
      </c>
      <c r="BI114" s="28">
        <f t="shared" si="89"/>
        <v>0.42</v>
      </c>
      <c r="BJ114" s="28">
        <f t="shared" si="89"/>
        <v>0.94499999999999995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8.3356450000000013</v>
      </c>
      <c r="BQ114" s="30">
        <f>BP114/$C$7</f>
        <v>8.3356450000000013</v>
      </c>
    </row>
    <row r="115" spans="1:69" ht="17.25" x14ac:dyDescent="0.3">
      <c r="A115" s="26"/>
      <c r="B115" s="27" t="s">
        <v>31</v>
      </c>
      <c r="C115" s="93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0.86299999999999999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3.3119999999999998</v>
      </c>
      <c r="BH115" s="28">
        <f t="shared" si="91"/>
        <v>0.52500000000000002</v>
      </c>
      <c r="BI115" s="28">
        <f t="shared" si="91"/>
        <v>0.42</v>
      </c>
      <c r="BJ115" s="28">
        <f t="shared" si="91"/>
        <v>0.94499999999999995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8.3356450000000013</v>
      </c>
      <c r="BQ115" s="30">
        <f>BP115/$C$7</f>
        <v>8.3356450000000013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44939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v>44939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1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17"/>
      <c r="C1" s="117"/>
      <c r="D1" s="118" t="s">
        <v>99</v>
      </c>
      <c r="E1" s="119"/>
      <c r="F1" s="119"/>
      <c r="G1" s="119"/>
      <c r="H1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17"/>
      <c r="J1" s="117"/>
      <c r="K1" s="50"/>
      <c r="L1" s="121"/>
      <c r="M1" s="121"/>
      <c r="N1" s="121"/>
      <c r="O1" s="121"/>
      <c r="P1" s="106"/>
      <c r="Q1" s="106"/>
      <c r="R1" s="106"/>
      <c r="S1" s="106"/>
      <c r="T1" s="107"/>
      <c r="U1" s="107"/>
      <c r="V1" s="21"/>
    </row>
    <row r="2" spans="1:22" ht="21.95" customHeight="1" x14ac:dyDescent="0.3">
      <c r="A2" s="108"/>
      <c r="B2" s="108"/>
      <c r="C2" s="109"/>
      <c r="D2" s="110" t="s">
        <v>42</v>
      </c>
      <c r="E2" s="108"/>
      <c r="F2" s="108"/>
      <c r="G2" s="109"/>
      <c r="H2" s="108" t="s">
        <v>43</v>
      </c>
      <c r="I2" s="108"/>
      <c r="J2" s="109"/>
      <c r="K2" s="50"/>
      <c r="L2" s="111" t="s">
        <v>8</v>
      </c>
      <c r="M2" s="112"/>
      <c r="N2" s="111" t="s">
        <v>12</v>
      </c>
      <c r="O2" s="112"/>
      <c r="P2" s="113" t="s">
        <v>18</v>
      </c>
      <c r="Q2" s="114"/>
      <c r="R2" s="106" t="s">
        <v>21</v>
      </c>
      <c r="S2" s="106"/>
      <c r="T2" s="115" t="s">
        <v>44</v>
      </c>
      <c r="U2" s="116"/>
      <c r="V2" s="21"/>
    </row>
    <row r="3" spans="1:22" ht="30.75" customHeight="1" x14ac:dyDescent="0.25">
      <c r="A3" s="51"/>
      <c r="B3" s="61">
        <f>E3</f>
        <v>44638</v>
      </c>
      <c r="C3" s="52" t="s">
        <v>45</v>
      </c>
      <c r="D3" s="51"/>
      <c r="E3" s="61">
        <f>' 3-7 лет (день 5)'!K4</f>
        <v>44638</v>
      </c>
      <c r="F3" s="52" t="s">
        <v>45</v>
      </c>
      <c r="G3" s="52" t="s">
        <v>46</v>
      </c>
      <c r="H3" s="51"/>
      <c r="I3" s="61">
        <f>E3</f>
        <v>44638</v>
      </c>
      <c r="J3" s="52" t="s">
        <v>46</v>
      </c>
      <c r="K3" s="21"/>
      <c r="L3" s="53">
        <f>F4</f>
        <v>18.853085</v>
      </c>
      <c r="M3" s="53">
        <f>G4</f>
        <v>21.033124999999998</v>
      </c>
      <c r="N3" s="53">
        <f>F9</f>
        <v>35.164239999999999</v>
      </c>
      <c r="O3" s="53">
        <f>G9</f>
        <v>46.576340000000002</v>
      </c>
      <c r="P3" s="53">
        <f>F17</f>
        <v>14.56653</v>
      </c>
      <c r="Q3" s="53">
        <f>G17</f>
        <v>7.5965199999999999</v>
      </c>
      <c r="R3" s="5">
        <f>F22</f>
        <v>6.2165949999999999</v>
      </c>
      <c r="S3" s="5">
        <f>G22</f>
        <v>8.3356450000000013</v>
      </c>
      <c r="T3" s="54">
        <f>L3+N3+P3+R3</f>
        <v>74.800449999999998</v>
      </c>
      <c r="U3" s="54">
        <f>M3+O3+Q3+S3</f>
        <v>83.541629999999998</v>
      </c>
    </row>
    <row r="4" spans="1:22" ht="15" customHeight="1" x14ac:dyDescent="0.25">
      <c r="A4" s="89" t="s">
        <v>8</v>
      </c>
      <c r="B4" s="5" t="str">
        <f>E4</f>
        <v>Каша молочная "Геркулес"</v>
      </c>
      <c r="C4" s="122">
        <f>F4</f>
        <v>18.853085</v>
      </c>
      <c r="D4" s="89" t="s">
        <v>8</v>
      </c>
      <c r="E4" s="5" t="str">
        <f>' 3-7 лет (день 5)'!B7</f>
        <v>Каша молочная "Геркулес"</v>
      </c>
      <c r="F4" s="122">
        <f>' 1,5-2 года (день 5)'!BQ65</f>
        <v>18.853085</v>
      </c>
      <c r="G4" s="122">
        <f>' 3-7 лет (день 5)'!BQ65</f>
        <v>21.033124999999998</v>
      </c>
      <c r="H4" s="89" t="s">
        <v>8</v>
      </c>
      <c r="I4" s="5" t="str">
        <f>E4</f>
        <v>Каша молочная "Геркулес"</v>
      </c>
      <c r="J4" s="122">
        <f>G4</f>
        <v>21.033124999999998</v>
      </c>
    </row>
    <row r="5" spans="1:22" ht="15" customHeight="1" x14ac:dyDescent="0.25">
      <c r="A5" s="89"/>
      <c r="B5" s="7" t="str">
        <f>E5</f>
        <v>Бутерброд с маслом</v>
      </c>
      <c r="C5" s="123"/>
      <c r="D5" s="89"/>
      <c r="E5" s="5" t="str">
        <f>' 3-7 лет (день 5)'!B8</f>
        <v>Бутерброд с маслом</v>
      </c>
      <c r="F5" s="123"/>
      <c r="G5" s="123"/>
      <c r="H5" s="89"/>
      <c r="I5" s="5" t="str">
        <f>E5</f>
        <v>Бутерброд с маслом</v>
      </c>
      <c r="J5" s="123"/>
    </row>
    <row r="6" spans="1:22" ht="15" customHeight="1" x14ac:dyDescent="0.25">
      <c r="A6" s="89"/>
      <c r="B6" s="7" t="str">
        <f>E6</f>
        <v>Какао с молоком</v>
      </c>
      <c r="C6" s="123"/>
      <c r="D6" s="89"/>
      <c r="E6" s="5" t="str">
        <f>' 3-7 лет (день 5)'!B9</f>
        <v>Какао с молоком</v>
      </c>
      <c r="F6" s="123"/>
      <c r="G6" s="123"/>
      <c r="H6" s="89"/>
      <c r="I6" s="5" t="str">
        <f>E6</f>
        <v>Какао с молоком</v>
      </c>
      <c r="J6" s="123"/>
    </row>
    <row r="7" spans="1:22" ht="15" customHeight="1" x14ac:dyDescent="0.25">
      <c r="A7" s="89"/>
      <c r="B7" s="5"/>
      <c r="C7" s="123"/>
      <c r="D7" s="89"/>
      <c r="E7" s="5"/>
      <c r="F7" s="123"/>
      <c r="G7" s="123"/>
      <c r="H7" s="89"/>
      <c r="I7" s="5"/>
      <c r="J7" s="123"/>
    </row>
    <row r="8" spans="1:22" ht="15" customHeight="1" x14ac:dyDescent="0.25">
      <c r="A8" s="89"/>
      <c r="B8" s="5"/>
      <c r="C8" s="124"/>
      <c r="D8" s="89"/>
      <c r="E8" s="5"/>
      <c r="F8" s="124"/>
      <c r="G8" s="124"/>
      <c r="H8" s="89"/>
      <c r="I8" s="5"/>
      <c r="J8" s="124"/>
    </row>
    <row r="9" spans="1:22" ht="15" customHeight="1" x14ac:dyDescent="0.25">
      <c r="A9" s="89" t="s">
        <v>12</v>
      </c>
      <c r="B9" s="5" t="str">
        <f>E9</f>
        <v>Суп картофельный с гренками</v>
      </c>
      <c r="C9" s="125">
        <f>F9</f>
        <v>35.164239999999999</v>
      </c>
      <c r="D9" s="89" t="s">
        <v>12</v>
      </c>
      <c r="E9" s="5" t="str">
        <f>' 3-7 лет (день 5)'!B12</f>
        <v>Суп картофельный с гренками</v>
      </c>
      <c r="F9" s="125">
        <f>' 1,5-2 года (день 5)'!BQ83</f>
        <v>35.164239999999999</v>
      </c>
      <c r="G9" s="125">
        <f>' 3-7 лет (день 5)'!BQ83</f>
        <v>46.576340000000002</v>
      </c>
      <c r="H9" s="89" t="s">
        <v>12</v>
      </c>
      <c r="I9" s="5" t="str">
        <f t="shared" ref="I9:I14" si="0">E9</f>
        <v>Суп картофельный с гренками</v>
      </c>
      <c r="J9" s="125">
        <f>G9</f>
        <v>46.576340000000002</v>
      </c>
    </row>
    <row r="10" spans="1:22" ht="15" customHeight="1" x14ac:dyDescent="0.25">
      <c r="A10" s="89"/>
      <c r="B10" s="5" t="str">
        <f>E10</f>
        <v>Рыба, тушенная в сметанном соусе</v>
      </c>
      <c r="C10" s="126"/>
      <c r="D10" s="89"/>
      <c r="E10" s="5" t="str">
        <f>' 3-7 лет (день 5)'!B13</f>
        <v>Рыба, тушенная в сметанном соусе</v>
      </c>
      <c r="F10" s="126"/>
      <c r="G10" s="126"/>
      <c r="H10" s="89"/>
      <c r="I10" s="5" t="str">
        <f t="shared" si="0"/>
        <v>Рыба, тушенная в сметанном соусе</v>
      </c>
      <c r="J10" s="126"/>
    </row>
    <row r="11" spans="1:22" ht="15" customHeight="1" x14ac:dyDescent="0.25">
      <c r="A11" s="89"/>
      <c r="B11" s="5" t="str">
        <f>E11</f>
        <v>Рис отварной</v>
      </c>
      <c r="C11" s="126"/>
      <c r="D11" s="89"/>
      <c r="E11" s="5" t="str">
        <f>' 3-7 лет (день 5)'!B14</f>
        <v>Рис отварной</v>
      </c>
      <c r="F11" s="126"/>
      <c r="G11" s="126"/>
      <c r="H11" s="89"/>
      <c r="I11" s="5" t="str">
        <f t="shared" si="0"/>
        <v>Рис отварной</v>
      </c>
      <c r="J11" s="126"/>
    </row>
    <row r="12" spans="1:22" ht="15" customHeight="1" x14ac:dyDescent="0.25">
      <c r="A12" s="89"/>
      <c r="B12" s="5" t="str">
        <f>E12</f>
        <v>Хлеб пшеничный</v>
      </c>
      <c r="C12" s="126"/>
      <c r="D12" s="89"/>
      <c r="E12" s="5" t="str">
        <f>' 3-7 лет (день 5)'!B15</f>
        <v>Хлеб пшеничный</v>
      </c>
      <c r="F12" s="126"/>
      <c r="G12" s="126"/>
      <c r="H12" s="89"/>
      <c r="I12" s="5" t="str">
        <f t="shared" si="0"/>
        <v>Хлеб пшеничный</v>
      </c>
      <c r="J12" s="126"/>
    </row>
    <row r="13" spans="1:22" ht="15" customHeight="1" x14ac:dyDescent="0.25">
      <c r="A13" s="89"/>
      <c r="B13" s="5" t="str">
        <f>E13</f>
        <v>Хлеб ржано-пшеничный</v>
      </c>
      <c r="C13" s="126"/>
      <c r="D13" s="89"/>
      <c r="E13" s="5" t="str">
        <f>' 3-7 лет (день 5)'!B16</f>
        <v>Хлеб ржано-пшеничный</v>
      </c>
      <c r="F13" s="126"/>
      <c r="G13" s="126"/>
      <c r="H13" s="89"/>
      <c r="I13" s="5" t="str">
        <f t="shared" si="0"/>
        <v>Хлеб ржано-пшеничный</v>
      </c>
      <c r="J13" s="126"/>
    </row>
    <row r="14" spans="1:22" ht="15" customHeight="1" x14ac:dyDescent="0.25">
      <c r="A14" s="89"/>
      <c r="B14" s="5" t="str">
        <f>E14</f>
        <v>Компот из чернослива</v>
      </c>
      <c r="C14" s="126"/>
      <c r="D14" s="89"/>
      <c r="E14" s="5" t="str">
        <f>' 3-7 лет (день 5)'!B17</f>
        <v>Компот из чернослива</v>
      </c>
      <c r="F14" s="126"/>
      <c r="G14" s="126"/>
      <c r="H14" s="89"/>
      <c r="I14" s="5" t="str">
        <f t="shared" si="0"/>
        <v>Компот из чернослива</v>
      </c>
      <c r="J14" s="126"/>
    </row>
    <row r="15" spans="1:22" ht="15" customHeight="1" x14ac:dyDescent="0.25">
      <c r="A15" s="89"/>
      <c r="B15" s="9"/>
      <c r="C15" s="126"/>
      <c r="D15" s="89"/>
      <c r="E15" s="9"/>
      <c r="F15" s="126"/>
      <c r="G15" s="126"/>
      <c r="H15" s="89"/>
      <c r="I15" s="9"/>
      <c r="J15" s="126"/>
    </row>
    <row r="16" spans="1:22" ht="15" customHeight="1" x14ac:dyDescent="0.25">
      <c r="A16" s="89"/>
      <c r="B16" s="9"/>
      <c r="C16" s="127"/>
      <c r="D16" s="89"/>
      <c r="E16" s="9"/>
      <c r="F16" s="127"/>
      <c r="G16" s="127"/>
      <c r="H16" s="89"/>
      <c r="I16" s="9"/>
      <c r="J16" s="127"/>
    </row>
    <row r="17" spans="1:15" ht="15" customHeight="1" x14ac:dyDescent="0.25">
      <c r="A17" s="89" t="s">
        <v>18</v>
      </c>
      <c r="B17" s="5" t="str">
        <f>E17</f>
        <v>Чай с лимоном</v>
      </c>
      <c r="C17" s="122">
        <f>F17</f>
        <v>14.56653</v>
      </c>
      <c r="D17" s="89" t="s">
        <v>18</v>
      </c>
      <c r="E17" s="5" t="str">
        <f>' 1,5-2 года (день 5)'!B20</f>
        <v>Чай с лимоном</v>
      </c>
      <c r="F17" s="122">
        <f>' 1,5-2 года (день 5)'!BQ99</f>
        <v>14.56653</v>
      </c>
      <c r="G17" s="122">
        <f>' 3-7 лет (день 5)'!BQ99</f>
        <v>7.5965199999999999</v>
      </c>
      <c r="H17" s="89" t="s">
        <v>18</v>
      </c>
      <c r="I17" s="5" t="str">
        <f>E17</f>
        <v>Чай с лимоном</v>
      </c>
      <c r="J17" s="122">
        <f>G17</f>
        <v>7.5965199999999999</v>
      </c>
    </row>
    <row r="18" spans="1:15" ht="15" customHeight="1" x14ac:dyDescent="0.25">
      <c r="A18" s="89"/>
      <c r="B18" s="5" t="str">
        <f>E18</f>
        <v>Крендель сахарный</v>
      </c>
      <c r="C18" s="123"/>
      <c r="D18" s="89"/>
      <c r="E18" s="5" t="str">
        <f>' 1,5-2 года (день 5)'!B21</f>
        <v>Крендель сахарный</v>
      </c>
      <c r="F18" s="123"/>
      <c r="G18" s="123"/>
      <c r="H18" s="89"/>
      <c r="I18" s="5" t="str">
        <f>E18</f>
        <v>Крендель сахарный</v>
      </c>
      <c r="J18" s="123"/>
    </row>
    <row r="19" spans="1:15" ht="15" customHeight="1" x14ac:dyDescent="0.25">
      <c r="A19" s="89"/>
      <c r="B19" s="5"/>
      <c r="C19" s="123"/>
      <c r="D19" s="89"/>
      <c r="E19" s="5"/>
      <c r="F19" s="123"/>
      <c r="G19" s="123"/>
      <c r="H19" s="89"/>
      <c r="I19" s="5"/>
      <c r="J19" s="123"/>
    </row>
    <row r="20" spans="1:15" ht="15" customHeight="1" x14ac:dyDescent="0.25">
      <c r="A20" s="89"/>
      <c r="B20" s="5"/>
      <c r="C20" s="123"/>
      <c r="D20" s="89"/>
      <c r="E20" s="5"/>
      <c r="F20" s="123"/>
      <c r="G20" s="123"/>
      <c r="H20" s="89"/>
      <c r="I20" s="5"/>
      <c r="J20" s="123"/>
    </row>
    <row r="21" spans="1:15" ht="15" customHeight="1" x14ac:dyDescent="0.25">
      <c r="A21" s="89"/>
      <c r="B21" s="5"/>
      <c r="C21" s="124"/>
      <c r="D21" s="89"/>
      <c r="E21" s="5"/>
      <c r="F21" s="124"/>
      <c r="G21" s="124"/>
      <c r="H21" s="89"/>
      <c r="I21" s="5"/>
      <c r="J21" s="124"/>
    </row>
    <row r="22" spans="1:15" ht="15" customHeight="1" x14ac:dyDescent="0.25">
      <c r="A22" s="89" t="s">
        <v>21</v>
      </c>
      <c r="B22" s="14" t="str">
        <f>E22</f>
        <v>Рагу из овощей</v>
      </c>
      <c r="C22" s="122">
        <f>F22</f>
        <v>6.2165949999999999</v>
      </c>
      <c r="D22" s="89" t="s">
        <v>21</v>
      </c>
      <c r="E22" s="14" t="str">
        <f>' 3-7 лет (день 5)'!B25</f>
        <v>Рагу из овощей</v>
      </c>
      <c r="F22" s="122">
        <f>' 1,5-2 года (день 5)'!BQ115</f>
        <v>6.2165949999999999</v>
      </c>
      <c r="G22" s="122">
        <f>' 3-7 лет (день 5)'!BQ115</f>
        <v>8.3356450000000013</v>
      </c>
      <c r="H22" s="89" t="s">
        <v>21</v>
      </c>
      <c r="I22" s="14" t="str">
        <f>E22</f>
        <v>Рагу из овощей</v>
      </c>
      <c r="J22" s="122">
        <f>G22</f>
        <v>8.3356450000000013</v>
      </c>
    </row>
    <row r="23" spans="1:15" ht="15" customHeight="1" x14ac:dyDescent="0.25">
      <c r="A23" s="89"/>
      <c r="B23" s="14" t="str">
        <f>E23</f>
        <v>Хлеб пшеничный</v>
      </c>
      <c r="C23" s="123"/>
      <c r="D23" s="89"/>
      <c r="E23" s="14" t="str">
        <f>' 3-7 лет (день 5)'!B26</f>
        <v>Хлеб пшеничный</v>
      </c>
      <c r="F23" s="123"/>
      <c r="G23" s="123"/>
      <c r="H23" s="89"/>
      <c r="I23" s="14" t="str">
        <f>E23</f>
        <v>Хлеб пшеничный</v>
      </c>
      <c r="J23" s="123"/>
    </row>
    <row r="24" spans="1:15" ht="15" customHeight="1" x14ac:dyDescent="0.25">
      <c r="A24" s="89"/>
      <c r="B24" s="14" t="str">
        <f>E24</f>
        <v>Чай с сахаром</v>
      </c>
      <c r="C24" s="123"/>
      <c r="D24" s="89"/>
      <c r="E24" s="14" t="str">
        <f>' 3-7 лет (день 5)'!B27</f>
        <v>Чай с сахаром</v>
      </c>
      <c r="F24" s="123"/>
      <c r="G24" s="123"/>
      <c r="H24" s="89"/>
      <c r="I24" s="14" t="str">
        <f>E24</f>
        <v>Чай с сахаром</v>
      </c>
      <c r="J24" s="123"/>
    </row>
    <row r="25" spans="1:15" ht="15" customHeight="1" x14ac:dyDescent="0.25">
      <c r="A25" s="89"/>
      <c r="B25" s="9"/>
      <c r="C25" s="123"/>
      <c r="D25" s="89"/>
      <c r="E25" s="9"/>
      <c r="F25" s="123"/>
      <c r="G25" s="123"/>
      <c r="H25" s="89"/>
      <c r="I25" s="9"/>
      <c r="J25" s="123"/>
    </row>
    <row r="26" spans="1:15" ht="15" customHeight="1" x14ac:dyDescent="0.25">
      <c r="A26" s="89"/>
      <c r="B26" s="5"/>
      <c r="C26" s="124"/>
      <c r="D26" s="89"/>
      <c r="E26" s="5"/>
      <c r="F26" s="124"/>
      <c r="G26" s="124"/>
      <c r="H26" s="89"/>
      <c r="I26" s="5"/>
      <c r="J26" s="124"/>
    </row>
    <row r="27" spans="1:15" ht="15" customHeight="1" x14ac:dyDescent="0.3">
      <c r="A27" s="128" t="s">
        <v>44</v>
      </c>
      <c r="B27" s="129"/>
      <c r="C27" s="59">
        <f>C4+C9+C17+C22</f>
        <v>74.800449999999998</v>
      </c>
      <c r="D27" s="128" t="s">
        <v>44</v>
      </c>
      <c r="E27" s="129"/>
      <c r="F27" s="59">
        <f>F4+F9+F17+F22</f>
        <v>74.800449999999998</v>
      </c>
      <c r="G27" s="55">
        <f>G4+G9+G17+G22</f>
        <v>83.541629999999998</v>
      </c>
      <c r="H27" s="128" t="s">
        <v>44</v>
      </c>
      <c r="I27" s="129"/>
      <c r="J27" s="55">
        <f>J4+J9+J17+J22</f>
        <v>83.541629999999998</v>
      </c>
    </row>
    <row r="28" spans="1:15" ht="82.5" customHeight="1" x14ac:dyDescent="0.25">
      <c r="A28" s="11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17"/>
      <c r="C28" s="130"/>
      <c r="D28" s="11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19"/>
      <c r="F28" s="119"/>
      <c r="G28" s="119"/>
      <c r="H28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17"/>
      <c r="J28" s="130"/>
      <c r="K28" s="56"/>
      <c r="L28" s="56"/>
      <c r="M28" s="131"/>
      <c r="N28" s="131"/>
      <c r="O28" s="131"/>
    </row>
    <row r="29" spans="1:15" ht="21.95" customHeight="1" x14ac:dyDescent="0.25">
      <c r="A29" s="108" t="s">
        <v>47</v>
      </c>
      <c r="B29" s="108"/>
      <c r="C29" s="109"/>
      <c r="D29" s="110" t="s">
        <v>48</v>
      </c>
      <c r="E29" s="108"/>
      <c r="F29" s="108"/>
      <c r="G29" s="109"/>
      <c r="H29" s="110" t="s">
        <v>49</v>
      </c>
      <c r="I29" s="108"/>
      <c r="J29" s="109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44638</v>
      </c>
      <c r="C30" s="52" t="s">
        <v>46</v>
      </c>
      <c r="D30" s="51"/>
      <c r="E30" s="61">
        <f>E3</f>
        <v>44638</v>
      </c>
      <c r="F30" s="132" t="s">
        <v>46</v>
      </c>
      <c r="G30" s="133"/>
      <c r="H30" s="51"/>
      <c r="I30" s="62">
        <f>E3</f>
        <v>44638</v>
      </c>
      <c r="J30" s="58" t="s">
        <v>46</v>
      </c>
      <c r="K30" s="21"/>
      <c r="L30" s="21"/>
    </row>
    <row r="31" spans="1:15" ht="15" customHeight="1" x14ac:dyDescent="0.25">
      <c r="A31" s="89" t="s">
        <v>8</v>
      </c>
      <c r="B31" s="5" t="str">
        <f>E4</f>
        <v>Каша молочная "Геркулес"</v>
      </c>
      <c r="C31" s="122">
        <f>G4</f>
        <v>21.033124999999998</v>
      </c>
      <c r="D31" s="89" t="s">
        <v>8</v>
      </c>
      <c r="E31" s="5" t="str">
        <f>E4</f>
        <v>Каша молочная "Геркулес"</v>
      </c>
      <c r="F31" s="134">
        <f>F4</f>
        <v>18.853085</v>
      </c>
      <c r="G31" s="137">
        <f>G4</f>
        <v>21.033124999999998</v>
      </c>
      <c r="H31" s="89" t="s">
        <v>8</v>
      </c>
      <c r="I31" s="5" t="str">
        <f>I4</f>
        <v>Каша молочная "Геркулес"</v>
      </c>
      <c r="J31" s="122">
        <f>F31</f>
        <v>18.853085</v>
      </c>
    </row>
    <row r="32" spans="1:15" ht="15" customHeight="1" x14ac:dyDescent="0.25">
      <c r="A32" s="89"/>
      <c r="B32" s="5" t="str">
        <f>E5</f>
        <v>Бутерброд с маслом</v>
      </c>
      <c r="C32" s="123"/>
      <c r="D32" s="89"/>
      <c r="E32" s="5" t="str">
        <f>E5</f>
        <v>Бутерброд с маслом</v>
      </c>
      <c r="F32" s="135"/>
      <c r="G32" s="137"/>
      <c r="H32" s="89"/>
      <c r="I32" s="5" t="str">
        <f>I5</f>
        <v>Бутерброд с маслом</v>
      </c>
      <c r="J32" s="123"/>
    </row>
    <row r="33" spans="1:10" ht="15" customHeight="1" x14ac:dyDescent="0.25">
      <c r="A33" s="89"/>
      <c r="B33" s="5" t="str">
        <f>E6</f>
        <v>Какао с молоком</v>
      </c>
      <c r="C33" s="123"/>
      <c r="D33" s="89"/>
      <c r="E33" s="5" t="str">
        <f>E6</f>
        <v>Какао с молоком</v>
      </c>
      <c r="F33" s="135"/>
      <c r="G33" s="137"/>
      <c r="H33" s="89"/>
      <c r="I33" s="5" t="str">
        <f>I6</f>
        <v>Какао с молоком</v>
      </c>
      <c r="J33" s="123"/>
    </row>
    <row r="34" spans="1:10" ht="15" customHeight="1" x14ac:dyDescent="0.25">
      <c r="A34" s="89"/>
      <c r="B34" s="5"/>
      <c r="C34" s="123"/>
      <c r="D34" s="89"/>
      <c r="E34" s="5"/>
      <c r="F34" s="135"/>
      <c r="G34" s="137"/>
      <c r="H34" s="89"/>
      <c r="I34" s="5"/>
      <c r="J34" s="123"/>
    </row>
    <row r="35" spans="1:10" ht="15" customHeight="1" x14ac:dyDescent="0.25">
      <c r="A35" s="89"/>
      <c r="B35" s="5"/>
      <c r="C35" s="124"/>
      <c r="D35" s="89"/>
      <c r="E35" s="5"/>
      <c r="F35" s="136"/>
      <c r="G35" s="137"/>
      <c r="H35" s="89"/>
      <c r="I35" s="5"/>
      <c r="J35" s="124"/>
    </row>
    <row r="36" spans="1:10" ht="15" customHeight="1" x14ac:dyDescent="0.25">
      <c r="A36" s="89" t="s">
        <v>12</v>
      </c>
      <c r="B36" s="5" t="str">
        <f t="shared" ref="B36:B41" si="1">E9</f>
        <v>Суп картофельный с гренками</v>
      </c>
      <c r="C36" s="125">
        <f>G9</f>
        <v>46.576340000000002</v>
      </c>
      <c r="D36" s="89" t="s">
        <v>12</v>
      </c>
      <c r="E36" s="5" t="str">
        <f t="shared" ref="E36:E41" si="2">E9</f>
        <v>Суп картофельный с гренками</v>
      </c>
      <c r="F36" s="138">
        <f>F9</f>
        <v>35.164239999999999</v>
      </c>
      <c r="G36" s="141">
        <f>G9</f>
        <v>46.576340000000002</v>
      </c>
      <c r="H36" s="89" t="s">
        <v>12</v>
      </c>
      <c r="I36" s="5" t="str">
        <f t="shared" ref="I36:I41" si="3">I9</f>
        <v>Суп картофельный с гренками</v>
      </c>
      <c r="J36" s="125">
        <f>F36</f>
        <v>35.164239999999999</v>
      </c>
    </row>
    <row r="37" spans="1:10" ht="15" customHeight="1" x14ac:dyDescent="0.25">
      <c r="A37" s="89"/>
      <c r="B37" s="5" t="str">
        <f t="shared" si="1"/>
        <v>Рыба, тушенная в сметанном соусе</v>
      </c>
      <c r="C37" s="126"/>
      <c r="D37" s="89"/>
      <c r="E37" s="5" t="str">
        <f t="shared" si="2"/>
        <v>Рыба, тушенная в сметанном соусе</v>
      </c>
      <c r="F37" s="139"/>
      <c r="G37" s="141"/>
      <c r="H37" s="89"/>
      <c r="I37" s="5" t="str">
        <f t="shared" si="3"/>
        <v>Рыба, тушенная в сметанном соусе</v>
      </c>
      <c r="J37" s="126"/>
    </row>
    <row r="38" spans="1:10" ht="15" customHeight="1" x14ac:dyDescent="0.25">
      <c r="A38" s="89"/>
      <c r="B38" s="5" t="str">
        <f t="shared" si="1"/>
        <v>Рис отварной</v>
      </c>
      <c r="C38" s="126"/>
      <c r="D38" s="89"/>
      <c r="E38" s="5" t="str">
        <f t="shared" si="2"/>
        <v>Рис отварной</v>
      </c>
      <c r="F38" s="139"/>
      <c r="G38" s="141"/>
      <c r="H38" s="89"/>
      <c r="I38" s="5" t="str">
        <f t="shared" si="3"/>
        <v>Рис отварной</v>
      </c>
      <c r="J38" s="126"/>
    </row>
    <row r="39" spans="1:10" ht="15" customHeight="1" x14ac:dyDescent="0.25">
      <c r="A39" s="89"/>
      <c r="B39" s="5" t="str">
        <f t="shared" si="1"/>
        <v>Хлеб пшеничный</v>
      </c>
      <c r="C39" s="126"/>
      <c r="D39" s="89"/>
      <c r="E39" s="5" t="str">
        <f t="shared" si="2"/>
        <v>Хлеб пшеничный</v>
      </c>
      <c r="F39" s="139"/>
      <c r="G39" s="141"/>
      <c r="H39" s="89"/>
      <c r="I39" s="5" t="str">
        <f t="shared" si="3"/>
        <v>Хлеб пшеничный</v>
      </c>
      <c r="J39" s="126"/>
    </row>
    <row r="40" spans="1:10" ht="15" customHeight="1" x14ac:dyDescent="0.25">
      <c r="A40" s="89"/>
      <c r="B40" s="5" t="str">
        <f t="shared" si="1"/>
        <v>Хлеб ржано-пшеничный</v>
      </c>
      <c r="C40" s="126"/>
      <c r="D40" s="89"/>
      <c r="E40" s="5" t="str">
        <f t="shared" si="2"/>
        <v>Хлеб ржано-пшеничный</v>
      </c>
      <c r="F40" s="139"/>
      <c r="G40" s="141"/>
      <c r="H40" s="89"/>
      <c r="I40" s="5" t="str">
        <f t="shared" si="3"/>
        <v>Хлеб ржано-пшеничный</v>
      </c>
      <c r="J40" s="126"/>
    </row>
    <row r="41" spans="1:10" ht="15" customHeight="1" x14ac:dyDescent="0.25">
      <c r="A41" s="89"/>
      <c r="B41" s="5" t="str">
        <f t="shared" si="1"/>
        <v>Компот из чернослива</v>
      </c>
      <c r="C41" s="126"/>
      <c r="D41" s="89"/>
      <c r="E41" s="5" t="str">
        <f t="shared" si="2"/>
        <v>Компот из чернослива</v>
      </c>
      <c r="F41" s="139"/>
      <c r="G41" s="141"/>
      <c r="H41" s="89"/>
      <c r="I41" s="5" t="str">
        <f t="shared" si="3"/>
        <v>Компот из чернослива</v>
      </c>
      <c r="J41" s="126"/>
    </row>
    <row r="42" spans="1:10" ht="15" customHeight="1" x14ac:dyDescent="0.25">
      <c r="A42" s="89"/>
      <c r="B42" s="9"/>
      <c r="C42" s="126"/>
      <c r="D42" s="89"/>
      <c r="E42" s="9"/>
      <c r="F42" s="139"/>
      <c r="G42" s="141"/>
      <c r="H42" s="89"/>
      <c r="I42" s="9"/>
      <c r="J42" s="126"/>
    </row>
    <row r="43" spans="1:10" ht="15" customHeight="1" x14ac:dyDescent="0.25">
      <c r="A43" s="89"/>
      <c r="B43" s="9"/>
      <c r="C43" s="127"/>
      <c r="D43" s="89"/>
      <c r="E43" s="9"/>
      <c r="F43" s="140"/>
      <c r="G43" s="141"/>
      <c r="H43" s="89"/>
      <c r="I43" s="9"/>
      <c r="J43" s="127"/>
    </row>
    <row r="44" spans="1:10" ht="15" customHeight="1" x14ac:dyDescent="0.25">
      <c r="A44" s="89" t="s">
        <v>18</v>
      </c>
      <c r="B44" s="5" t="str">
        <f>E17</f>
        <v>Чай с лимоном</v>
      </c>
      <c r="C44" s="122">
        <f>G17</f>
        <v>7.5965199999999999</v>
      </c>
      <c r="D44" s="89" t="s">
        <v>18</v>
      </c>
      <c r="E44" s="5" t="str">
        <f>E17</f>
        <v>Чай с лимоном</v>
      </c>
      <c r="F44" s="134">
        <f>F17</f>
        <v>14.56653</v>
      </c>
      <c r="G44" s="137">
        <f>G17</f>
        <v>7.5965199999999999</v>
      </c>
      <c r="H44" s="89" t="s">
        <v>18</v>
      </c>
      <c r="I44" s="5" t="str">
        <f>I17</f>
        <v>Чай с лимоном</v>
      </c>
      <c r="J44" s="122">
        <f>F44</f>
        <v>14.56653</v>
      </c>
    </row>
    <row r="45" spans="1:10" ht="15" customHeight="1" x14ac:dyDescent="0.25">
      <c r="A45" s="89"/>
      <c r="B45" s="5" t="str">
        <f>E18</f>
        <v>Крендель сахарный</v>
      </c>
      <c r="C45" s="123"/>
      <c r="D45" s="89"/>
      <c r="E45" s="5" t="str">
        <f>E18</f>
        <v>Крендель сахарный</v>
      </c>
      <c r="F45" s="135"/>
      <c r="G45" s="137"/>
      <c r="H45" s="89"/>
      <c r="I45" s="5" t="str">
        <f>I18</f>
        <v>Крендель сахарный</v>
      </c>
      <c r="J45" s="123"/>
    </row>
    <row r="46" spans="1:10" ht="15" customHeight="1" x14ac:dyDescent="0.25">
      <c r="A46" s="89"/>
      <c r="B46" s="5"/>
      <c r="C46" s="123"/>
      <c r="D46" s="89"/>
      <c r="E46" s="5"/>
      <c r="F46" s="135"/>
      <c r="G46" s="137"/>
      <c r="H46" s="89"/>
      <c r="I46" s="5"/>
      <c r="J46" s="123"/>
    </row>
    <row r="47" spans="1:10" ht="15" customHeight="1" x14ac:dyDescent="0.25">
      <c r="A47" s="89"/>
      <c r="B47" s="5"/>
      <c r="C47" s="123"/>
      <c r="D47" s="89"/>
      <c r="E47" s="5"/>
      <c r="F47" s="135"/>
      <c r="G47" s="137"/>
      <c r="H47" s="89"/>
      <c r="I47" s="5"/>
      <c r="J47" s="123"/>
    </row>
    <row r="48" spans="1:10" ht="15" customHeight="1" x14ac:dyDescent="0.25">
      <c r="A48" s="89"/>
      <c r="B48" s="5"/>
      <c r="C48" s="124"/>
      <c r="D48" s="89"/>
      <c r="E48" s="5"/>
      <c r="F48" s="136"/>
      <c r="G48" s="137"/>
      <c r="H48" s="89"/>
      <c r="I48" s="5"/>
      <c r="J48" s="124"/>
    </row>
    <row r="49" spans="1:10" ht="15" customHeight="1" x14ac:dyDescent="0.25">
      <c r="A49" s="89" t="s">
        <v>21</v>
      </c>
      <c r="B49" s="14" t="str">
        <f>E22</f>
        <v>Рагу из овощей</v>
      </c>
      <c r="C49" s="122">
        <f>G22</f>
        <v>8.3356450000000013</v>
      </c>
      <c r="D49" s="89" t="s">
        <v>21</v>
      </c>
      <c r="E49" s="14" t="str">
        <f>E22</f>
        <v>Рагу из овощей</v>
      </c>
      <c r="F49" s="134">
        <f>F22</f>
        <v>6.2165949999999999</v>
      </c>
      <c r="G49" s="137">
        <f>G22</f>
        <v>8.3356450000000013</v>
      </c>
      <c r="H49" s="89" t="s">
        <v>21</v>
      </c>
      <c r="I49" s="14" t="str">
        <f>I22</f>
        <v>Рагу из овощей</v>
      </c>
      <c r="J49" s="122">
        <f>F49</f>
        <v>6.2165949999999999</v>
      </c>
    </row>
    <row r="50" spans="1:10" ht="15" customHeight="1" x14ac:dyDescent="0.25">
      <c r="A50" s="89"/>
      <c r="B50" s="14" t="str">
        <f>E23</f>
        <v>Хлеб пшеничный</v>
      </c>
      <c r="C50" s="123"/>
      <c r="D50" s="89"/>
      <c r="E50" s="14" t="str">
        <f>E23</f>
        <v>Хлеб пшеничный</v>
      </c>
      <c r="F50" s="135"/>
      <c r="G50" s="137"/>
      <c r="H50" s="89"/>
      <c r="I50" s="14" t="str">
        <f>I23</f>
        <v>Хлеб пшеничный</v>
      </c>
      <c r="J50" s="123"/>
    </row>
    <row r="51" spans="1:10" ht="15" customHeight="1" x14ac:dyDescent="0.25">
      <c r="A51" s="89"/>
      <c r="B51" s="14" t="str">
        <f>E24</f>
        <v>Чай с сахаром</v>
      </c>
      <c r="C51" s="123"/>
      <c r="D51" s="89"/>
      <c r="E51" s="14" t="str">
        <f>E24</f>
        <v>Чай с сахаром</v>
      </c>
      <c r="F51" s="135"/>
      <c r="G51" s="137"/>
      <c r="H51" s="89"/>
      <c r="I51" s="14" t="str">
        <f>I24</f>
        <v>Чай с сахаром</v>
      </c>
      <c r="J51" s="123"/>
    </row>
    <row r="52" spans="1:10" ht="15" customHeight="1" x14ac:dyDescent="0.25">
      <c r="A52" s="89"/>
      <c r="B52" s="9"/>
      <c r="C52" s="123"/>
      <c r="D52" s="89"/>
      <c r="E52" s="9"/>
      <c r="F52" s="135"/>
      <c r="G52" s="137"/>
      <c r="H52" s="89"/>
      <c r="I52" s="9"/>
      <c r="J52" s="123"/>
    </row>
    <row r="53" spans="1:10" ht="15" customHeight="1" x14ac:dyDescent="0.25">
      <c r="A53" s="89"/>
      <c r="B53" s="5"/>
      <c r="C53" s="124"/>
      <c r="D53" s="89"/>
      <c r="E53" s="5"/>
      <c r="F53" s="136"/>
      <c r="G53" s="137"/>
      <c r="H53" s="89"/>
      <c r="I53" s="5"/>
      <c r="J53" s="124"/>
    </row>
    <row r="54" spans="1:10" ht="15" customHeight="1" x14ac:dyDescent="0.3">
      <c r="A54" s="128" t="s">
        <v>44</v>
      </c>
      <c r="B54" s="129"/>
      <c r="C54" s="59">
        <f>C31+C36+C44+C49</f>
        <v>83.541629999999998</v>
      </c>
      <c r="D54" s="38"/>
      <c r="E54" s="60" t="s">
        <v>44</v>
      </c>
      <c r="F54" s="82">
        <f>F31+F36+F44+F49</f>
        <v>74.800449999999998</v>
      </c>
      <c r="G54" s="82">
        <f>G31+G36+G44+G49</f>
        <v>83.541629999999998</v>
      </c>
      <c r="H54" s="128" t="s">
        <v>44</v>
      </c>
      <c r="I54" s="129"/>
      <c r="J54" s="55">
        <f>J31+J36+J44+J49</f>
        <v>74.800449999999998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2">
        <f>' 3-7 лет (день 5)'!K4</f>
        <v>44638</v>
      </c>
      <c r="B1" s="143"/>
      <c r="C1" s="143"/>
      <c r="D1" s="143"/>
      <c r="E1" s="143"/>
      <c r="F1" s="143"/>
      <c r="G1" s="143"/>
    </row>
    <row r="2" spans="1:7" ht="60" customHeight="1" x14ac:dyDescent="0.25">
      <c r="A2" s="144" t="s">
        <v>50</v>
      </c>
      <c r="B2" s="144" t="s">
        <v>51</v>
      </c>
      <c r="C2" s="144" t="s">
        <v>52</v>
      </c>
      <c r="D2" s="144" t="s">
        <v>53</v>
      </c>
      <c r="E2" s="144" t="s">
        <v>54</v>
      </c>
      <c r="F2" s="144" t="s">
        <v>55</v>
      </c>
      <c r="G2" s="146" t="s">
        <v>56</v>
      </c>
    </row>
    <row r="3" spans="1:7" x14ac:dyDescent="0.25">
      <c r="A3" s="145"/>
      <c r="B3" s="145"/>
      <c r="C3" s="145"/>
      <c r="D3" s="145"/>
      <c r="E3" s="145"/>
      <c r="F3" s="145"/>
      <c r="G3" s="147"/>
    </row>
    <row r="4" spans="1:7" ht="33" customHeight="1" x14ac:dyDescent="0.25">
      <c r="A4" s="145"/>
      <c r="B4" s="145"/>
      <c r="C4" s="145"/>
      <c r="D4" s="145"/>
      <c r="E4" s="145"/>
      <c r="F4" s="145"/>
      <c r="G4" s="147"/>
    </row>
    <row r="5" spans="1:7" ht="20.100000000000001" customHeight="1" x14ac:dyDescent="0.25">
      <c r="A5" s="151" t="s">
        <v>57</v>
      </c>
      <c r="B5" s="149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51"/>
      <c r="B6" s="149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51"/>
      <c r="B7" s="149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8" t="s">
        <v>60</v>
      </c>
      <c r="B8" s="149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8"/>
      <c r="B9" s="149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8"/>
      <c r="B10" s="149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8"/>
      <c r="B11" s="149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8"/>
      <c r="B12" s="149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8"/>
      <c r="B13" s="149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8"/>
      <c r="B14" s="149"/>
      <c r="C14" s="65"/>
      <c r="D14" s="64"/>
      <c r="E14" s="64"/>
      <c r="F14" s="5"/>
      <c r="G14" s="5"/>
    </row>
    <row r="15" spans="1:7" ht="20.100000000000001" customHeight="1" x14ac:dyDescent="0.25">
      <c r="A15" s="148"/>
      <c r="B15" s="149"/>
      <c r="C15" s="65"/>
      <c r="D15" s="64"/>
      <c r="E15" s="64"/>
      <c r="F15" s="5"/>
      <c r="G15" s="5"/>
    </row>
    <row r="16" spans="1:7" ht="20.100000000000001" customHeight="1" x14ac:dyDescent="0.25">
      <c r="A16" s="148" t="s">
        <v>61</v>
      </c>
      <c r="B16" s="149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8"/>
      <c r="B17" s="150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8" t="s">
        <v>62</v>
      </c>
      <c r="B18" s="149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8"/>
      <c r="B19" s="150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8"/>
      <c r="B20" s="150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5"/>
      <c r="C2" s="33" t="s">
        <v>3</v>
      </c>
    </row>
    <row r="3" spans="2:4" x14ac:dyDescent="0.25">
      <c r="B3" s="96"/>
      <c r="C3" s="4" t="s">
        <v>7</v>
      </c>
    </row>
    <row r="4" spans="2:4" x14ac:dyDescent="0.25">
      <c r="B4" s="89" t="s">
        <v>8</v>
      </c>
      <c r="C4" s="5" t="s">
        <v>9</v>
      </c>
      <c r="D4" t="s">
        <v>63</v>
      </c>
    </row>
    <row r="5" spans="2:4" x14ac:dyDescent="0.25">
      <c r="B5" s="89"/>
      <c r="C5" s="69" t="s">
        <v>10</v>
      </c>
      <c r="D5" t="s">
        <v>64</v>
      </c>
    </row>
    <row r="6" spans="2:4" x14ac:dyDescent="0.25">
      <c r="B6" s="89"/>
      <c r="C6" s="5" t="s">
        <v>11</v>
      </c>
      <c r="D6" t="s">
        <v>65</v>
      </c>
    </row>
    <row r="7" spans="2:4" x14ac:dyDescent="0.25">
      <c r="B7" s="89"/>
      <c r="C7" s="5"/>
    </row>
    <row r="8" spans="2:4" x14ac:dyDescent="0.25">
      <c r="B8" s="89"/>
      <c r="C8" s="5"/>
    </row>
    <row r="9" spans="2:4" x14ac:dyDescent="0.25">
      <c r="B9" s="89" t="s">
        <v>12</v>
      </c>
      <c r="C9" s="5" t="s">
        <v>13</v>
      </c>
      <c r="D9" t="s">
        <v>66</v>
      </c>
    </row>
    <row r="10" spans="2:4" x14ac:dyDescent="0.25">
      <c r="B10" s="89"/>
      <c r="C10" s="70" t="s">
        <v>38</v>
      </c>
      <c r="D10" t="s">
        <v>67</v>
      </c>
    </row>
    <row r="11" spans="2:4" x14ac:dyDescent="0.25">
      <c r="B11" s="89"/>
      <c r="C11" s="5" t="s">
        <v>14</v>
      </c>
    </row>
    <row r="12" spans="2:4" x14ac:dyDescent="0.25">
      <c r="B12" s="89"/>
      <c r="C12" s="5" t="s">
        <v>15</v>
      </c>
    </row>
    <row r="13" spans="2:4" x14ac:dyDescent="0.25">
      <c r="B13" s="89"/>
      <c r="C13" s="5" t="s">
        <v>16</v>
      </c>
    </row>
    <row r="14" spans="2:4" x14ac:dyDescent="0.25">
      <c r="B14" s="89"/>
      <c r="C14" s="15" t="s">
        <v>17</v>
      </c>
    </row>
    <row r="15" spans="2:4" x14ac:dyDescent="0.25">
      <c r="B15" s="89"/>
      <c r="C15" s="9"/>
    </row>
    <row r="16" spans="2:4" x14ac:dyDescent="0.25">
      <c r="B16" s="89"/>
      <c r="C16" s="9"/>
    </row>
    <row r="17" spans="2:3" x14ac:dyDescent="0.25">
      <c r="B17" s="89" t="s">
        <v>18</v>
      </c>
      <c r="C17" s="5" t="s">
        <v>19</v>
      </c>
    </row>
    <row r="18" spans="2:3" x14ac:dyDescent="0.25">
      <c r="B18" s="89"/>
      <c r="C18" s="9" t="s">
        <v>20</v>
      </c>
    </row>
    <row r="19" spans="2:3" x14ac:dyDescent="0.25">
      <c r="B19" s="89"/>
      <c r="C19" s="5"/>
    </row>
    <row r="20" spans="2:3" x14ac:dyDescent="0.25">
      <c r="B20" s="89"/>
      <c r="C20" s="5"/>
    </row>
    <row r="21" spans="2:3" x14ac:dyDescent="0.25">
      <c r="B21" s="89"/>
      <c r="C21" s="5"/>
    </row>
    <row r="22" spans="2:3" x14ac:dyDescent="0.25">
      <c r="B22" s="89" t="s">
        <v>21</v>
      </c>
      <c r="C22" s="71" t="s">
        <v>22</v>
      </c>
    </row>
    <row r="23" spans="2:3" x14ac:dyDescent="0.25">
      <c r="B23" s="89"/>
      <c r="C23" t="s">
        <v>15</v>
      </c>
    </row>
    <row r="24" spans="2:3" x14ac:dyDescent="0.25">
      <c r="B24" s="89"/>
      <c r="C24" s="9" t="s">
        <v>23</v>
      </c>
    </row>
    <row r="25" spans="2:3" x14ac:dyDescent="0.25">
      <c r="B25" s="89"/>
      <c r="C25" s="15"/>
    </row>
    <row r="26" spans="2:3" x14ac:dyDescent="0.25">
      <c r="B26" s="89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2023-01-12T04:40:20Z</dcterms:modified>
</cp:coreProperties>
</file>