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8" i="4" s="1"/>
  <c r="BO109" i="4" s="1"/>
  <c r="BO104" i="4"/>
  <c r="BO105" i="4"/>
  <c r="BO106" i="4"/>
  <c r="BO107" i="4"/>
  <c r="BO111" i="4"/>
  <c r="BO112" i="4" s="1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58" i="4" l="1"/>
  <c r="BO59" i="4" s="1"/>
  <c r="BO113" i="5"/>
  <c r="BO114" i="5" s="1"/>
  <c r="BO31" i="5"/>
  <c r="BO45" i="5"/>
  <c r="BO46" i="5"/>
  <c r="BO59" i="5"/>
  <c r="BO60" i="5" s="1"/>
  <c r="BO65" i="5" s="1"/>
  <c r="BO75" i="4"/>
  <c r="BO76" i="4" s="1"/>
  <c r="BO81" i="4" s="1"/>
  <c r="BO95" i="5"/>
  <c r="BO96" i="5" s="1"/>
  <c r="BO102" i="5" s="1"/>
  <c r="BO78" i="5"/>
  <c r="BO79" i="5" s="1"/>
  <c r="BO86" i="5" s="1"/>
  <c r="BO92" i="4"/>
  <c r="BO93" i="4" s="1"/>
  <c r="BO97" i="4" s="1"/>
  <c r="W31" i="5"/>
  <c r="BO64" i="5"/>
  <c r="BO119" i="5"/>
  <c r="BO120" i="5"/>
  <c r="BO89" i="5"/>
  <c r="BO69" i="5"/>
  <c r="BO46" i="4"/>
  <c r="BO114" i="4"/>
  <c r="BO113" i="4"/>
  <c r="BO64" i="4"/>
  <c r="BO63" i="4"/>
  <c r="BO82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3" i="6"/>
  <c r="B32" i="6"/>
  <c r="E31" i="6"/>
  <c r="B31" i="6"/>
  <c r="I25" i="6"/>
  <c r="B25" i="6"/>
  <c r="I16" i="6"/>
  <c r="I15" i="6"/>
  <c r="B15" i="6"/>
  <c r="B11" i="6"/>
  <c r="B10" i="6"/>
  <c r="B8" i="6"/>
  <c r="B7" i="6"/>
  <c r="I6" i="6"/>
  <c r="I33" i="6" s="1"/>
  <c r="B6" i="6"/>
  <c r="I4" i="6"/>
  <c r="I31" i="6" s="1"/>
  <c r="BO103" i="5" l="1"/>
  <c r="I11" i="6"/>
  <c r="I38" i="6" s="1"/>
  <c r="B18" i="6"/>
  <c r="E36" i="6"/>
  <c r="I9" i="6"/>
  <c r="I36" i="6" s="1"/>
  <c r="B22" i="6"/>
  <c r="B30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78" i="5" s="1"/>
  <c r="AB79" i="5" s="1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I75" i="4" s="1"/>
  <c r="BI76" i="4" s="1"/>
  <c r="BH69" i="4"/>
  <c r="BH75" i="4" s="1"/>
  <c r="BH76" i="4" s="1"/>
  <c r="BG69" i="4"/>
  <c r="BF69" i="4"/>
  <c r="BE69" i="4"/>
  <c r="BE75" i="4" s="1"/>
  <c r="BE76" i="4" s="1"/>
  <c r="BD69" i="4"/>
  <c r="BC69" i="4"/>
  <c r="BC75" i="4" s="1"/>
  <c r="BC76" i="4" s="1"/>
  <c r="BB69" i="4"/>
  <c r="BA69" i="4"/>
  <c r="BA75" i="4" s="1"/>
  <c r="BA76" i="4" s="1"/>
  <c r="AZ69" i="4"/>
  <c r="AY69" i="4"/>
  <c r="AX69" i="4"/>
  <c r="AX75" i="4" s="1"/>
  <c r="AX76" i="4" s="1"/>
  <c r="AW69" i="4"/>
  <c r="AW75" i="4" s="1"/>
  <c r="AW76" i="4" s="1"/>
  <c r="AV69" i="4"/>
  <c r="AU69" i="4"/>
  <c r="AU75" i="4" s="1"/>
  <c r="AU76" i="4" s="1"/>
  <c r="AT69" i="4"/>
  <c r="AT75" i="4" s="1"/>
  <c r="AT76" i="4" s="1"/>
  <c r="AS69" i="4"/>
  <c r="AS75" i="4" s="1"/>
  <c r="AS76" i="4" s="1"/>
  <c r="AR69" i="4"/>
  <c r="AQ69" i="4"/>
  <c r="AP69" i="4"/>
  <c r="AP75" i="4" s="1"/>
  <c r="AP76" i="4" s="1"/>
  <c r="AO69" i="4"/>
  <c r="AO75" i="4" s="1"/>
  <c r="AO76" i="4" s="1"/>
  <c r="AN69" i="4"/>
  <c r="AM69" i="4"/>
  <c r="AL69" i="4"/>
  <c r="AL75" i="4" s="1"/>
  <c r="AL76" i="4" s="1"/>
  <c r="AK69" i="4"/>
  <c r="AK75" i="4" s="1"/>
  <c r="AK76" i="4" s="1"/>
  <c r="AJ69" i="4"/>
  <c r="AI69" i="4"/>
  <c r="AH69" i="4"/>
  <c r="AH75" i="4" s="1"/>
  <c r="AH76" i="4" s="1"/>
  <c r="AG69" i="4"/>
  <c r="AG75" i="4" s="1"/>
  <c r="AG76" i="4" s="1"/>
  <c r="AF69" i="4"/>
  <c r="AE69" i="4"/>
  <c r="AD69" i="4"/>
  <c r="AD75" i="4" s="1"/>
  <c r="AD76" i="4" s="1"/>
  <c r="AC69" i="4"/>
  <c r="AC75" i="4" s="1"/>
  <c r="AC76" i="4" s="1"/>
  <c r="AB69" i="4"/>
  <c r="AA69" i="4"/>
  <c r="Z69" i="4"/>
  <c r="Z75" i="4" s="1"/>
  <c r="Z76" i="4" s="1"/>
  <c r="Y69" i="4"/>
  <c r="Y75" i="4" s="1"/>
  <c r="Y76" i="4" s="1"/>
  <c r="X69" i="4"/>
  <c r="W69" i="4"/>
  <c r="V69" i="4"/>
  <c r="V75" i="4" s="1"/>
  <c r="V76" i="4" s="1"/>
  <c r="U69" i="4"/>
  <c r="U75" i="4" s="1"/>
  <c r="U76" i="4" s="1"/>
  <c r="T69" i="4"/>
  <c r="S69" i="4"/>
  <c r="R69" i="4"/>
  <c r="R75" i="4" s="1"/>
  <c r="R76" i="4" s="1"/>
  <c r="Q69" i="4"/>
  <c r="Q75" i="4" s="1"/>
  <c r="Q76" i="4" s="1"/>
  <c r="P69" i="4"/>
  <c r="O69" i="4"/>
  <c r="N69" i="4"/>
  <c r="N75" i="4" s="1"/>
  <c r="N76" i="4" s="1"/>
  <c r="M69" i="4"/>
  <c r="M75" i="4" s="1"/>
  <c r="M76" i="4" s="1"/>
  <c r="L69" i="4"/>
  <c r="K69" i="4"/>
  <c r="J69" i="4"/>
  <c r="J75" i="4" s="1"/>
  <c r="J76" i="4" s="1"/>
  <c r="I69" i="4"/>
  <c r="I75" i="4" s="1"/>
  <c r="I76" i="4" s="1"/>
  <c r="H69" i="4"/>
  <c r="G69" i="4"/>
  <c r="F69" i="4"/>
  <c r="F75" i="4" s="1"/>
  <c r="F76" i="4" s="1"/>
  <c r="E69" i="4"/>
  <c r="E75" i="4" s="1"/>
  <c r="E76" i="4" s="1"/>
  <c r="D69" i="4"/>
  <c r="B69" i="4"/>
  <c r="BN75" i="4"/>
  <c r="BN76" i="4" s="1"/>
  <c r="BM75" i="4"/>
  <c r="BM76" i="4" s="1"/>
  <c r="BL75" i="4"/>
  <c r="BL76" i="4" s="1"/>
  <c r="BG75" i="4"/>
  <c r="BG76" i="4" s="1"/>
  <c r="BF75" i="4"/>
  <c r="BF76" i="4" s="1"/>
  <c r="BD75" i="4"/>
  <c r="BD76" i="4" s="1"/>
  <c r="BB75" i="4"/>
  <c r="BB76" i="4" s="1"/>
  <c r="AZ75" i="4"/>
  <c r="AZ76" i="4" s="1"/>
  <c r="AY75" i="4"/>
  <c r="AY76" i="4" s="1"/>
  <c r="AV75" i="4"/>
  <c r="AV76" i="4" s="1"/>
  <c r="AR75" i="4"/>
  <c r="AR76" i="4" s="1"/>
  <c r="AQ75" i="4"/>
  <c r="AQ76" i="4" s="1"/>
  <c r="AN75" i="4"/>
  <c r="AN76" i="4" s="1"/>
  <c r="AM75" i="4"/>
  <c r="AM76" i="4" s="1"/>
  <c r="AJ75" i="4"/>
  <c r="AJ76" i="4" s="1"/>
  <c r="AI75" i="4"/>
  <c r="AI76" i="4" s="1"/>
  <c r="AF75" i="4"/>
  <c r="AF76" i="4" s="1"/>
  <c r="AE75" i="4"/>
  <c r="AE76" i="4" s="1"/>
  <c r="AB75" i="4"/>
  <c r="AB76" i="4" s="1"/>
  <c r="AA75" i="4"/>
  <c r="AA76" i="4" s="1"/>
  <c r="X75" i="4"/>
  <c r="X76" i="4" s="1"/>
  <c r="W75" i="4"/>
  <c r="W76" i="4" s="1"/>
  <c r="T75" i="4"/>
  <c r="T76" i="4" s="1"/>
  <c r="S75" i="4"/>
  <c r="S76" i="4" s="1"/>
  <c r="P75" i="4"/>
  <c r="P76" i="4" s="1"/>
  <c r="O75" i="4"/>
  <c r="O76" i="4" s="1"/>
  <c r="L75" i="4"/>
  <c r="L76" i="4" s="1"/>
  <c r="K75" i="4"/>
  <c r="K76" i="4" s="1"/>
  <c r="H75" i="4"/>
  <c r="H76" i="4" s="1"/>
  <c r="G75" i="4"/>
  <c r="G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L78" i="5" l="1"/>
  <c r="L79" i="5" s="1"/>
  <c r="AR78" i="5"/>
  <c r="AR79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D113" i="5"/>
  <c r="D114" i="5" s="1"/>
  <c r="L113" i="5"/>
  <c r="L114" i="5" s="1"/>
  <c r="T113" i="5"/>
  <c r="T114" i="5" s="1"/>
  <c r="AB113" i="5"/>
  <c r="AB114" i="5" s="1"/>
  <c r="AJ113" i="5"/>
  <c r="AJ114" i="5" s="1"/>
  <c r="AR113" i="5"/>
  <c r="AR114" i="5" s="1"/>
  <c r="AZ113" i="5"/>
  <c r="AZ114" i="5" s="1"/>
  <c r="BH113" i="5"/>
  <c r="BH114" i="5" s="1"/>
  <c r="BH78" i="5"/>
  <c r="BH79" i="5" s="1"/>
  <c r="R78" i="5"/>
  <c r="R79" i="5" s="1"/>
  <c r="AX78" i="5"/>
  <c r="AX79" i="5" s="1"/>
  <c r="BN78" i="5"/>
  <c r="BN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AR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U81" i="4"/>
  <c r="AA81" i="4"/>
  <c r="AK81" i="4"/>
  <c r="AK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AE98" i="4"/>
  <c r="AE97" i="4"/>
  <c r="AU98" i="4"/>
  <c r="AU97" i="4"/>
  <c r="AW97" i="4"/>
  <c r="BK98" i="4"/>
  <c r="BK97" i="4"/>
  <c r="X45" i="4"/>
  <c r="N97" i="4"/>
  <c r="AD98" i="4"/>
  <c r="I113" i="4"/>
  <c r="I114" i="4"/>
  <c r="Y113" i="4"/>
  <c r="Y114" i="4"/>
  <c r="AE114" i="4"/>
  <c r="AG114" i="4"/>
  <c r="AO113" i="4"/>
  <c r="AO114" i="4"/>
  <c r="BE113" i="4"/>
  <c r="BE114" i="4"/>
  <c r="AQ114" i="4" l="1"/>
  <c r="BG113" i="4"/>
  <c r="BD98" i="4"/>
  <c r="BA82" i="4"/>
  <c r="AM81" i="4"/>
  <c r="U82" i="4"/>
  <c r="BL97" i="4"/>
  <c r="AL113" i="4"/>
  <c r="AS82" i="4"/>
  <c r="AM98" i="4"/>
  <c r="Q113" i="4"/>
  <c r="AM97" i="4"/>
  <c r="BI81" i="4"/>
  <c r="AC81" i="4"/>
  <c r="BM113" i="4"/>
  <c r="BM114" i="4"/>
  <c r="Q114" i="4"/>
  <c r="BI82" i="4"/>
  <c r="AC82" i="4"/>
  <c r="AW113" i="4"/>
  <c r="W98" i="4"/>
  <c r="M81" i="4"/>
  <c r="BC98" i="4"/>
  <c r="W97" i="4"/>
  <c r="M82" i="4"/>
  <c r="AW114" i="4"/>
  <c r="AG113" i="4"/>
  <c r="BC97" i="4"/>
  <c r="AS81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<sst xmlns="http://schemas.openxmlformats.org/spreadsheetml/2006/main" count="382" uniqueCount="104">
  <si>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</si>
  <si>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</si>
  <si>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</si>
  <si>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</si>
  <si>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</si>
  <si>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</si>
  <si>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</si>
  <si>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</si>
  <si>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</si>
  <si>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</si>
  <si>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</si>
  <si>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</si>
  <si>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</si>
  <si>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</si>
  <si>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</si>
  <si>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</si>
  <si>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</si>
  <si>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</si>
  <si>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</si>
  <si>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</si>
  <si>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</si>
  <si>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</si>
  <si>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</si>
  <si>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</si>
  <si>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</si>
  <si>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</si>
  <si>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</si>
  <si>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</si>
  <si>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</si>
  <si>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</si>
  <si>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</si>
  <si>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</si>
  <si>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</si>
  <si>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</si>
  <si>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</si>
  <si>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</si>
  <si>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</si>
  <si>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</si>
  <si>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</si>
  <si>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</si>
  <si>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</si>
  <si>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</si>
  <si>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</si>
  <si>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</si>
  <si>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</si>
  <si>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</si>
  <si>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</si>
  <si>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</si>
  <si>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</si>
  <si>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</si>
  <si>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</si>
  <si>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</si>
  <si>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</si>
  <si>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</si>
  <si>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</si>
  <si>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</si>
  <si>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</si>
  <si>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</si>
  <si>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</si>
  <si>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</si>
  <si>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</si>
  <si>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</si>
  <si>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</si>
  <si>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</si>
  <si>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</si>
  <si>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</si>
  <si>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</si>
  <si>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</si>
  <si>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</si>
  <si>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</si>
  <si>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</si>
  <si>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</si>
  <si>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</si>
  <si>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</si>
  <si>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</si>
  <si>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</si>
  <si>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</si>
  <si>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</si>
  <si>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</si>
  <si>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</si>
  <si>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</si>
  <si>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</si>
  <si>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</si>
  <si>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</si>
  <si>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</si>
  <si>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</si>
  <si>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</si>
  <si>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</si>
  <si>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</si>
  <si>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</si>
  <si>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</si>
  <si>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</si>
  <si>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</si>
  <si>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</si>
  <si>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</si>
  <si>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</si>
  <si>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</si>
  <si>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</si>
  <si>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</si>
  <si>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</si>
  <si>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Т.В. Чугуева</t>
  </si>
  <si>
    <t xml:space="preserve">                                                                                 Т.В Чугуева</t>
  </si>
  <si>
    <t>________________     Т.В. Чугуева</t>
  </si>
  <si>
    <t xml:space="preserve"> _______________ 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</si>
</sst>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99" t="s">
        <v>2</v>
      </c>
      <c r="E4" s="99"/>
      <c r="F4" s="2">
        <v>1</v>
      </c>
      <c r="G4" t="s">
        <v>62</v>
      </c>
      <c r="K4" s="66">
        <f>'08.01.2021 3-7 лет (день 10)'!K4</f>
        <v>44992</v>
      </c>
      <c r="L4" s="3"/>
    </row>
    <row r="5" spans="1:69" ht="15" customHeight="1" x14ac:dyDescent="0.25">
      <c r="A5" s="89"/>
      <c r="B5" s="4" t="s">
        <v>3</v>
      </c>
      <c r="C5" s="91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64</v>
      </c>
      <c r="BP5" s="82" t="s">
        <v>5</v>
      </c>
      <c r="BQ5" s="82" t="s">
        <v>6</v>
      </c>
    </row>
    <row r="6" spans="1:69" ht="36" customHeight="1" x14ac:dyDescent="0.25">
      <c r="A6" s="90"/>
      <c r="B6" s="5" t="s">
        <v>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2"/>
      <c r="BQ6" s="82"/>
    </row>
    <row r="7" spans="1:69" x14ac:dyDescent="0.25">
      <c r="A7" s="83" t="s">
        <v>8</v>
      </c>
      <c r="B7" s="6" t="str">
        <f>'08.01.2021 3-7 лет (день 10)'!B7</f>
        <v>Каша рисовая молочная</v>
      </c>
      <c r="C7" s="84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3"/>
      <c r="B8" s="6" t="str">
        <f>'08.01.2021 3-7 лет (день 10)'!B8</f>
        <v xml:space="preserve">Бутерброд с маслом </v>
      </c>
      <c r="C8" s="85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3"/>
      <c r="B9" s="6" t="str">
        <f>'08.01.2021 3-7 лет (день 10)'!B9</f>
        <v>Кофейный напиток с молоком</v>
      </c>
      <c r="C9" s="85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3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3" t="s">
        <v>11</v>
      </c>
      <c r="B12" s="9" t="str">
        <f>'08.01.2021 3-7 лет (день 10)'!B12</f>
        <v>Щи из свежей капусты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3"/>
      <c r="B13" s="9" t="str">
        <f>'08.01.2021 3-7 лет (день 10)'!B13</f>
        <v>Птица в томатном соусе</v>
      </c>
      <c r="C13" s="85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3"/>
      <c r="B14" s="9" t="str">
        <f>'08.01.2021 3-7 лет (день 10)'!B14</f>
        <v>Гречка отварная</v>
      </c>
      <c r="C14" s="85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3"/>
      <c r="B15" s="9" t="str">
        <f>'08.01.2021 3-7 лет (день 10)'!B15</f>
        <v>Хлеб пшеничный</v>
      </c>
      <c r="C15" s="85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3"/>
      <c r="B16" s="9" t="str">
        <f>'08.01.2021 3-7 лет (день 10)'!B16</f>
        <v>Хлеб ржано-пшеничный</v>
      </c>
      <c r="C16" s="85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3"/>
      <c r="B17" s="9" t="str">
        <f>'08.01.2021 3-7 лет (день 10)'!B17</f>
        <v>Сок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3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5" t="s">
        <v>18</v>
      </c>
      <c r="B19" s="6" t="str">
        <f>'08.01.2021 3-7 лет (день 10)'!B19</f>
        <v>Напиток из шиповника</v>
      </c>
      <c r="C19" s="96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5"/>
      <c r="B20" s="6" t="s">
        <v>20</v>
      </c>
      <c r="C20" s="97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5"/>
      <c r="B21" s="11"/>
      <c r="C21" s="97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5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5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3" t="s">
        <v>21</v>
      </c>
      <c r="B24" s="70" t="str">
        <f>'08.01.2021 3-7 лет (день 10)'!B24</f>
        <v>Суп молочный с макарон. изделиями</v>
      </c>
      <c r="C24" s="84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3"/>
      <c r="B25" s="70" t="str">
        <f>'08.01.2021 3-7 лет (день 10)'!B25</f>
        <v>Хлеб пшеничный</v>
      </c>
      <c r="C25" s="85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3"/>
      <c r="B26" s="70" t="str">
        <f>'08.01.2021 3-7 лет (день 10)'!B26</f>
        <v>Чай с сахаром</v>
      </c>
      <c r="C26" s="85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3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94</v>
      </c>
    </row>
    <row r="34" spans="1:69" x14ac:dyDescent="0.25">
      <c r="F34" t="s">
        <v>95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7.0000000000000007E-2</v>
      </c>
      <c r="F44" s="23">
        <f t="shared" si="7"/>
        <v>8.6300000000000002E-2</v>
      </c>
      <c r="G44" s="23">
        <f t="shared" si="7"/>
        <v>0.5</v>
      </c>
      <c r="H44" s="23">
        <f t="shared" si="7"/>
        <v>0.92589999999999995</v>
      </c>
      <c r="I44" s="23">
        <f t="shared" si="7"/>
        <v>0.51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0.36839999999999995</v>
      </c>
      <c r="Q44" s="23">
        <f t="shared" si="7"/>
        <v>0.38</v>
      </c>
      <c r="R44" s="23">
        <f t="shared" si="7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7"/>
        <v>7.9000000000000008E-3</v>
      </c>
      <c r="Y44" s="23">
        <f t="shared" si="7"/>
        <v>0</v>
      </c>
      <c r="Z44" s="23">
        <f t="shared" si="7"/>
        <v>0.247</v>
      </c>
      <c r="AA44" s="23">
        <f t="shared" si="7"/>
        <v>0.36</v>
      </c>
      <c r="AB44" s="23">
        <f t="shared" si="7"/>
        <v>0.21299999999999999</v>
      </c>
      <c r="AC44" s="23">
        <f t="shared" si="7"/>
        <v>0.31444</v>
      </c>
      <c r="AD44" s="23">
        <f t="shared" si="7"/>
        <v>0.13800000000000001</v>
      </c>
      <c r="AE44" s="23">
        <f t="shared" si="7"/>
        <v>0.38800000000000001</v>
      </c>
      <c r="AF44" s="23">
        <f t="shared" si="7"/>
        <v>0.189</v>
      </c>
      <c r="AG44" s="23">
        <f t="shared" si="7"/>
        <v>0.21818000000000001</v>
      </c>
      <c r="AH44" s="23">
        <f t="shared" si="7"/>
        <v>5.96E-2</v>
      </c>
      <c r="AI44" s="23">
        <f t="shared" si="7"/>
        <v>6.5750000000000003E-2</v>
      </c>
      <c r="AJ44" s="23">
        <f t="shared" si="7"/>
        <v>3.6999999999999998E-2</v>
      </c>
      <c r="AK44" s="23">
        <f t="shared" si="7"/>
        <v>0.19</v>
      </c>
      <c r="AL44" s="23">
        <f t="shared" si="7"/>
        <v>0.185</v>
      </c>
      <c r="AM44" s="23">
        <f t="shared" si="7"/>
        <v>0</v>
      </c>
      <c r="AN44" s="23">
        <f t="shared" si="7"/>
        <v>0.24</v>
      </c>
      <c r="AO44" s="23">
        <f t="shared" si="7"/>
        <v>0</v>
      </c>
      <c r="AP44" s="23">
        <f t="shared" si="7"/>
        <v>0.21378999999999998</v>
      </c>
      <c r="AQ44" s="23">
        <f t="shared" si="7"/>
        <v>0.06</v>
      </c>
      <c r="AR44" s="23">
        <f t="shared" si="7"/>
        <v>6.5329999999999999E-2</v>
      </c>
      <c r="AS44" s="23">
        <f t="shared" si="7"/>
        <v>8.4000000000000005E-2</v>
      </c>
      <c r="AT44" s="23">
        <f t="shared" si="7"/>
        <v>4.1430000000000002E-2</v>
      </c>
      <c r="AU44" s="23">
        <f t="shared" si="7"/>
        <v>5.4280000000000002E-2</v>
      </c>
      <c r="AV44" s="23">
        <f t="shared" si="7"/>
        <v>4.8750000000000002E-2</v>
      </c>
      <c r="AW44" s="23">
        <f t="shared" si="7"/>
        <v>0.11428000000000001</v>
      </c>
      <c r="AX44" s="23">
        <f t="shared" si="7"/>
        <v>6.2659999999999993E-2</v>
      </c>
      <c r="AY44" s="23">
        <f t="shared" si="7"/>
        <v>5.6659999999999995E-2</v>
      </c>
      <c r="AZ44" s="23">
        <f t="shared" si="7"/>
        <v>0.128</v>
      </c>
      <c r="BA44" s="23">
        <f t="shared" si="7"/>
        <v>0.22700000000000001</v>
      </c>
      <c r="BB44" s="23">
        <f t="shared" si="7"/>
        <v>0.35699999999999998</v>
      </c>
      <c r="BC44" s="23">
        <f t="shared" si="7"/>
        <v>0.49110999999999999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2.3E-2</v>
      </c>
      <c r="BH44" s="23">
        <f t="shared" si="7"/>
        <v>2.1000000000000001E-2</v>
      </c>
      <c r="BI44" s="23">
        <f t="shared" si="7"/>
        <v>0.03</v>
      </c>
      <c r="BJ44" s="23">
        <f t="shared" si="7"/>
        <v>2.1000000000000001E-2</v>
      </c>
      <c r="BK44" s="23">
        <f t="shared" si="7"/>
        <v>3.5000000000000003E-2</v>
      </c>
      <c r="BL44" s="23">
        <f t="shared" si="7"/>
        <v>0.27500000000000002</v>
      </c>
      <c r="BM44" s="23">
        <f t="shared" si="7"/>
        <v>0.15444999999999998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1"/>
      <c r="B45" s="32" t="s">
        <v>30</v>
      </c>
      <c r="C45" s="87"/>
      <c r="D45" s="33">
        <f t="shared" ref="D45:BN45" si="9">D30*D43</f>
        <v>4.0362</v>
      </c>
      <c r="E45" s="33">
        <f t="shared" si="9"/>
        <v>2.8000000000000003</v>
      </c>
      <c r="F45" s="33">
        <f t="shared" si="9"/>
        <v>2.9600899999999997</v>
      </c>
      <c r="G45" s="33">
        <f t="shared" si="9"/>
        <v>0.2</v>
      </c>
      <c r="H45" s="33">
        <f t="shared" si="9"/>
        <v>0</v>
      </c>
      <c r="I45" s="33">
        <f t="shared" si="9"/>
        <v>1.02</v>
      </c>
      <c r="J45" s="33">
        <f t="shared" si="9"/>
        <v>20.271920000000001</v>
      </c>
      <c r="K45" s="33">
        <f t="shared" si="9"/>
        <v>11.725188000000001</v>
      </c>
      <c r="L45" s="33">
        <f t="shared" si="9"/>
        <v>1.4058100000000002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0.60750999999999999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3.1444000000000001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10.132000000000001</v>
      </c>
      <c r="AI45" s="33">
        <f t="shared" si="9"/>
        <v>0.78900000000000003</v>
      </c>
      <c r="AJ45" s="33">
        <f t="shared" si="9"/>
        <v>1.3283</v>
      </c>
      <c r="AK45" s="33">
        <f t="shared" si="9"/>
        <v>0.152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2.52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1.92</v>
      </c>
      <c r="BA45" s="33">
        <f t="shared" si="9"/>
        <v>4.9939999999999998</v>
      </c>
      <c r="BB45" s="33">
        <f t="shared" si="9"/>
        <v>12.495000000000001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0.73599999999999999</v>
      </c>
      <c r="BH45" s="33">
        <f t="shared" si="9"/>
        <v>0.35700000000000004</v>
      </c>
      <c r="BI45" s="33">
        <f t="shared" si="9"/>
        <v>0.39</v>
      </c>
      <c r="BJ45" s="33">
        <f t="shared" si="9"/>
        <v>0.84</v>
      </c>
      <c r="BK45" s="33">
        <f t="shared" si="9"/>
        <v>0</v>
      </c>
      <c r="BL45" s="33">
        <f t="shared" si="9"/>
        <v>1.925</v>
      </c>
      <c r="BM45" s="33">
        <f t="shared" si="9"/>
        <v>0.61780000000000002</v>
      </c>
      <c r="BN45" s="33">
        <f t="shared" si="9"/>
        <v>6.1048999999999992E-2</v>
      </c>
      <c r="BO45" s="33">
        <f t="shared" ref="BO45" si="10">BO30*BO43</f>
        <v>0</v>
      </c>
      <c r="BP45" s="34">
        <f>SUM(D45:BN45)</f>
        <v>87.428267000000005</v>
      </c>
      <c r="BQ45" s="35">
        <f>BP45/$C$7</f>
        <v>87.428267000000005</v>
      </c>
    </row>
    <row r="46" spans="1:69" ht="17.25" x14ac:dyDescent="0.3">
      <c r="A46" s="31"/>
      <c r="B46" s="32" t="s">
        <v>31</v>
      </c>
      <c r="C46" s="87"/>
      <c r="D46" s="33">
        <f t="shared" ref="D46:BN46" si="11">D30*D43</f>
        <v>4.0362</v>
      </c>
      <c r="E46" s="33">
        <f t="shared" si="11"/>
        <v>2.8000000000000003</v>
      </c>
      <c r="F46" s="33">
        <f t="shared" si="11"/>
        <v>2.9600899999999997</v>
      </c>
      <c r="G46" s="33">
        <f t="shared" si="11"/>
        <v>0.2</v>
      </c>
      <c r="H46" s="33">
        <f t="shared" si="11"/>
        <v>0</v>
      </c>
      <c r="I46" s="33">
        <f t="shared" si="11"/>
        <v>1.02</v>
      </c>
      <c r="J46" s="33">
        <f t="shared" si="11"/>
        <v>20.271920000000001</v>
      </c>
      <c r="K46" s="33">
        <f t="shared" si="11"/>
        <v>11.725188000000001</v>
      </c>
      <c r="L46" s="33">
        <f t="shared" si="11"/>
        <v>1.4058100000000002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0.60750999999999999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3.1444000000000001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10.132000000000001</v>
      </c>
      <c r="AI46" s="33">
        <f t="shared" si="11"/>
        <v>0.78900000000000003</v>
      </c>
      <c r="AJ46" s="33">
        <f t="shared" si="11"/>
        <v>1.3283</v>
      </c>
      <c r="AK46" s="33">
        <f t="shared" si="11"/>
        <v>0.152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2.52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1.92</v>
      </c>
      <c r="BA46" s="33">
        <f t="shared" si="11"/>
        <v>4.9939999999999998</v>
      </c>
      <c r="BB46" s="33">
        <f t="shared" si="11"/>
        <v>12.495000000000001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0.73599999999999999</v>
      </c>
      <c r="BH46" s="33">
        <f t="shared" si="11"/>
        <v>0.35700000000000004</v>
      </c>
      <c r="BI46" s="33">
        <f t="shared" si="11"/>
        <v>0.39</v>
      </c>
      <c r="BJ46" s="33">
        <f t="shared" si="11"/>
        <v>0.84</v>
      </c>
      <c r="BK46" s="33">
        <f t="shared" si="11"/>
        <v>0</v>
      </c>
      <c r="BL46" s="33">
        <f t="shared" si="11"/>
        <v>1.925</v>
      </c>
      <c r="BM46" s="33">
        <f t="shared" si="11"/>
        <v>0.61780000000000002</v>
      </c>
      <c r="BN46" s="33">
        <f t="shared" si="11"/>
        <v>6.1048999999999992E-2</v>
      </c>
      <c r="BO46" s="33">
        <f t="shared" ref="BO46" si="12">BO30*BO43</f>
        <v>0</v>
      </c>
      <c r="BP46" s="34">
        <f>SUM(D46:BN46)</f>
        <v>87.428267000000005</v>
      </c>
      <c r="BQ46" s="35">
        <f>BP46/$C$7</f>
        <v>87.428267000000005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87.428267000000005</v>
      </c>
    </row>
    <row r="50" spans="1:69" x14ac:dyDescent="0.25">
      <c r="AH50" s="2"/>
    </row>
    <row r="51" spans="1:69" ht="15" customHeight="1" x14ac:dyDescent="0.25">
      <c r="A51" s="89"/>
      <c r="B51" s="4" t="s">
        <v>3</v>
      </c>
      <c r="C51" s="91" t="s">
        <v>4</v>
      </c>
      <c r="D51" s="88" t="str">
        <f t="shared" ref="D51:BN51" si="13">D5</f>
        <v>Хлеб пшеничный</v>
      </c>
      <c r="E51" s="88" t="str">
        <f t="shared" si="13"/>
        <v>Хлеб ржано-пшеничный</v>
      </c>
      <c r="F51" s="88" t="str">
        <f t="shared" si="13"/>
        <v>Сахар</v>
      </c>
      <c r="G51" s="88" t="str">
        <f t="shared" si="13"/>
        <v>Чай</v>
      </c>
      <c r="H51" s="88" t="str">
        <f t="shared" si="13"/>
        <v>Какао</v>
      </c>
      <c r="I51" s="88" t="str">
        <f t="shared" si="13"/>
        <v>Кофейный напиток</v>
      </c>
      <c r="J51" s="88" t="str">
        <f t="shared" si="13"/>
        <v>Молоко 2,5%</v>
      </c>
      <c r="K51" s="88" t="str">
        <f t="shared" si="13"/>
        <v>Масло сливочное</v>
      </c>
      <c r="L51" s="88" t="str">
        <f t="shared" si="13"/>
        <v>Сметана 15%</v>
      </c>
      <c r="M51" s="88" t="str">
        <f t="shared" si="13"/>
        <v>Молоко сухое</v>
      </c>
      <c r="N51" s="88" t="str">
        <f t="shared" si="13"/>
        <v>Снежок 2,5 %</v>
      </c>
      <c r="O51" s="88" t="str">
        <f t="shared" si="13"/>
        <v>Творог 5%</v>
      </c>
      <c r="P51" s="88" t="str">
        <f t="shared" si="13"/>
        <v>Молоко сгущенное</v>
      </c>
      <c r="Q51" s="88" t="str">
        <f t="shared" si="13"/>
        <v xml:space="preserve">Джем Сава </v>
      </c>
      <c r="R51" s="88" t="str">
        <f t="shared" si="13"/>
        <v>Сыр</v>
      </c>
      <c r="S51" s="88" t="str">
        <f>S5</f>
        <v>Зеленый горошек</v>
      </c>
      <c r="T51" s="88" t="str">
        <f>T5</f>
        <v>Кукуруза консервирован.</v>
      </c>
      <c r="U51" s="88" t="str">
        <f>U5</f>
        <v>Консервы рыбные</v>
      </c>
      <c r="V51" s="88" t="str">
        <f>V5</f>
        <v>Огурцы консервирован.</v>
      </c>
      <c r="W51" s="88" t="str">
        <f>W5</f>
        <v>Огурцы свежие</v>
      </c>
      <c r="X51" s="88" t="str">
        <f t="shared" si="13"/>
        <v>Яйцо</v>
      </c>
      <c r="Y51" s="88" t="str">
        <f t="shared" si="13"/>
        <v>Икра кабачковая</v>
      </c>
      <c r="Z51" s="88" t="str">
        <f t="shared" si="13"/>
        <v>Изюм</v>
      </c>
      <c r="AA51" s="88" t="str">
        <f t="shared" si="13"/>
        <v>Курага</v>
      </c>
      <c r="AB51" s="88" t="str">
        <f t="shared" si="13"/>
        <v>Чернослив</v>
      </c>
      <c r="AC51" s="88" t="str">
        <f t="shared" si="13"/>
        <v>Шиповник</v>
      </c>
      <c r="AD51" s="88" t="str">
        <f t="shared" si="13"/>
        <v>Сухофрукты</v>
      </c>
      <c r="AE51" s="88" t="str">
        <f t="shared" si="13"/>
        <v>Ягода свежемороженная</v>
      </c>
      <c r="AF51" s="88" t="str">
        <f t="shared" si="13"/>
        <v>Лимон</v>
      </c>
      <c r="AG51" s="88" t="str">
        <f t="shared" si="13"/>
        <v>Кисель</v>
      </c>
      <c r="AH51" s="88" t="str">
        <f t="shared" si="13"/>
        <v xml:space="preserve">Сок </v>
      </c>
      <c r="AI51" s="88" t="str">
        <f t="shared" si="13"/>
        <v>Макаронные изделия</v>
      </c>
      <c r="AJ51" s="88" t="str">
        <f t="shared" si="13"/>
        <v>Мука</v>
      </c>
      <c r="AK51" s="88" t="str">
        <f t="shared" si="13"/>
        <v>Дрожжи</v>
      </c>
      <c r="AL51" s="88" t="str">
        <f t="shared" si="13"/>
        <v>Печенье</v>
      </c>
      <c r="AM51" s="88" t="str">
        <f t="shared" si="13"/>
        <v>Пряники</v>
      </c>
      <c r="AN51" s="88" t="str">
        <f t="shared" si="13"/>
        <v>Вафли</v>
      </c>
      <c r="AO51" s="88" t="str">
        <f t="shared" si="13"/>
        <v>Конфеты</v>
      </c>
      <c r="AP51" s="88" t="str">
        <f t="shared" si="13"/>
        <v>Повидло Сава</v>
      </c>
      <c r="AQ51" s="88" t="str">
        <f t="shared" si="13"/>
        <v>Крупа геркулес</v>
      </c>
      <c r="AR51" s="88" t="str">
        <f t="shared" si="13"/>
        <v>Крупа горох</v>
      </c>
      <c r="AS51" s="88" t="str">
        <f t="shared" si="13"/>
        <v>Крупа гречневая</v>
      </c>
      <c r="AT51" s="88" t="str">
        <f t="shared" si="13"/>
        <v>Крупа кукурузная</v>
      </c>
      <c r="AU51" s="88" t="str">
        <f t="shared" si="13"/>
        <v>Крупа манная</v>
      </c>
      <c r="AV51" s="88" t="str">
        <f t="shared" si="13"/>
        <v>Крупа перловая</v>
      </c>
      <c r="AW51" s="88" t="str">
        <f t="shared" si="13"/>
        <v>Крупа пшеничная</v>
      </c>
      <c r="AX51" s="88" t="str">
        <f t="shared" si="13"/>
        <v>Крупа пшено</v>
      </c>
      <c r="AY51" s="88" t="str">
        <f t="shared" si="13"/>
        <v>Крупа ячневая</v>
      </c>
      <c r="AZ51" s="88" t="str">
        <f t="shared" si="13"/>
        <v>Рис</v>
      </c>
      <c r="BA51" s="88" t="str">
        <f t="shared" si="13"/>
        <v>Цыпленок бройлер</v>
      </c>
      <c r="BB51" s="88" t="str">
        <f t="shared" si="13"/>
        <v>Филе куриное</v>
      </c>
      <c r="BC51" s="88" t="str">
        <f t="shared" si="13"/>
        <v>Фарш говяжий</v>
      </c>
      <c r="BD51" s="88" t="str">
        <f t="shared" si="13"/>
        <v>Печень куриная</v>
      </c>
      <c r="BE51" s="88" t="str">
        <f t="shared" si="13"/>
        <v>Филе минтая</v>
      </c>
      <c r="BF51" s="88" t="str">
        <f t="shared" si="13"/>
        <v>Филе сельди слабосол.</v>
      </c>
      <c r="BG51" s="88" t="str">
        <f t="shared" si="13"/>
        <v>Картофель</v>
      </c>
      <c r="BH51" s="88" t="str">
        <f t="shared" si="13"/>
        <v>Морковь</v>
      </c>
      <c r="BI51" s="88" t="str">
        <f t="shared" si="13"/>
        <v>Лук</v>
      </c>
      <c r="BJ51" s="88" t="str">
        <f t="shared" si="13"/>
        <v>Капуста</v>
      </c>
      <c r="BK51" s="88" t="str">
        <f t="shared" si="13"/>
        <v>Свекла</v>
      </c>
      <c r="BL51" s="88" t="str">
        <f t="shared" si="13"/>
        <v>Томатная паста</v>
      </c>
      <c r="BM51" s="88" t="str">
        <f t="shared" si="13"/>
        <v>Масло растительное</v>
      </c>
      <c r="BN51" s="88" t="str">
        <f t="shared" si="13"/>
        <v>Соль</v>
      </c>
      <c r="BO51" s="88" t="str">
        <f t="shared" ref="BO51" si="14">BO5</f>
        <v>Аскорбиновая кислота</v>
      </c>
      <c r="BP51" s="82" t="s">
        <v>5</v>
      </c>
      <c r="BQ51" s="82" t="s">
        <v>6</v>
      </c>
    </row>
    <row r="52" spans="1:69" ht="36" customHeight="1" x14ac:dyDescent="0.25">
      <c r="A52" s="90"/>
      <c r="B52" s="5" t="s">
        <v>7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2"/>
      <c r="BQ52" s="82"/>
    </row>
    <row r="53" spans="1:69" x14ac:dyDescent="0.25">
      <c r="A53" s="83" t="s">
        <v>8</v>
      </c>
      <c r="B53" s="6" t="str">
        <f>B7</f>
        <v>Каша рисовая молочная</v>
      </c>
      <c r="C53" s="84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3"/>
      <c r="B54" s="6" t="str">
        <f>B8</f>
        <v xml:space="preserve">Бутерброд с маслом </v>
      </c>
      <c r="C54" s="85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3"/>
      <c r="B55" s="6" t="str">
        <f>B9</f>
        <v>Кофейный напиток с молоком</v>
      </c>
      <c r="C55" s="85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3"/>
      <c r="B56" s="6">
        <f>B10</f>
        <v>0</v>
      </c>
      <c r="C56" s="85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3"/>
      <c r="B57" s="6">
        <f>B11</f>
        <v>0</v>
      </c>
      <c r="C57" s="86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70</v>
      </c>
      <c r="F61" s="30">
        <f t="shared" si="25"/>
        <v>86.3</v>
      </c>
      <c r="G61" s="30">
        <f t="shared" si="25"/>
        <v>500</v>
      </c>
      <c r="H61" s="30">
        <f t="shared" si="25"/>
        <v>925.9</v>
      </c>
      <c r="I61" s="30">
        <f t="shared" si="25"/>
        <v>510</v>
      </c>
      <c r="J61" s="30">
        <f t="shared" si="25"/>
        <v>71.38</v>
      </c>
      <c r="K61" s="30">
        <f t="shared" si="25"/>
        <v>662.44</v>
      </c>
      <c r="L61" s="30">
        <f t="shared" si="25"/>
        <v>200.83</v>
      </c>
      <c r="M61" s="30">
        <f t="shared" si="25"/>
        <v>504</v>
      </c>
      <c r="N61" s="30">
        <f t="shared" si="25"/>
        <v>99.49</v>
      </c>
      <c r="O61" s="30">
        <f t="shared" si="25"/>
        <v>320.32</v>
      </c>
      <c r="P61" s="30">
        <f t="shared" si="25"/>
        <v>368.4</v>
      </c>
      <c r="Q61" s="30">
        <f t="shared" si="25"/>
        <v>380</v>
      </c>
      <c r="R61" s="30">
        <f t="shared" si="25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5"/>
        <v>7.9</v>
      </c>
      <c r="Y61" s="30">
        <f t="shared" si="25"/>
        <v>0</v>
      </c>
      <c r="Z61" s="30">
        <f t="shared" si="25"/>
        <v>247</v>
      </c>
      <c r="AA61" s="30">
        <f t="shared" si="25"/>
        <v>360</v>
      </c>
      <c r="AB61" s="30">
        <f t="shared" si="25"/>
        <v>213</v>
      </c>
      <c r="AC61" s="30">
        <f t="shared" si="25"/>
        <v>314.44</v>
      </c>
      <c r="AD61" s="30">
        <f t="shared" si="25"/>
        <v>138</v>
      </c>
      <c r="AE61" s="30">
        <f t="shared" si="25"/>
        <v>388</v>
      </c>
      <c r="AF61" s="30">
        <f t="shared" si="25"/>
        <v>189</v>
      </c>
      <c r="AG61" s="30">
        <f t="shared" si="25"/>
        <v>218.18</v>
      </c>
      <c r="AH61" s="30">
        <f t="shared" si="25"/>
        <v>59.6</v>
      </c>
      <c r="AI61" s="30">
        <f t="shared" si="25"/>
        <v>65.75</v>
      </c>
      <c r="AJ61" s="30">
        <f t="shared" si="25"/>
        <v>37</v>
      </c>
      <c r="AK61" s="30">
        <f t="shared" si="25"/>
        <v>190</v>
      </c>
      <c r="AL61" s="30">
        <f t="shared" si="25"/>
        <v>185</v>
      </c>
      <c r="AM61" s="30">
        <f t="shared" si="25"/>
        <v>0</v>
      </c>
      <c r="AN61" s="30">
        <f t="shared" si="25"/>
        <v>240</v>
      </c>
      <c r="AO61" s="30">
        <f t="shared" si="25"/>
        <v>0</v>
      </c>
      <c r="AP61" s="30">
        <f t="shared" si="25"/>
        <v>213.79</v>
      </c>
      <c r="AQ61" s="30">
        <f t="shared" si="25"/>
        <v>60</v>
      </c>
      <c r="AR61" s="30">
        <f t="shared" si="25"/>
        <v>65.33</v>
      </c>
      <c r="AS61" s="30">
        <f t="shared" si="25"/>
        <v>84</v>
      </c>
      <c r="AT61" s="30">
        <f t="shared" si="25"/>
        <v>41.43</v>
      </c>
      <c r="AU61" s="30">
        <f t="shared" si="25"/>
        <v>54.28</v>
      </c>
      <c r="AV61" s="30">
        <f t="shared" si="25"/>
        <v>48.75</v>
      </c>
      <c r="AW61" s="30">
        <f t="shared" si="25"/>
        <v>114.28</v>
      </c>
      <c r="AX61" s="30">
        <f t="shared" si="25"/>
        <v>62.66</v>
      </c>
      <c r="AY61" s="30">
        <f t="shared" si="25"/>
        <v>56.66</v>
      </c>
      <c r="AZ61" s="30">
        <f t="shared" si="25"/>
        <v>128</v>
      </c>
      <c r="BA61" s="30">
        <f t="shared" si="25"/>
        <v>227</v>
      </c>
      <c r="BB61" s="30">
        <f t="shared" si="25"/>
        <v>357</v>
      </c>
      <c r="BC61" s="30">
        <f t="shared" si="25"/>
        <v>491.11</v>
      </c>
      <c r="BD61" s="30">
        <f t="shared" si="25"/>
        <v>205</v>
      </c>
      <c r="BE61" s="30">
        <f t="shared" si="25"/>
        <v>330</v>
      </c>
      <c r="BF61" s="30">
        <f t="shared" si="25"/>
        <v>0</v>
      </c>
      <c r="BG61" s="30">
        <f t="shared" si="25"/>
        <v>23</v>
      </c>
      <c r="BH61" s="30">
        <f t="shared" si="25"/>
        <v>21</v>
      </c>
      <c r="BI61" s="30">
        <f t="shared" si="25"/>
        <v>30</v>
      </c>
      <c r="BJ61" s="30">
        <f t="shared" si="25"/>
        <v>21</v>
      </c>
      <c r="BK61" s="30">
        <f t="shared" si="25"/>
        <v>35</v>
      </c>
      <c r="BL61" s="30">
        <f t="shared" si="25"/>
        <v>275</v>
      </c>
      <c r="BM61" s="30">
        <f t="shared" si="25"/>
        <v>154.44999999999999</v>
      </c>
      <c r="BN61" s="30">
        <f t="shared" si="25"/>
        <v>14.89</v>
      </c>
      <c r="BO61" s="30">
        <f t="shared" ref="BO61" si="26">BO43</f>
        <v>10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7.0000000000000007E-2</v>
      </c>
      <c r="F62" s="23">
        <f t="shared" si="27"/>
        <v>8.6300000000000002E-2</v>
      </c>
      <c r="G62" s="23">
        <f t="shared" si="27"/>
        <v>0.5</v>
      </c>
      <c r="H62" s="23">
        <f t="shared" si="27"/>
        <v>0.92589999999999995</v>
      </c>
      <c r="I62" s="23">
        <f t="shared" si="27"/>
        <v>0.51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0.504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0.36839999999999995</v>
      </c>
      <c r="Q62" s="23">
        <f t="shared" si="27"/>
        <v>0.38</v>
      </c>
      <c r="R62" s="23">
        <f t="shared" si="27"/>
        <v>0</v>
      </c>
      <c r="S62" s="23">
        <f>S61/1000</f>
        <v>0.13</v>
      </c>
      <c r="T62" s="23">
        <f>T61/1000</f>
        <v>0</v>
      </c>
      <c r="U62" s="23">
        <f>U61/1000</f>
        <v>0.628</v>
      </c>
      <c r="V62" s="23">
        <f>V61/1000</f>
        <v>0.32948</v>
      </c>
      <c r="W62" s="23">
        <f>W61/1000</f>
        <v>0.219</v>
      </c>
      <c r="X62" s="23">
        <f t="shared" si="27"/>
        <v>7.9000000000000008E-3</v>
      </c>
      <c r="Y62" s="23">
        <f t="shared" si="27"/>
        <v>0</v>
      </c>
      <c r="Z62" s="23">
        <f t="shared" si="27"/>
        <v>0.247</v>
      </c>
      <c r="AA62" s="23">
        <f t="shared" si="27"/>
        <v>0.36</v>
      </c>
      <c r="AB62" s="23">
        <f t="shared" si="27"/>
        <v>0.21299999999999999</v>
      </c>
      <c r="AC62" s="23">
        <f t="shared" si="27"/>
        <v>0.31444</v>
      </c>
      <c r="AD62" s="23">
        <f t="shared" si="27"/>
        <v>0.13800000000000001</v>
      </c>
      <c r="AE62" s="23">
        <f t="shared" si="27"/>
        <v>0.38800000000000001</v>
      </c>
      <c r="AF62" s="23">
        <f t="shared" si="27"/>
        <v>0.189</v>
      </c>
      <c r="AG62" s="23">
        <f t="shared" si="27"/>
        <v>0.21818000000000001</v>
      </c>
      <c r="AH62" s="23">
        <f t="shared" si="27"/>
        <v>5.96E-2</v>
      </c>
      <c r="AI62" s="23">
        <f t="shared" si="27"/>
        <v>6.5750000000000003E-2</v>
      </c>
      <c r="AJ62" s="23">
        <f t="shared" si="27"/>
        <v>3.6999999999999998E-2</v>
      </c>
      <c r="AK62" s="23">
        <f t="shared" si="27"/>
        <v>0.19</v>
      </c>
      <c r="AL62" s="23">
        <f t="shared" si="27"/>
        <v>0.185</v>
      </c>
      <c r="AM62" s="23">
        <f t="shared" si="27"/>
        <v>0</v>
      </c>
      <c r="AN62" s="23">
        <f t="shared" si="27"/>
        <v>0.24</v>
      </c>
      <c r="AO62" s="23">
        <f t="shared" si="27"/>
        <v>0</v>
      </c>
      <c r="AP62" s="23">
        <f t="shared" si="27"/>
        <v>0.21378999999999998</v>
      </c>
      <c r="AQ62" s="23">
        <f t="shared" si="27"/>
        <v>0.06</v>
      </c>
      <c r="AR62" s="23">
        <f t="shared" si="27"/>
        <v>6.5329999999999999E-2</v>
      </c>
      <c r="AS62" s="23">
        <f t="shared" si="27"/>
        <v>8.4000000000000005E-2</v>
      </c>
      <c r="AT62" s="23">
        <f t="shared" si="27"/>
        <v>4.1430000000000002E-2</v>
      </c>
      <c r="AU62" s="23">
        <f t="shared" si="27"/>
        <v>5.4280000000000002E-2</v>
      </c>
      <c r="AV62" s="23">
        <f t="shared" si="27"/>
        <v>4.8750000000000002E-2</v>
      </c>
      <c r="AW62" s="23">
        <f t="shared" si="27"/>
        <v>0.11428000000000001</v>
      </c>
      <c r="AX62" s="23">
        <f t="shared" si="27"/>
        <v>6.2659999999999993E-2</v>
      </c>
      <c r="AY62" s="23">
        <f t="shared" si="27"/>
        <v>5.6659999999999995E-2</v>
      </c>
      <c r="AZ62" s="23">
        <f t="shared" si="27"/>
        <v>0.128</v>
      </c>
      <c r="BA62" s="23">
        <f t="shared" si="27"/>
        <v>0.22700000000000001</v>
      </c>
      <c r="BB62" s="23">
        <f t="shared" si="27"/>
        <v>0.35699999999999998</v>
      </c>
      <c r="BC62" s="23">
        <f t="shared" si="27"/>
        <v>0.49110999999999999</v>
      </c>
      <c r="BD62" s="23">
        <f t="shared" si="27"/>
        <v>0.20499999999999999</v>
      </c>
      <c r="BE62" s="23">
        <f t="shared" si="27"/>
        <v>0.33</v>
      </c>
      <c r="BF62" s="23">
        <f t="shared" si="27"/>
        <v>0</v>
      </c>
      <c r="BG62" s="23">
        <f t="shared" si="27"/>
        <v>2.3E-2</v>
      </c>
      <c r="BH62" s="23">
        <f t="shared" si="27"/>
        <v>2.1000000000000001E-2</v>
      </c>
      <c r="BI62" s="23">
        <f t="shared" si="27"/>
        <v>0.03</v>
      </c>
      <c r="BJ62" s="23">
        <f t="shared" si="27"/>
        <v>2.1000000000000001E-2</v>
      </c>
      <c r="BK62" s="23">
        <f t="shared" si="27"/>
        <v>3.5000000000000003E-2</v>
      </c>
      <c r="BL62" s="23">
        <f t="shared" si="27"/>
        <v>0.27500000000000002</v>
      </c>
      <c r="BM62" s="23">
        <f t="shared" si="27"/>
        <v>0.15444999999999998</v>
      </c>
      <c r="BN62" s="23">
        <f t="shared" si="27"/>
        <v>1.489E-2</v>
      </c>
      <c r="BO62" s="23">
        <f t="shared" ref="BO62" si="28">BO61/1000</f>
        <v>0.01</v>
      </c>
    </row>
    <row r="63" spans="1:69" ht="17.25" x14ac:dyDescent="0.3">
      <c r="A63" s="31"/>
      <c r="B63" s="32" t="s">
        <v>30</v>
      </c>
      <c r="C63" s="8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0.86299999999999999</v>
      </c>
      <c r="G63" s="33">
        <f t="shared" si="29"/>
        <v>0</v>
      </c>
      <c r="H63" s="33">
        <f t="shared" si="29"/>
        <v>0</v>
      </c>
      <c r="I63" s="33">
        <f t="shared" si="29"/>
        <v>1.02</v>
      </c>
      <c r="J63" s="33">
        <f t="shared" si="29"/>
        <v>12.134600000000001</v>
      </c>
      <c r="K63" s="33">
        <f t="shared" si="29"/>
        <v>3.3122000000000003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1.92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7.4450000000000002E-3</v>
      </c>
      <c r="BO63" s="33">
        <f t="shared" ref="BO63" si="30">BO59*BO61</f>
        <v>0</v>
      </c>
      <c r="BP63" s="34">
        <f>SUM(D63:BN63)</f>
        <v>20.602644999999999</v>
      </c>
      <c r="BQ63" s="35">
        <f>BP63/$C$7</f>
        <v>20.602644999999999</v>
      </c>
    </row>
    <row r="64" spans="1:69" ht="17.25" x14ac:dyDescent="0.3">
      <c r="A64" s="31"/>
      <c r="B64" s="32" t="s">
        <v>31</v>
      </c>
      <c r="C64" s="8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0.86299999999999999</v>
      </c>
      <c r="G64" s="33">
        <f t="shared" si="31"/>
        <v>0</v>
      </c>
      <c r="H64" s="33">
        <f t="shared" si="31"/>
        <v>0</v>
      </c>
      <c r="I64" s="33">
        <f t="shared" si="31"/>
        <v>1.02</v>
      </c>
      <c r="J64" s="33">
        <f t="shared" si="31"/>
        <v>12.134600000000001</v>
      </c>
      <c r="K64" s="33">
        <f t="shared" si="31"/>
        <v>3.3122000000000003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1.92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7.4450000000000002E-3</v>
      </c>
      <c r="BO64" s="33">
        <f t="shared" ref="BO64" si="32">BO59*BO61</f>
        <v>0</v>
      </c>
      <c r="BP64" s="34">
        <f>SUM(D64:BN64)</f>
        <v>20.602644999999999</v>
      </c>
      <c r="BQ64" s="35">
        <f>BP64/$C$7</f>
        <v>20.602644999999999</v>
      </c>
    </row>
    <row r="66" spans="1:69" x14ac:dyDescent="0.25">
      <c r="AH66" s="2"/>
    </row>
    <row r="67" spans="1:69" ht="15" customHeight="1" x14ac:dyDescent="0.25">
      <c r="A67" s="89"/>
      <c r="B67" s="4" t="s">
        <v>3</v>
      </c>
      <c r="C67" s="91" t="s">
        <v>4</v>
      </c>
      <c r="D67" s="88" t="str">
        <f t="shared" ref="D67:BN67" si="33">D51</f>
        <v>Хлеб пшеничный</v>
      </c>
      <c r="E67" s="88" t="str">
        <f t="shared" si="33"/>
        <v>Хлеб ржано-пшеничный</v>
      </c>
      <c r="F67" s="88" t="str">
        <f t="shared" si="33"/>
        <v>Сахар</v>
      </c>
      <c r="G67" s="88" t="str">
        <f t="shared" si="33"/>
        <v>Чай</v>
      </c>
      <c r="H67" s="88" t="str">
        <f t="shared" si="33"/>
        <v>Какао</v>
      </c>
      <c r="I67" s="88" t="str">
        <f t="shared" si="33"/>
        <v>Кофейный напиток</v>
      </c>
      <c r="J67" s="88" t="str">
        <f t="shared" si="33"/>
        <v>Молоко 2,5%</v>
      </c>
      <c r="K67" s="88" t="str">
        <f t="shared" si="33"/>
        <v>Масло сливочное</v>
      </c>
      <c r="L67" s="88" t="str">
        <f t="shared" si="33"/>
        <v>Сметана 15%</v>
      </c>
      <c r="M67" s="88" t="str">
        <f t="shared" si="33"/>
        <v>Молоко сухое</v>
      </c>
      <c r="N67" s="88" t="str">
        <f t="shared" si="33"/>
        <v>Снежок 2,5 %</v>
      </c>
      <c r="O67" s="88" t="str">
        <f t="shared" si="33"/>
        <v>Творог 5%</v>
      </c>
      <c r="P67" s="88" t="str">
        <f t="shared" si="33"/>
        <v>Молоко сгущенное</v>
      </c>
      <c r="Q67" s="88" t="str">
        <f t="shared" si="33"/>
        <v xml:space="preserve">Джем Сава </v>
      </c>
      <c r="R67" s="88" t="str">
        <f t="shared" si="33"/>
        <v>Сыр</v>
      </c>
      <c r="S67" s="88" t="str">
        <f>S51</f>
        <v>Зеленый горошек</v>
      </c>
      <c r="T67" s="88" t="str">
        <f>T51</f>
        <v>Кукуруза консервирован.</v>
      </c>
      <c r="U67" s="88" t="str">
        <f>U51</f>
        <v>Консервы рыбные</v>
      </c>
      <c r="V67" s="88" t="str">
        <f>V51</f>
        <v>Огурцы консервирован.</v>
      </c>
      <c r="W67" s="88" t="str">
        <f>W51</f>
        <v>Огурцы свежие</v>
      </c>
      <c r="X67" s="88" t="str">
        <f t="shared" si="33"/>
        <v>Яйцо</v>
      </c>
      <c r="Y67" s="88" t="str">
        <f t="shared" si="33"/>
        <v>Икра кабачковая</v>
      </c>
      <c r="Z67" s="88" t="str">
        <f t="shared" si="33"/>
        <v>Изюм</v>
      </c>
      <c r="AA67" s="88" t="str">
        <f t="shared" si="33"/>
        <v>Курага</v>
      </c>
      <c r="AB67" s="88" t="str">
        <f t="shared" si="33"/>
        <v>Чернослив</v>
      </c>
      <c r="AC67" s="88" t="str">
        <f t="shared" si="33"/>
        <v>Шиповник</v>
      </c>
      <c r="AD67" s="88" t="str">
        <f t="shared" si="33"/>
        <v>Сухофрукты</v>
      </c>
      <c r="AE67" s="88" t="str">
        <f t="shared" si="33"/>
        <v>Ягода свежемороженная</v>
      </c>
      <c r="AF67" s="88" t="str">
        <f t="shared" si="33"/>
        <v>Лимон</v>
      </c>
      <c r="AG67" s="88" t="str">
        <f t="shared" si="33"/>
        <v>Кисель</v>
      </c>
      <c r="AH67" s="88" t="str">
        <f t="shared" si="33"/>
        <v xml:space="preserve">Сок </v>
      </c>
      <c r="AI67" s="88" t="str">
        <f t="shared" si="33"/>
        <v>Макаронные изделия</v>
      </c>
      <c r="AJ67" s="88" t="str">
        <f t="shared" si="33"/>
        <v>Мука</v>
      </c>
      <c r="AK67" s="88" t="str">
        <f t="shared" si="33"/>
        <v>Дрожжи</v>
      </c>
      <c r="AL67" s="88" t="str">
        <f t="shared" si="33"/>
        <v>Печенье</v>
      </c>
      <c r="AM67" s="88" t="str">
        <f t="shared" si="33"/>
        <v>Пряники</v>
      </c>
      <c r="AN67" s="88" t="str">
        <f t="shared" si="33"/>
        <v>Вафли</v>
      </c>
      <c r="AO67" s="88" t="str">
        <f t="shared" si="33"/>
        <v>Конфеты</v>
      </c>
      <c r="AP67" s="88" t="str">
        <f t="shared" si="33"/>
        <v>Повидло Сава</v>
      </c>
      <c r="AQ67" s="88" t="str">
        <f t="shared" si="33"/>
        <v>Крупа геркулес</v>
      </c>
      <c r="AR67" s="88" t="str">
        <f t="shared" si="33"/>
        <v>Крупа горох</v>
      </c>
      <c r="AS67" s="88" t="str">
        <f t="shared" si="33"/>
        <v>Крупа гречневая</v>
      </c>
      <c r="AT67" s="88" t="str">
        <f t="shared" si="33"/>
        <v>Крупа кукурузная</v>
      </c>
      <c r="AU67" s="88" t="str">
        <f t="shared" si="33"/>
        <v>Крупа манная</v>
      </c>
      <c r="AV67" s="88" t="str">
        <f t="shared" si="33"/>
        <v>Крупа перловая</v>
      </c>
      <c r="AW67" s="88" t="str">
        <f t="shared" si="33"/>
        <v>Крупа пшеничная</v>
      </c>
      <c r="AX67" s="88" t="str">
        <f t="shared" si="33"/>
        <v>Крупа пшено</v>
      </c>
      <c r="AY67" s="88" t="str">
        <f t="shared" si="33"/>
        <v>Крупа ячневая</v>
      </c>
      <c r="AZ67" s="88" t="str">
        <f t="shared" si="33"/>
        <v>Рис</v>
      </c>
      <c r="BA67" s="88" t="str">
        <f t="shared" si="33"/>
        <v>Цыпленок бройлер</v>
      </c>
      <c r="BB67" s="88" t="str">
        <f t="shared" si="33"/>
        <v>Филе куриное</v>
      </c>
      <c r="BC67" s="88" t="str">
        <f t="shared" si="33"/>
        <v>Фарш говяжий</v>
      </c>
      <c r="BD67" s="88" t="str">
        <f t="shared" si="33"/>
        <v>Печень куриная</v>
      </c>
      <c r="BE67" s="88" t="str">
        <f t="shared" si="33"/>
        <v>Филе минтая</v>
      </c>
      <c r="BF67" s="88" t="str">
        <f t="shared" si="33"/>
        <v>Филе сельди слабосол.</v>
      </c>
      <c r="BG67" s="88" t="str">
        <f t="shared" si="33"/>
        <v>Картофель</v>
      </c>
      <c r="BH67" s="88" t="str">
        <f t="shared" si="33"/>
        <v>Морковь</v>
      </c>
      <c r="BI67" s="88" t="str">
        <f t="shared" si="33"/>
        <v>Лук</v>
      </c>
      <c r="BJ67" s="88" t="str">
        <f t="shared" si="33"/>
        <v>Капуста</v>
      </c>
      <c r="BK67" s="88" t="str">
        <f t="shared" si="33"/>
        <v>Свекла</v>
      </c>
      <c r="BL67" s="88" t="str">
        <f t="shared" si="33"/>
        <v>Томатная паста</v>
      </c>
      <c r="BM67" s="88" t="str">
        <f t="shared" si="33"/>
        <v>Масло растительное</v>
      </c>
      <c r="BN67" s="88" t="str">
        <f t="shared" si="33"/>
        <v>Соль</v>
      </c>
      <c r="BO67" s="88" t="str">
        <f t="shared" ref="BO67" si="34">BO51</f>
        <v>Аскорбиновая кислота</v>
      </c>
      <c r="BP67" s="82" t="s">
        <v>5</v>
      </c>
      <c r="BQ67" s="82" t="s">
        <v>6</v>
      </c>
    </row>
    <row r="68" spans="1:69" ht="36" customHeight="1" x14ac:dyDescent="0.25">
      <c r="A68" s="90"/>
      <c r="B68" s="5" t="s">
        <v>7</v>
      </c>
      <c r="C68" s="9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2"/>
      <c r="BQ68" s="82"/>
    </row>
    <row r="69" spans="1:69" ht="15" customHeight="1" x14ac:dyDescent="0.25">
      <c r="A69" s="93"/>
      <c r="B69" s="6" t="str">
        <f t="shared" ref="B69:B74" si="35">B12</f>
        <v>Щи из свежей капусты</v>
      </c>
      <c r="C69" s="85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3"/>
      <c r="B70" s="6" t="str">
        <f t="shared" si="35"/>
        <v>Птица в томатном соусе</v>
      </c>
      <c r="C70" s="85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3"/>
      <c r="B71" s="6" t="str">
        <f t="shared" si="35"/>
        <v>Гречка отварная</v>
      </c>
      <c r="C71" s="85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3"/>
      <c r="B72" s="6" t="str">
        <f t="shared" si="35"/>
        <v>Хлеб пшеничный</v>
      </c>
      <c r="C72" s="85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3"/>
      <c r="B73" s="6" t="str">
        <f t="shared" si="35"/>
        <v>Хлеб ржано-пшеничный</v>
      </c>
      <c r="C73" s="85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4"/>
      <c r="B74" s="6" t="str">
        <f t="shared" si="35"/>
        <v>Сок</v>
      </c>
      <c r="C74" s="86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70</v>
      </c>
      <c r="F79" s="30">
        <f t="shared" si="50"/>
        <v>86.3</v>
      </c>
      <c r="G79" s="30">
        <f t="shared" si="50"/>
        <v>500</v>
      </c>
      <c r="H79" s="30">
        <f t="shared" si="50"/>
        <v>925.9</v>
      </c>
      <c r="I79" s="30">
        <f t="shared" si="50"/>
        <v>510</v>
      </c>
      <c r="J79" s="30">
        <f t="shared" si="50"/>
        <v>71.38</v>
      </c>
      <c r="K79" s="30">
        <f t="shared" si="50"/>
        <v>662.44</v>
      </c>
      <c r="L79" s="30">
        <f t="shared" si="50"/>
        <v>200.83</v>
      </c>
      <c r="M79" s="30">
        <f t="shared" si="50"/>
        <v>504</v>
      </c>
      <c r="N79" s="30">
        <f t="shared" si="50"/>
        <v>99.49</v>
      </c>
      <c r="O79" s="30">
        <f t="shared" si="50"/>
        <v>320.32</v>
      </c>
      <c r="P79" s="30">
        <f t="shared" si="50"/>
        <v>368.4</v>
      </c>
      <c r="Q79" s="30">
        <f t="shared" si="50"/>
        <v>380</v>
      </c>
      <c r="R79" s="30">
        <f t="shared" si="50"/>
        <v>0</v>
      </c>
      <c r="S79" s="30">
        <f>S43</f>
        <v>130</v>
      </c>
      <c r="T79" s="30">
        <f>T43</f>
        <v>0</v>
      </c>
      <c r="U79" s="30">
        <f>U43</f>
        <v>628</v>
      </c>
      <c r="V79" s="30">
        <f>V43</f>
        <v>329.48</v>
      </c>
      <c r="W79" s="30">
        <f>W43</f>
        <v>219</v>
      </c>
      <c r="X79" s="30">
        <f t="shared" si="50"/>
        <v>7.9</v>
      </c>
      <c r="Y79" s="30">
        <f t="shared" si="50"/>
        <v>0</v>
      </c>
      <c r="Z79" s="30">
        <f t="shared" si="50"/>
        <v>247</v>
      </c>
      <c r="AA79" s="30">
        <f t="shared" si="50"/>
        <v>360</v>
      </c>
      <c r="AB79" s="30">
        <f t="shared" si="50"/>
        <v>213</v>
      </c>
      <c r="AC79" s="30">
        <f t="shared" si="50"/>
        <v>314.44</v>
      </c>
      <c r="AD79" s="30">
        <f t="shared" si="50"/>
        <v>138</v>
      </c>
      <c r="AE79" s="30">
        <f t="shared" si="50"/>
        <v>388</v>
      </c>
      <c r="AF79" s="30">
        <f t="shared" si="50"/>
        <v>189</v>
      </c>
      <c r="AG79" s="30">
        <f t="shared" si="50"/>
        <v>218.18</v>
      </c>
      <c r="AH79" s="30">
        <f t="shared" si="50"/>
        <v>59.6</v>
      </c>
      <c r="AI79" s="30">
        <f t="shared" si="50"/>
        <v>65.75</v>
      </c>
      <c r="AJ79" s="30">
        <f t="shared" si="50"/>
        <v>37</v>
      </c>
      <c r="AK79" s="30">
        <f t="shared" si="50"/>
        <v>190</v>
      </c>
      <c r="AL79" s="30">
        <f t="shared" si="50"/>
        <v>185</v>
      </c>
      <c r="AM79" s="30">
        <f t="shared" si="50"/>
        <v>0</v>
      </c>
      <c r="AN79" s="30">
        <f t="shared" si="50"/>
        <v>240</v>
      </c>
      <c r="AO79" s="30">
        <f t="shared" si="50"/>
        <v>0</v>
      </c>
      <c r="AP79" s="30">
        <f t="shared" si="50"/>
        <v>213.79</v>
      </c>
      <c r="AQ79" s="30">
        <f t="shared" si="50"/>
        <v>60</v>
      </c>
      <c r="AR79" s="30">
        <f t="shared" si="50"/>
        <v>65.33</v>
      </c>
      <c r="AS79" s="30">
        <f t="shared" si="50"/>
        <v>84</v>
      </c>
      <c r="AT79" s="30">
        <f t="shared" si="50"/>
        <v>41.43</v>
      </c>
      <c r="AU79" s="30">
        <f t="shared" si="50"/>
        <v>54.28</v>
      </c>
      <c r="AV79" s="30">
        <f t="shared" si="50"/>
        <v>48.75</v>
      </c>
      <c r="AW79" s="30">
        <f t="shared" si="50"/>
        <v>114.28</v>
      </c>
      <c r="AX79" s="30">
        <f t="shared" si="50"/>
        <v>62.66</v>
      </c>
      <c r="AY79" s="30">
        <f t="shared" si="50"/>
        <v>56.66</v>
      </c>
      <c r="AZ79" s="30">
        <f t="shared" si="50"/>
        <v>128</v>
      </c>
      <c r="BA79" s="30">
        <f t="shared" si="50"/>
        <v>227</v>
      </c>
      <c r="BB79" s="30">
        <f t="shared" si="50"/>
        <v>357</v>
      </c>
      <c r="BC79" s="30">
        <f t="shared" si="50"/>
        <v>491.11</v>
      </c>
      <c r="BD79" s="30">
        <f t="shared" si="50"/>
        <v>205</v>
      </c>
      <c r="BE79" s="30">
        <f t="shared" si="50"/>
        <v>330</v>
      </c>
      <c r="BF79" s="30">
        <f t="shared" si="50"/>
        <v>0</v>
      </c>
      <c r="BG79" s="30">
        <f t="shared" si="50"/>
        <v>23</v>
      </c>
      <c r="BH79" s="30">
        <f t="shared" si="50"/>
        <v>21</v>
      </c>
      <c r="BI79" s="30">
        <f t="shared" si="50"/>
        <v>30</v>
      </c>
      <c r="BJ79" s="30">
        <f t="shared" si="50"/>
        <v>21</v>
      </c>
      <c r="BK79" s="30">
        <f t="shared" si="50"/>
        <v>35</v>
      </c>
      <c r="BL79" s="30">
        <f t="shared" si="50"/>
        <v>275</v>
      </c>
      <c r="BM79" s="30">
        <f t="shared" si="50"/>
        <v>154.44999999999999</v>
      </c>
      <c r="BN79" s="30">
        <f t="shared" si="50"/>
        <v>14.89</v>
      </c>
      <c r="BO79" s="30">
        <f t="shared" ref="BO79" si="51">BO43</f>
        <v>10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7.0000000000000007E-2</v>
      </c>
      <c r="F80" s="23">
        <f t="shared" si="52"/>
        <v>8.6300000000000002E-2</v>
      </c>
      <c r="G80" s="23">
        <f t="shared" si="52"/>
        <v>0.5</v>
      </c>
      <c r="H80" s="23">
        <f t="shared" si="52"/>
        <v>0.92589999999999995</v>
      </c>
      <c r="I80" s="23">
        <f t="shared" si="52"/>
        <v>0.51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0.36839999999999995</v>
      </c>
      <c r="Q80" s="23">
        <f t="shared" si="52"/>
        <v>0.38</v>
      </c>
      <c r="R80" s="23">
        <f t="shared" si="52"/>
        <v>0</v>
      </c>
      <c r="S80" s="23">
        <f>S79/1000</f>
        <v>0.13</v>
      </c>
      <c r="T80" s="23">
        <f>T79/1000</f>
        <v>0</v>
      </c>
      <c r="U80" s="23">
        <f>U79/1000</f>
        <v>0.628</v>
      </c>
      <c r="V80" s="23">
        <f>V79/1000</f>
        <v>0.32948</v>
      </c>
      <c r="W80" s="23">
        <f>W79/1000</f>
        <v>0.219</v>
      </c>
      <c r="X80" s="23">
        <f t="shared" si="52"/>
        <v>7.9000000000000008E-3</v>
      </c>
      <c r="Y80" s="23">
        <f t="shared" si="52"/>
        <v>0</v>
      </c>
      <c r="Z80" s="23">
        <f t="shared" si="52"/>
        <v>0.247</v>
      </c>
      <c r="AA80" s="23">
        <f t="shared" si="52"/>
        <v>0.36</v>
      </c>
      <c r="AB80" s="23">
        <f t="shared" si="52"/>
        <v>0.21299999999999999</v>
      </c>
      <c r="AC80" s="23">
        <f t="shared" si="52"/>
        <v>0.31444</v>
      </c>
      <c r="AD80" s="23">
        <f t="shared" si="52"/>
        <v>0.13800000000000001</v>
      </c>
      <c r="AE80" s="23">
        <f t="shared" si="52"/>
        <v>0.38800000000000001</v>
      </c>
      <c r="AF80" s="23">
        <f t="shared" si="52"/>
        <v>0.189</v>
      </c>
      <c r="AG80" s="23">
        <f t="shared" si="52"/>
        <v>0.21818000000000001</v>
      </c>
      <c r="AH80" s="23">
        <f t="shared" si="52"/>
        <v>5.96E-2</v>
      </c>
      <c r="AI80" s="23">
        <f t="shared" si="52"/>
        <v>6.5750000000000003E-2</v>
      </c>
      <c r="AJ80" s="23">
        <f t="shared" si="52"/>
        <v>3.6999999999999998E-2</v>
      </c>
      <c r="AK80" s="23">
        <f t="shared" si="52"/>
        <v>0.19</v>
      </c>
      <c r="AL80" s="23">
        <f t="shared" si="52"/>
        <v>0.185</v>
      </c>
      <c r="AM80" s="23">
        <f t="shared" si="52"/>
        <v>0</v>
      </c>
      <c r="AN80" s="23">
        <f t="shared" si="52"/>
        <v>0.24</v>
      </c>
      <c r="AO80" s="23">
        <f t="shared" si="52"/>
        <v>0</v>
      </c>
      <c r="AP80" s="23">
        <f t="shared" si="52"/>
        <v>0.21378999999999998</v>
      </c>
      <c r="AQ80" s="23">
        <f t="shared" si="52"/>
        <v>0.06</v>
      </c>
      <c r="AR80" s="23">
        <f t="shared" si="52"/>
        <v>6.5329999999999999E-2</v>
      </c>
      <c r="AS80" s="23">
        <f t="shared" si="52"/>
        <v>8.4000000000000005E-2</v>
      </c>
      <c r="AT80" s="23">
        <f t="shared" si="52"/>
        <v>4.1430000000000002E-2</v>
      </c>
      <c r="AU80" s="23">
        <f t="shared" si="52"/>
        <v>5.4280000000000002E-2</v>
      </c>
      <c r="AV80" s="23">
        <f t="shared" si="52"/>
        <v>4.8750000000000002E-2</v>
      </c>
      <c r="AW80" s="23">
        <f t="shared" si="52"/>
        <v>0.11428000000000001</v>
      </c>
      <c r="AX80" s="23">
        <f t="shared" si="52"/>
        <v>6.2659999999999993E-2</v>
      </c>
      <c r="AY80" s="23">
        <f t="shared" si="52"/>
        <v>5.6659999999999995E-2</v>
      </c>
      <c r="AZ80" s="23">
        <f t="shared" si="52"/>
        <v>0.128</v>
      </c>
      <c r="BA80" s="23">
        <f t="shared" si="52"/>
        <v>0.22700000000000001</v>
      </c>
      <c r="BB80" s="23">
        <f t="shared" si="52"/>
        <v>0.35699999999999998</v>
      </c>
      <c r="BC80" s="23">
        <f t="shared" si="52"/>
        <v>0.49110999999999999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2.3E-2</v>
      </c>
      <c r="BH80" s="23">
        <f t="shared" si="52"/>
        <v>2.1000000000000001E-2</v>
      </c>
      <c r="BI80" s="23">
        <f t="shared" si="52"/>
        <v>0.03</v>
      </c>
      <c r="BJ80" s="23">
        <f t="shared" si="52"/>
        <v>2.1000000000000001E-2</v>
      </c>
      <c r="BK80" s="23">
        <f t="shared" si="52"/>
        <v>3.5000000000000003E-2</v>
      </c>
      <c r="BL80" s="23">
        <f t="shared" si="52"/>
        <v>0.27500000000000002</v>
      </c>
      <c r="BM80" s="23">
        <f t="shared" si="52"/>
        <v>0.15444999999999998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1"/>
      <c r="B81" s="32" t="s">
        <v>30</v>
      </c>
      <c r="C81" s="87"/>
      <c r="D81" s="33">
        <f t="shared" ref="D81:BN81" si="54">D76*D79</f>
        <v>1.3453999999999999</v>
      </c>
      <c r="E81" s="33">
        <f t="shared" si="54"/>
        <v>2.8000000000000003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3.3122000000000003</v>
      </c>
      <c r="L81" s="33">
        <f t="shared" si="54"/>
        <v>1.4058100000000002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10.132000000000001</v>
      </c>
      <c r="AI81" s="33">
        <f t="shared" si="54"/>
        <v>0</v>
      </c>
      <c r="AJ81" s="33">
        <f t="shared" si="54"/>
        <v>3.3299999999999996E-2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2.52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4.9939999999999998</v>
      </c>
      <c r="BB81" s="33">
        <f t="shared" si="54"/>
        <v>12.495000000000001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0.73599999999999999</v>
      </c>
      <c r="BH81" s="33">
        <f t="shared" si="54"/>
        <v>0.35700000000000004</v>
      </c>
      <c r="BI81" s="33">
        <f t="shared" si="54"/>
        <v>0.39</v>
      </c>
      <c r="BJ81" s="33">
        <f t="shared" si="54"/>
        <v>0.84</v>
      </c>
      <c r="BK81" s="33">
        <f t="shared" si="54"/>
        <v>0</v>
      </c>
      <c r="BL81" s="33">
        <f t="shared" si="54"/>
        <v>1.925</v>
      </c>
      <c r="BM81" s="33">
        <f t="shared" si="54"/>
        <v>0.61780000000000002</v>
      </c>
      <c r="BN81" s="33">
        <f t="shared" si="54"/>
        <v>4.4670000000000001E-2</v>
      </c>
      <c r="BO81" s="33">
        <f t="shared" ref="BO81" si="55">BO76*BO79</f>
        <v>0</v>
      </c>
      <c r="BP81" s="34">
        <f>SUM(D81:BN81)</f>
        <v>43.948180000000008</v>
      </c>
      <c r="BQ81" s="35">
        <f>BP81/$C$7</f>
        <v>43.948180000000008</v>
      </c>
    </row>
    <row r="82" spans="1:69" ht="17.25" x14ac:dyDescent="0.3">
      <c r="A82" s="31"/>
      <c r="B82" s="32" t="s">
        <v>31</v>
      </c>
      <c r="C82" s="87"/>
      <c r="D82" s="33">
        <f t="shared" ref="D82:BN82" si="56">D76*D79</f>
        <v>1.3453999999999999</v>
      </c>
      <c r="E82" s="33">
        <f t="shared" si="56"/>
        <v>2.8000000000000003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3.3122000000000003</v>
      </c>
      <c r="L82" s="33">
        <f t="shared" si="56"/>
        <v>1.4058100000000002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10.132000000000001</v>
      </c>
      <c r="AI82" s="33">
        <f t="shared" si="56"/>
        <v>0</v>
      </c>
      <c r="AJ82" s="33">
        <f t="shared" si="56"/>
        <v>3.3299999999999996E-2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2.52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4.9939999999999998</v>
      </c>
      <c r="BB82" s="33">
        <f t="shared" si="56"/>
        <v>12.495000000000001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0.73599999999999999</v>
      </c>
      <c r="BH82" s="33">
        <f t="shared" si="56"/>
        <v>0.35700000000000004</v>
      </c>
      <c r="BI82" s="33">
        <f t="shared" si="56"/>
        <v>0.39</v>
      </c>
      <c r="BJ82" s="33">
        <f t="shared" si="56"/>
        <v>0.84</v>
      </c>
      <c r="BK82" s="33">
        <f t="shared" si="56"/>
        <v>0</v>
      </c>
      <c r="BL82" s="33">
        <f t="shared" si="56"/>
        <v>1.925</v>
      </c>
      <c r="BM82" s="33">
        <f t="shared" si="56"/>
        <v>0.61780000000000002</v>
      </c>
      <c r="BN82" s="33">
        <f t="shared" si="56"/>
        <v>4.4670000000000001E-2</v>
      </c>
      <c r="BO82" s="33">
        <f t="shared" ref="BO82" si="57">BO76*BO79</f>
        <v>0</v>
      </c>
      <c r="BP82" s="34">
        <f>SUM(D82:BN82)</f>
        <v>43.948180000000008</v>
      </c>
      <c r="BQ82" s="35">
        <f>BP82/$C$7</f>
        <v>43.948180000000008</v>
      </c>
    </row>
    <row r="84" spans="1:69" x14ac:dyDescent="0.25">
      <c r="AH84" s="2"/>
    </row>
    <row r="85" spans="1:69" ht="15" customHeight="1" x14ac:dyDescent="0.25">
      <c r="A85" s="89"/>
      <c r="B85" s="4" t="s">
        <v>3</v>
      </c>
      <c r="C85" s="91" t="s">
        <v>4</v>
      </c>
      <c r="D85" s="88" t="str">
        <f t="shared" ref="D85:BN85" si="58">D51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>S51</f>
        <v>Зеленый горошек</v>
      </c>
      <c r="T85" s="88" t="str">
        <f>T51</f>
        <v>Кукуруза консервирован.</v>
      </c>
      <c r="U85" s="88" t="str">
        <f>U51</f>
        <v>Консервы рыбные</v>
      </c>
      <c r="V85" s="88" t="str">
        <f>V51</f>
        <v>Огурцы консервирован.</v>
      </c>
      <c r="W85" s="88" t="str">
        <f>W51</f>
        <v>Огурцы свежие</v>
      </c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Пряники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BO51</f>
        <v>Аскорбиновая кислота</v>
      </c>
      <c r="BP85" s="82" t="s">
        <v>5</v>
      </c>
      <c r="BQ85" s="82" t="s">
        <v>6</v>
      </c>
    </row>
    <row r="86" spans="1:69" ht="36" customHeight="1" x14ac:dyDescent="0.25">
      <c r="A86" s="90"/>
      <c r="B86" s="5" t="s">
        <v>7</v>
      </c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2"/>
      <c r="BQ86" s="82"/>
    </row>
    <row r="87" spans="1:69" x14ac:dyDescent="0.25">
      <c r="A87" s="83" t="s">
        <v>18</v>
      </c>
      <c r="B87" s="6" t="str">
        <f>B19</f>
        <v>Напиток из шиповника</v>
      </c>
      <c r="C87" s="84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3"/>
      <c r="B88" s="6" t="str">
        <f>B20</f>
        <v>Булочка домашняя</v>
      </c>
      <c r="C88" s="85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3"/>
      <c r="B89" s="6">
        <f>B21</f>
        <v>0</v>
      </c>
      <c r="C89" s="85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3"/>
      <c r="B90" s="6">
        <f>B22</f>
        <v>0</v>
      </c>
      <c r="C90" s="85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3"/>
      <c r="B91" s="6">
        <f>B23</f>
        <v>0</v>
      </c>
      <c r="C91" s="86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70</v>
      </c>
      <c r="F95" s="30">
        <f t="shared" si="70"/>
        <v>86.3</v>
      </c>
      <c r="G95" s="30">
        <f t="shared" si="70"/>
        <v>500</v>
      </c>
      <c r="H95" s="30">
        <f t="shared" si="70"/>
        <v>925.9</v>
      </c>
      <c r="I95" s="30">
        <f t="shared" si="70"/>
        <v>510</v>
      </c>
      <c r="J95" s="30">
        <f t="shared" si="70"/>
        <v>71.38</v>
      </c>
      <c r="K95" s="30">
        <f t="shared" si="70"/>
        <v>662.44</v>
      </c>
      <c r="L95" s="30">
        <f t="shared" si="70"/>
        <v>200.83</v>
      </c>
      <c r="M95" s="30">
        <f t="shared" si="70"/>
        <v>504</v>
      </c>
      <c r="N95" s="30">
        <f t="shared" si="70"/>
        <v>99.49</v>
      </c>
      <c r="O95" s="30">
        <f t="shared" si="70"/>
        <v>320.32</v>
      </c>
      <c r="P95" s="30">
        <f t="shared" si="70"/>
        <v>368.4</v>
      </c>
      <c r="Q95" s="30">
        <f t="shared" si="70"/>
        <v>380</v>
      </c>
      <c r="R95" s="30">
        <f t="shared" si="70"/>
        <v>0</v>
      </c>
      <c r="S95" s="30">
        <f>S43</f>
        <v>130</v>
      </c>
      <c r="T95" s="30">
        <f>T43</f>
        <v>0</v>
      </c>
      <c r="U95" s="30">
        <f>U43</f>
        <v>628</v>
      </c>
      <c r="V95" s="30">
        <f>V43</f>
        <v>329.48</v>
      </c>
      <c r="W95" s="30">
        <f>W43</f>
        <v>219</v>
      </c>
      <c r="X95" s="30">
        <f t="shared" si="70"/>
        <v>7.9</v>
      </c>
      <c r="Y95" s="30">
        <f t="shared" si="70"/>
        <v>0</v>
      </c>
      <c r="Z95" s="30">
        <f t="shared" si="70"/>
        <v>247</v>
      </c>
      <c r="AA95" s="30">
        <f t="shared" si="70"/>
        <v>360</v>
      </c>
      <c r="AB95" s="30">
        <f t="shared" si="70"/>
        <v>213</v>
      </c>
      <c r="AC95" s="30">
        <f t="shared" si="70"/>
        <v>314.44</v>
      </c>
      <c r="AD95" s="30">
        <f t="shared" si="70"/>
        <v>138</v>
      </c>
      <c r="AE95" s="30">
        <f t="shared" si="70"/>
        <v>388</v>
      </c>
      <c r="AF95" s="30">
        <f t="shared" si="70"/>
        <v>189</v>
      </c>
      <c r="AG95" s="30">
        <f t="shared" si="70"/>
        <v>218.18</v>
      </c>
      <c r="AH95" s="30">
        <f t="shared" si="70"/>
        <v>59.6</v>
      </c>
      <c r="AI95" s="30">
        <f t="shared" si="70"/>
        <v>65.75</v>
      </c>
      <c r="AJ95" s="30">
        <f t="shared" si="70"/>
        <v>37</v>
      </c>
      <c r="AK95" s="30">
        <f t="shared" si="70"/>
        <v>190</v>
      </c>
      <c r="AL95" s="30">
        <f t="shared" si="70"/>
        <v>185</v>
      </c>
      <c r="AM95" s="30">
        <f t="shared" si="70"/>
        <v>0</v>
      </c>
      <c r="AN95" s="30">
        <f t="shared" si="70"/>
        <v>240</v>
      </c>
      <c r="AO95" s="30">
        <f t="shared" si="70"/>
        <v>0</v>
      </c>
      <c r="AP95" s="30">
        <f t="shared" si="70"/>
        <v>213.79</v>
      </c>
      <c r="AQ95" s="30">
        <f t="shared" si="70"/>
        <v>60</v>
      </c>
      <c r="AR95" s="30">
        <f t="shared" si="70"/>
        <v>65.33</v>
      </c>
      <c r="AS95" s="30">
        <f t="shared" si="70"/>
        <v>84</v>
      </c>
      <c r="AT95" s="30">
        <f t="shared" si="70"/>
        <v>41.43</v>
      </c>
      <c r="AU95" s="30">
        <f t="shared" si="70"/>
        <v>54.28</v>
      </c>
      <c r="AV95" s="30">
        <f t="shared" si="70"/>
        <v>48.75</v>
      </c>
      <c r="AW95" s="30">
        <f t="shared" si="70"/>
        <v>114.28</v>
      </c>
      <c r="AX95" s="30">
        <f t="shared" si="70"/>
        <v>62.66</v>
      </c>
      <c r="AY95" s="30">
        <f t="shared" si="70"/>
        <v>56.66</v>
      </c>
      <c r="AZ95" s="30">
        <f t="shared" si="70"/>
        <v>128</v>
      </c>
      <c r="BA95" s="30">
        <f t="shared" si="70"/>
        <v>227</v>
      </c>
      <c r="BB95" s="30">
        <f t="shared" si="70"/>
        <v>357</v>
      </c>
      <c r="BC95" s="30">
        <f t="shared" si="70"/>
        <v>491.11</v>
      </c>
      <c r="BD95" s="30">
        <f t="shared" si="70"/>
        <v>205</v>
      </c>
      <c r="BE95" s="30">
        <f t="shared" si="70"/>
        <v>330</v>
      </c>
      <c r="BF95" s="30">
        <f t="shared" si="70"/>
        <v>0</v>
      </c>
      <c r="BG95" s="30">
        <f t="shared" si="70"/>
        <v>23</v>
      </c>
      <c r="BH95" s="30">
        <f t="shared" si="70"/>
        <v>21</v>
      </c>
      <c r="BI95" s="30">
        <f t="shared" si="70"/>
        <v>30</v>
      </c>
      <c r="BJ95" s="30">
        <f t="shared" si="70"/>
        <v>21</v>
      </c>
      <c r="BK95" s="30">
        <f t="shared" si="70"/>
        <v>35</v>
      </c>
      <c r="BL95" s="30">
        <f t="shared" si="70"/>
        <v>275</v>
      </c>
      <c r="BM95" s="30">
        <f t="shared" si="70"/>
        <v>154.44999999999999</v>
      </c>
      <c r="BN95" s="30">
        <f t="shared" si="70"/>
        <v>14.89</v>
      </c>
      <c r="BO95" s="30">
        <f t="shared" ref="BO95" si="71">BO43</f>
        <v>10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7.0000000000000007E-2</v>
      </c>
      <c r="F96" s="23">
        <f t="shared" si="72"/>
        <v>8.6300000000000002E-2</v>
      </c>
      <c r="G96" s="23">
        <f t="shared" si="72"/>
        <v>0.5</v>
      </c>
      <c r="H96" s="23">
        <f t="shared" si="72"/>
        <v>0.92589999999999995</v>
      </c>
      <c r="I96" s="23">
        <f t="shared" si="72"/>
        <v>0.51</v>
      </c>
      <c r="J96" s="23">
        <f t="shared" si="72"/>
        <v>7.1379999999999999E-2</v>
      </c>
      <c r="K96" s="23">
        <f t="shared" si="72"/>
        <v>0.66244000000000003</v>
      </c>
      <c r="L96" s="23">
        <f t="shared" si="72"/>
        <v>0.20083000000000001</v>
      </c>
      <c r="M96" s="23">
        <f t="shared" si="72"/>
        <v>0.504</v>
      </c>
      <c r="N96" s="23">
        <f t="shared" si="72"/>
        <v>9.9489999999999995E-2</v>
      </c>
      <c r="O96" s="23">
        <f t="shared" si="72"/>
        <v>0.32031999999999999</v>
      </c>
      <c r="P96" s="23">
        <f t="shared" si="72"/>
        <v>0.36839999999999995</v>
      </c>
      <c r="Q96" s="23">
        <f t="shared" si="72"/>
        <v>0.38</v>
      </c>
      <c r="R96" s="23">
        <f t="shared" si="72"/>
        <v>0</v>
      </c>
      <c r="S96" s="23">
        <f>S95/1000</f>
        <v>0.13</v>
      </c>
      <c r="T96" s="23">
        <f>T95/1000</f>
        <v>0</v>
      </c>
      <c r="U96" s="23">
        <f>U95/1000</f>
        <v>0.628</v>
      </c>
      <c r="V96" s="23">
        <f>V95/1000</f>
        <v>0.32948</v>
      </c>
      <c r="W96" s="23">
        <f>W95/1000</f>
        <v>0.219</v>
      </c>
      <c r="X96" s="23">
        <f t="shared" si="72"/>
        <v>7.9000000000000008E-3</v>
      </c>
      <c r="Y96" s="23">
        <f t="shared" si="72"/>
        <v>0</v>
      </c>
      <c r="Z96" s="23">
        <f t="shared" si="72"/>
        <v>0.247</v>
      </c>
      <c r="AA96" s="23">
        <f t="shared" si="72"/>
        <v>0.36</v>
      </c>
      <c r="AB96" s="23">
        <f t="shared" si="72"/>
        <v>0.21299999999999999</v>
      </c>
      <c r="AC96" s="23">
        <f t="shared" si="72"/>
        <v>0.31444</v>
      </c>
      <c r="AD96" s="23">
        <f t="shared" si="72"/>
        <v>0.13800000000000001</v>
      </c>
      <c r="AE96" s="23">
        <f t="shared" si="72"/>
        <v>0.38800000000000001</v>
      </c>
      <c r="AF96" s="23">
        <f t="shared" si="72"/>
        <v>0.189</v>
      </c>
      <c r="AG96" s="23">
        <f t="shared" si="72"/>
        <v>0.21818000000000001</v>
      </c>
      <c r="AH96" s="23">
        <f t="shared" si="72"/>
        <v>5.96E-2</v>
      </c>
      <c r="AI96" s="23">
        <f t="shared" si="72"/>
        <v>6.5750000000000003E-2</v>
      </c>
      <c r="AJ96" s="23">
        <f t="shared" si="72"/>
        <v>3.6999999999999998E-2</v>
      </c>
      <c r="AK96" s="23">
        <f t="shared" si="72"/>
        <v>0.19</v>
      </c>
      <c r="AL96" s="23">
        <f t="shared" si="72"/>
        <v>0.185</v>
      </c>
      <c r="AM96" s="23">
        <f t="shared" si="72"/>
        <v>0</v>
      </c>
      <c r="AN96" s="23">
        <f t="shared" si="72"/>
        <v>0.24</v>
      </c>
      <c r="AO96" s="23">
        <f t="shared" si="72"/>
        <v>0</v>
      </c>
      <c r="AP96" s="23">
        <f t="shared" si="72"/>
        <v>0.21378999999999998</v>
      </c>
      <c r="AQ96" s="23">
        <f t="shared" si="72"/>
        <v>0.06</v>
      </c>
      <c r="AR96" s="23">
        <f t="shared" si="72"/>
        <v>6.5329999999999999E-2</v>
      </c>
      <c r="AS96" s="23">
        <f t="shared" si="72"/>
        <v>8.4000000000000005E-2</v>
      </c>
      <c r="AT96" s="23">
        <f t="shared" si="72"/>
        <v>4.1430000000000002E-2</v>
      </c>
      <c r="AU96" s="23">
        <f t="shared" si="72"/>
        <v>5.4280000000000002E-2</v>
      </c>
      <c r="AV96" s="23">
        <f t="shared" si="72"/>
        <v>4.8750000000000002E-2</v>
      </c>
      <c r="AW96" s="23">
        <f t="shared" si="72"/>
        <v>0.11428000000000001</v>
      </c>
      <c r="AX96" s="23">
        <f t="shared" si="72"/>
        <v>6.2659999999999993E-2</v>
      </c>
      <c r="AY96" s="23">
        <f t="shared" si="72"/>
        <v>5.6659999999999995E-2</v>
      </c>
      <c r="AZ96" s="23">
        <f t="shared" si="72"/>
        <v>0.128</v>
      </c>
      <c r="BA96" s="23">
        <f t="shared" si="72"/>
        <v>0.22700000000000001</v>
      </c>
      <c r="BB96" s="23">
        <f t="shared" si="72"/>
        <v>0.35699999999999998</v>
      </c>
      <c r="BC96" s="23">
        <f t="shared" si="72"/>
        <v>0.49110999999999999</v>
      </c>
      <c r="BD96" s="23">
        <f t="shared" si="72"/>
        <v>0.20499999999999999</v>
      </c>
      <c r="BE96" s="23">
        <f t="shared" si="72"/>
        <v>0.33</v>
      </c>
      <c r="BF96" s="23">
        <f t="shared" si="72"/>
        <v>0</v>
      </c>
      <c r="BG96" s="23">
        <f t="shared" si="72"/>
        <v>2.3E-2</v>
      </c>
      <c r="BH96" s="23">
        <f t="shared" si="72"/>
        <v>2.1000000000000001E-2</v>
      </c>
      <c r="BI96" s="23">
        <f t="shared" si="72"/>
        <v>0.03</v>
      </c>
      <c r="BJ96" s="23">
        <f t="shared" si="72"/>
        <v>2.1000000000000001E-2</v>
      </c>
      <c r="BK96" s="23">
        <f t="shared" si="72"/>
        <v>3.5000000000000003E-2</v>
      </c>
      <c r="BL96" s="23">
        <f t="shared" si="72"/>
        <v>0.27500000000000002</v>
      </c>
      <c r="BM96" s="23">
        <f t="shared" si="72"/>
        <v>0.15444999999999998</v>
      </c>
      <c r="BN96" s="23">
        <f t="shared" si="72"/>
        <v>1.489E-2</v>
      </c>
      <c r="BO96" s="23">
        <f t="shared" ref="BO96" si="73">BO95/1000</f>
        <v>0.01</v>
      </c>
    </row>
    <row r="97" spans="1:69" ht="17.25" x14ac:dyDescent="0.3">
      <c r="A97" s="31"/>
      <c r="B97" s="32" t="s">
        <v>30</v>
      </c>
      <c r="C97" s="87"/>
      <c r="D97" s="33">
        <f t="shared" ref="D97:BN97" si="74">D93*D95</f>
        <v>0</v>
      </c>
      <c r="E97" s="33">
        <f t="shared" si="74"/>
        <v>0</v>
      </c>
      <c r="F97" s="33">
        <f t="shared" si="74"/>
        <v>1.2945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0.99931999999999999</v>
      </c>
      <c r="K97" s="33">
        <f t="shared" si="74"/>
        <v>4.6370800000000001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0.60750999999999999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3.1444000000000001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1.2950000000000002</v>
      </c>
      <c r="AK97" s="33">
        <f t="shared" si="74"/>
        <v>0.152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1.4890000000000001E-3</v>
      </c>
      <c r="BO97" s="33">
        <f t="shared" ref="BO97" si="75">BO93*BO95</f>
        <v>0</v>
      </c>
      <c r="BP97" s="34">
        <f>SUM(D97:BN97)</f>
        <v>12.131298999999999</v>
      </c>
      <c r="BQ97" s="35">
        <f>BP97/$C$7</f>
        <v>12.131298999999999</v>
      </c>
    </row>
    <row r="98" spans="1:69" ht="17.25" x14ac:dyDescent="0.3">
      <c r="A98" s="31"/>
      <c r="B98" s="32" t="s">
        <v>31</v>
      </c>
      <c r="C98" s="87"/>
      <c r="D98" s="33">
        <f t="shared" ref="D98:BN98" si="76">D93*D95</f>
        <v>0</v>
      </c>
      <c r="E98" s="33">
        <f t="shared" si="76"/>
        <v>0</v>
      </c>
      <c r="F98" s="33">
        <f t="shared" si="76"/>
        <v>1.2945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0.99931999999999999</v>
      </c>
      <c r="K98" s="33">
        <f t="shared" si="76"/>
        <v>4.6370800000000001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0.60750999999999999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3.1444000000000001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1.2950000000000002</v>
      </c>
      <c r="AK98" s="33">
        <f t="shared" si="76"/>
        <v>0.152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1.4890000000000001E-3</v>
      </c>
      <c r="BO98" s="33">
        <f t="shared" ref="BO98" si="77">BO93*BO95</f>
        <v>0</v>
      </c>
      <c r="BP98" s="34">
        <f>SUM(D98:BN98)</f>
        <v>12.131298999999999</v>
      </c>
      <c r="BQ98" s="35">
        <f>BP98/$C$7</f>
        <v>12.131298999999999</v>
      </c>
    </row>
    <row r="100" spans="1:69" x14ac:dyDescent="0.25">
      <c r="AH100" s="2"/>
    </row>
    <row r="101" spans="1:69" ht="15" customHeight="1" x14ac:dyDescent="0.25">
      <c r="A101" s="89"/>
      <c r="B101" s="4" t="s">
        <v>3</v>
      </c>
      <c r="C101" s="91" t="s">
        <v>4</v>
      </c>
      <c r="D101" s="88" t="str">
        <f t="shared" ref="D101:BN101" si="78">D51</f>
        <v>Хлеб пшеничный</v>
      </c>
      <c r="E101" s="88" t="str">
        <f t="shared" si="78"/>
        <v>Хлеб ржано-пшеничный</v>
      </c>
      <c r="F101" s="88" t="str">
        <f t="shared" si="78"/>
        <v>Сахар</v>
      </c>
      <c r="G101" s="88" t="str">
        <f t="shared" si="78"/>
        <v>Чай</v>
      </c>
      <c r="H101" s="88" t="str">
        <f t="shared" si="78"/>
        <v>Какао</v>
      </c>
      <c r="I101" s="88" t="str">
        <f t="shared" si="78"/>
        <v>Кофейный напиток</v>
      </c>
      <c r="J101" s="88" t="str">
        <f t="shared" si="78"/>
        <v>Молоко 2,5%</v>
      </c>
      <c r="K101" s="88" t="str">
        <f t="shared" si="78"/>
        <v>Масло сливочное</v>
      </c>
      <c r="L101" s="88" t="str">
        <f t="shared" si="78"/>
        <v>Сметана 15%</v>
      </c>
      <c r="M101" s="88" t="str">
        <f t="shared" si="78"/>
        <v>Молоко сухое</v>
      </c>
      <c r="N101" s="88" t="str">
        <f t="shared" si="78"/>
        <v>Снежок 2,5 %</v>
      </c>
      <c r="O101" s="88" t="str">
        <f t="shared" si="78"/>
        <v>Творог 5%</v>
      </c>
      <c r="P101" s="88" t="str">
        <f t="shared" si="78"/>
        <v>Молоко сгущенное</v>
      </c>
      <c r="Q101" s="88" t="str">
        <f t="shared" si="78"/>
        <v xml:space="preserve">Джем Сава </v>
      </c>
      <c r="R101" s="88" t="str">
        <f t="shared" si="78"/>
        <v>Сыр</v>
      </c>
      <c r="S101" s="88" t="str">
        <f>S51</f>
        <v>Зеленый горошек</v>
      </c>
      <c r="T101" s="88" t="str">
        <f>T51</f>
        <v>Кукуруза консервирован.</v>
      </c>
      <c r="U101" s="88" t="str">
        <f>U51</f>
        <v>Консервы рыбные</v>
      </c>
      <c r="V101" s="88" t="str">
        <f>V51</f>
        <v>Огурцы консервирован.</v>
      </c>
      <c r="W101" s="88" t="str">
        <f>W51</f>
        <v>Огурцы свежие</v>
      </c>
      <c r="X101" s="88" t="str">
        <f t="shared" si="78"/>
        <v>Яйцо</v>
      </c>
      <c r="Y101" s="88" t="str">
        <f t="shared" si="78"/>
        <v>Икра кабачковая</v>
      </c>
      <c r="Z101" s="88" t="str">
        <f t="shared" si="78"/>
        <v>Изюм</v>
      </c>
      <c r="AA101" s="88" t="str">
        <f t="shared" si="78"/>
        <v>Курага</v>
      </c>
      <c r="AB101" s="88" t="str">
        <f t="shared" si="78"/>
        <v>Чернослив</v>
      </c>
      <c r="AC101" s="88" t="str">
        <f t="shared" si="78"/>
        <v>Шиповник</v>
      </c>
      <c r="AD101" s="88" t="str">
        <f t="shared" si="78"/>
        <v>Сухофрукты</v>
      </c>
      <c r="AE101" s="88" t="str">
        <f t="shared" si="78"/>
        <v>Ягода свежемороженная</v>
      </c>
      <c r="AF101" s="88" t="str">
        <f t="shared" si="78"/>
        <v>Лимон</v>
      </c>
      <c r="AG101" s="88" t="str">
        <f t="shared" si="78"/>
        <v>Кисель</v>
      </c>
      <c r="AH101" s="88" t="str">
        <f t="shared" si="78"/>
        <v xml:space="preserve">Сок </v>
      </c>
      <c r="AI101" s="88" t="str">
        <f t="shared" si="78"/>
        <v>Макаронные изделия</v>
      </c>
      <c r="AJ101" s="88" t="str">
        <f t="shared" si="78"/>
        <v>Мука</v>
      </c>
      <c r="AK101" s="88" t="str">
        <f t="shared" si="78"/>
        <v>Дрожжи</v>
      </c>
      <c r="AL101" s="88" t="str">
        <f t="shared" si="78"/>
        <v>Печенье</v>
      </c>
      <c r="AM101" s="88" t="str">
        <f t="shared" si="78"/>
        <v>Пряники</v>
      </c>
      <c r="AN101" s="88" t="str">
        <f t="shared" si="78"/>
        <v>Вафли</v>
      </c>
      <c r="AO101" s="88" t="str">
        <f t="shared" si="78"/>
        <v>Конфеты</v>
      </c>
      <c r="AP101" s="88" t="str">
        <f t="shared" si="78"/>
        <v>Повидло Сава</v>
      </c>
      <c r="AQ101" s="88" t="str">
        <f t="shared" si="78"/>
        <v>Крупа геркулес</v>
      </c>
      <c r="AR101" s="88" t="str">
        <f t="shared" si="78"/>
        <v>Крупа горох</v>
      </c>
      <c r="AS101" s="88" t="str">
        <f t="shared" si="78"/>
        <v>Крупа гречневая</v>
      </c>
      <c r="AT101" s="88" t="str">
        <f t="shared" si="78"/>
        <v>Крупа кукурузная</v>
      </c>
      <c r="AU101" s="88" t="str">
        <f t="shared" si="78"/>
        <v>Крупа манная</v>
      </c>
      <c r="AV101" s="88" t="str">
        <f t="shared" si="78"/>
        <v>Крупа перловая</v>
      </c>
      <c r="AW101" s="88" t="str">
        <f t="shared" si="78"/>
        <v>Крупа пшеничная</v>
      </c>
      <c r="AX101" s="88" t="str">
        <f t="shared" si="78"/>
        <v>Крупа пшено</v>
      </c>
      <c r="AY101" s="88" t="str">
        <f t="shared" si="78"/>
        <v>Крупа ячневая</v>
      </c>
      <c r="AZ101" s="88" t="str">
        <f t="shared" si="78"/>
        <v>Рис</v>
      </c>
      <c r="BA101" s="88" t="str">
        <f t="shared" si="78"/>
        <v>Цыпленок бройлер</v>
      </c>
      <c r="BB101" s="88" t="str">
        <f t="shared" si="78"/>
        <v>Филе куриное</v>
      </c>
      <c r="BC101" s="88" t="str">
        <f t="shared" si="78"/>
        <v>Фарш говяжий</v>
      </c>
      <c r="BD101" s="88" t="str">
        <f t="shared" si="78"/>
        <v>Печень куриная</v>
      </c>
      <c r="BE101" s="88" t="str">
        <f t="shared" si="78"/>
        <v>Филе минтая</v>
      </c>
      <c r="BF101" s="88" t="str">
        <f t="shared" si="78"/>
        <v>Филе сельди слабосол.</v>
      </c>
      <c r="BG101" s="88" t="str">
        <f t="shared" si="78"/>
        <v>Картофель</v>
      </c>
      <c r="BH101" s="88" t="str">
        <f t="shared" si="78"/>
        <v>Морковь</v>
      </c>
      <c r="BI101" s="88" t="str">
        <f t="shared" si="78"/>
        <v>Лук</v>
      </c>
      <c r="BJ101" s="88" t="str">
        <f t="shared" si="78"/>
        <v>Капуста</v>
      </c>
      <c r="BK101" s="88" t="str">
        <f t="shared" si="78"/>
        <v>Свекла</v>
      </c>
      <c r="BL101" s="88" t="str">
        <f t="shared" si="78"/>
        <v>Томатная паста</v>
      </c>
      <c r="BM101" s="88" t="str">
        <f t="shared" si="78"/>
        <v>Масло растительное</v>
      </c>
      <c r="BN101" s="88" t="str">
        <f t="shared" si="78"/>
        <v>Соль</v>
      </c>
      <c r="BO101" s="88" t="str">
        <f t="shared" ref="BO101" si="79">BO51</f>
        <v>Аскорбиновая кислота</v>
      </c>
      <c r="BP101" s="82" t="s">
        <v>5</v>
      </c>
      <c r="BQ101" s="82" t="s">
        <v>6</v>
      </c>
    </row>
    <row r="102" spans="1:69" ht="36" customHeight="1" x14ac:dyDescent="0.25">
      <c r="A102" s="90"/>
      <c r="B102" s="5" t="s">
        <v>7</v>
      </c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2"/>
      <c r="BQ102" s="82"/>
    </row>
    <row r="103" spans="1:69" ht="15" customHeight="1" x14ac:dyDescent="0.25">
      <c r="A103" s="83" t="s">
        <v>21</v>
      </c>
      <c r="B103" s="20" t="str">
        <f>B24</f>
        <v>Суп молочный с макарон. изделиями</v>
      </c>
      <c r="C103" s="84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3"/>
      <c r="B104" s="20" t="str">
        <f>B25</f>
        <v>Хлеб пшеничный</v>
      </c>
      <c r="C104" s="85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3"/>
      <c r="B105" s="20" t="str">
        <f>B26</f>
        <v>Чай с сахаром</v>
      </c>
      <c r="C105" s="85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3"/>
      <c r="B106" s="20">
        <f>B27</f>
        <v>0</v>
      </c>
      <c r="C106" s="85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3"/>
      <c r="B107" s="20">
        <f>B28</f>
        <v>0</v>
      </c>
      <c r="C107" s="86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70</v>
      </c>
      <c r="F111" s="30">
        <f t="shared" si="88"/>
        <v>86.3</v>
      </c>
      <c r="G111" s="30">
        <f t="shared" si="88"/>
        <v>500</v>
      </c>
      <c r="H111" s="30">
        <f t="shared" si="88"/>
        <v>925.9</v>
      </c>
      <c r="I111" s="30">
        <f t="shared" si="88"/>
        <v>510</v>
      </c>
      <c r="J111" s="30">
        <f t="shared" si="88"/>
        <v>71.38</v>
      </c>
      <c r="K111" s="30">
        <f t="shared" si="88"/>
        <v>662.44</v>
      </c>
      <c r="L111" s="30">
        <f t="shared" si="88"/>
        <v>200.83</v>
      </c>
      <c r="M111" s="30">
        <f t="shared" si="88"/>
        <v>504</v>
      </c>
      <c r="N111" s="30">
        <f t="shared" si="88"/>
        <v>99.49</v>
      </c>
      <c r="O111" s="30">
        <f t="shared" si="88"/>
        <v>320.32</v>
      </c>
      <c r="P111" s="30">
        <f t="shared" si="88"/>
        <v>368.4</v>
      </c>
      <c r="Q111" s="30">
        <f t="shared" si="88"/>
        <v>380</v>
      </c>
      <c r="R111" s="30">
        <f t="shared" si="88"/>
        <v>0</v>
      </c>
      <c r="S111" s="30">
        <f>S43</f>
        <v>130</v>
      </c>
      <c r="T111" s="30">
        <f>T43</f>
        <v>0</v>
      </c>
      <c r="U111" s="30">
        <f>U43</f>
        <v>628</v>
      </c>
      <c r="V111" s="30">
        <f>V43</f>
        <v>329.48</v>
      </c>
      <c r="W111" s="30">
        <f>W43</f>
        <v>219</v>
      </c>
      <c r="X111" s="30">
        <f t="shared" si="88"/>
        <v>7.9</v>
      </c>
      <c r="Y111" s="30">
        <f t="shared" si="88"/>
        <v>0</v>
      </c>
      <c r="Z111" s="30">
        <f t="shared" si="88"/>
        <v>247</v>
      </c>
      <c r="AA111" s="30">
        <f t="shared" si="88"/>
        <v>360</v>
      </c>
      <c r="AB111" s="30">
        <f t="shared" si="88"/>
        <v>213</v>
      </c>
      <c r="AC111" s="30">
        <f t="shared" si="88"/>
        <v>314.44</v>
      </c>
      <c r="AD111" s="30">
        <f t="shared" si="88"/>
        <v>138</v>
      </c>
      <c r="AE111" s="30">
        <f t="shared" si="88"/>
        <v>388</v>
      </c>
      <c r="AF111" s="30">
        <f t="shared" si="88"/>
        <v>189</v>
      </c>
      <c r="AG111" s="30">
        <f t="shared" si="88"/>
        <v>218.18</v>
      </c>
      <c r="AH111" s="30">
        <f t="shared" si="88"/>
        <v>59.6</v>
      </c>
      <c r="AI111" s="30">
        <f t="shared" si="88"/>
        <v>65.75</v>
      </c>
      <c r="AJ111" s="30">
        <f t="shared" si="88"/>
        <v>37</v>
      </c>
      <c r="AK111" s="30">
        <f t="shared" si="88"/>
        <v>190</v>
      </c>
      <c r="AL111" s="30">
        <f t="shared" si="88"/>
        <v>185</v>
      </c>
      <c r="AM111" s="30">
        <f t="shared" si="88"/>
        <v>0</v>
      </c>
      <c r="AN111" s="30">
        <f t="shared" si="88"/>
        <v>240</v>
      </c>
      <c r="AO111" s="30">
        <f t="shared" si="88"/>
        <v>0</v>
      </c>
      <c r="AP111" s="30">
        <f t="shared" si="88"/>
        <v>213.79</v>
      </c>
      <c r="AQ111" s="30">
        <f t="shared" si="88"/>
        <v>60</v>
      </c>
      <c r="AR111" s="30">
        <f t="shared" si="88"/>
        <v>65.33</v>
      </c>
      <c r="AS111" s="30">
        <f t="shared" si="88"/>
        <v>84</v>
      </c>
      <c r="AT111" s="30">
        <f t="shared" si="88"/>
        <v>41.43</v>
      </c>
      <c r="AU111" s="30">
        <f t="shared" si="88"/>
        <v>54.28</v>
      </c>
      <c r="AV111" s="30">
        <f t="shared" si="88"/>
        <v>48.75</v>
      </c>
      <c r="AW111" s="30">
        <f t="shared" si="88"/>
        <v>114.28</v>
      </c>
      <c r="AX111" s="30">
        <f t="shared" si="88"/>
        <v>62.66</v>
      </c>
      <c r="AY111" s="30">
        <f t="shared" si="88"/>
        <v>56.66</v>
      </c>
      <c r="AZ111" s="30">
        <f t="shared" si="88"/>
        <v>128</v>
      </c>
      <c r="BA111" s="30">
        <f t="shared" si="88"/>
        <v>227</v>
      </c>
      <c r="BB111" s="30">
        <f t="shared" si="88"/>
        <v>357</v>
      </c>
      <c r="BC111" s="30">
        <f t="shared" si="88"/>
        <v>491.11</v>
      </c>
      <c r="BD111" s="30">
        <f t="shared" si="88"/>
        <v>205</v>
      </c>
      <c r="BE111" s="30">
        <f t="shared" si="88"/>
        <v>330</v>
      </c>
      <c r="BF111" s="30">
        <f t="shared" si="88"/>
        <v>0</v>
      </c>
      <c r="BG111" s="30">
        <f t="shared" si="88"/>
        <v>23</v>
      </c>
      <c r="BH111" s="30">
        <f t="shared" si="88"/>
        <v>21</v>
      </c>
      <c r="BI111" s="30">
        <f t="shared" si="88"/>
        <v>30</v>
      </c>
      <c r="BJ111" s="30">
        <f t="shared" si="88"/>
        <v>21</v>
      </c>
      <c r="BK111" s="30">
        <f t="shared" si="88"/>
        <v>35</v>
      </c>
      <c r="BL111" s="30">
        <f t="shared" si="88"/>
        <v>275</v>
      </c>
      <c r="BM111" s="30">
        <f t="shared" si="88"/>
        <v>154.44999999999999</v>
      </c>
      <c r="BN111" s="30">
        <f t="shared" si="88"/>
        <v>14.89</v>
      </c>
      <c r="BO111" s="30">
        <f t="shared" ref="BO111" si="89">BO43</f>
        <v>10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7.0000000000000007E-2</v>
      </c>
      <c r="F112" s="23">
        <f t="shared" si="90"/>
        <v>8.6300000000000002E-2</v>
      </c>
      <c r="G112" s="23">
        <f t="shared" si="90"/>
        <v>0.5</v>
      </c>
      <c r="H112" s="23">
        <f t="shared" si="90"/>
        <v>0.92589999999999995</v>
      </c>
      <c r="I112" s="23">
        <f t="shared" si="90"/>
        <v>0.51</v>
      </c>
      <c r="J112" s="23">
        <f t="shared" si="90"/>
        <v>7.1379999999999999E-2</v>
      </c>
      <c r="K112" s="23">
        <f t="shared" si="90"/>
        <v>0.66244000000000003</v>
      </c>
      <c r="L112" s="23">
        <f t="shared" si="90"/>
        <v>0.20083000000000001</v>
      </c>
      <c r="M112" s="23">
        <f t="shared" si="90"/>
        <v>0.504</v>
      </c>
      <c r="N112" s="23">
        <f t="shared" si="90"/>
        <v>9.9489999999999995E-2</v>
      </c>
      <c r="O112" s="23">
        <f t="shared" si="90"/>
        <v>0.32031999999999999</v>
      </c>
      <c r="P112" s="23">
        <f t="shared" si="90"/>
        <v>0.36839999999999995</v>
      </c>
      <c r="Q112" s="23">
        <f t="shared" si="90"/>
        <v>0.38</v>
      </c>
      <c r="R112" s="23">
        <f t="shared" si="90"/>
        <v>0</v>
      </c>
      <c r="S112" s="23">
        <f>S111/1000</f>
        <v>0.13</v>
      </c>
      <c r="T112" s="23">
        <f>T111/1000</f>
        <v>0</v>
      </c>
      <c r="U112" s="23">
        <f>U111/1000</f>
        <v>0.628</v>
      </c>
      <c r="V112" s="23">
        <f>V111/1000</f>
        <v>0.32948</v>
      </c>
      <c r="W112" s="23">
        <f>W111/1000</f>
        <v>0.219</v>
      </c>
      <c r="X112" s="23">
        <f t="shared" si="90"/>
        <v>7.9000000000000008E-3</v>
      </c>
      <c r="Y112" s="23">
        <f t="shared" si="90"/>
        <v>0</v>
      </c>
      <c r="Z112" s="23">
        <f t="shared" si="90"/>
        <v>0.247</v>
      </c>
      <c r="AA112" s="23">
        <f t="shared" si="90"/>
        <v>0.36</v>
      </c>
      <c r="AB112" s="23">
        <f t="shared" si="90"/>
        <v>0.21299999999999999</v>
      </c>
      <c r="AC112" s="23">
        <f t="shared" si="90"/>
        <v>0.31444</v>
      </c>
      <c r="AD112" s="23">
        <f t="shared" si="90"/>
        <v>0.13800000000000001</v>
      </c>
      <c r="AE112" s="23">
        <f t="shared" si="90"/>
        <v>0.38800000000000001</v>
      </c>
      <c r="AF112" s="23">
        <f t="shared" si="90"/>
        <v>0.189</v>
      </c>
      <c r="AG112" s="23">
        <f t="shared" si="90"/>
        <v>0.21818000000000001</v>
      </c>
      <c r="AH112" s="23">
        <f t="shared" si="90"/>
        <v>5.96E-2</v>
      </c>
      <c r="AI112" s="23">
        <f t="shared" si="90"/>
        <v>6.5750000000000003E-2</v>
      </c>
      <c r="AJ112" s="23">
        <f t="shared" si="90"/>
        <v>3.6999999999999998E-2</v>
      </c>
      <c r="AK112" s="23">
        <f t="shared" si="90"/>
        <v>0.19</v>
      </c>
      <c r="AL112" s="23">
        <f t="shared" si="90"/>
        <v>0.185</v>
      </c>
      <c r="AM112" s="23">
        <f t="shared" si="90"/>
        <v>0</v>
      </c>
      <c r="AN112" s="23">
        <f t="shared" si="90"/>
        <v>0.24</v>
      </c>
      <c r="AO112" s="23">
        <f t="shared" si="90"/>
        <v>0</v>
      </c>
      <c r="AP112" s="23">
        <f t="shared" si="90"/>
        <v>0.21378999999999998</v>
      </c>
      <c r="AQ112" s="23">
        <f t="shared" si="90"/>
        <v>0.06</v>
      </c>
      <c r="AR112" s="23">
        <f t="shared" si="90"/>
        <v>6.5329999999999999E-2</v>
      </c>
      <c r="AS112" s="23">
        <f t="shared" si="90"/>
        <v>8.4000000000000005E-2</v>
      </c>
      <c r="AT112" s="23">
        <f t="shared" si="90"/>
        <v>4.1430000000000002E-2</v>
      </c>
      <c r="AU112" s="23">
        <f t="shared" si="90"/>
        <v>5.4280000000000002E-2</v>
      </c>
      <c r="AV112" s="23">
        <f t="shared" si="90"/>
        <v>4.8750000000000002E-2</v>
      </c>
      <c r="AW112" s="23">
        <f t="shared" si="90"/>
        <v>0.11428000000000001</v>
      </c>
      <c r="AX112" s="23">
        <f t="shared" si="90"/>
        <v>6.2659999999999993E-2</v>
      </c>
      <c r="AY112" s="23">
        <f t="shared" si="90"/>
        <v>5.6659999999999995E-2</v>
      </c>
      <c r="AZ112" s="23">
        <f t="shared" si="90"/>
        <v>0.128</v>
      </c>
      <c r="BA112" s="23">
        <f t="shared" si="90"/>
        <v>0.22700000000000001</v>
      </c>
      <c r="BB112" s="23">
        <f t="shared" si="90"/>
        <v>0.35699999999999998</v>
      </c>
      <c r="BC112" s="23">
        <f t="shared" si="90"/>
        <v>0.49110999999999999</v>
      </c>
      <c r="BD112" s="23">
        <f t="shared" si="90"/>
        <v>0.20499999999999999</v>
      </c>
      <c r="BE112" s="23">
        <f t="shared" si="90"/>
        <v>0.33</v>
      </c>
      <c r="BF112" s="23">
        <f t="shared" si="90"/>
        <v>0</v>
      </c>
      <c r="BG112" s="23">
        <f t="shared" si="90"/>
        <v>2.3E-2</v>
      </c>
      <c r="BH112" s="23">
        <f t="shared" si="90"/>
        <v>2.1000000000000001E-2</v>
      </c>
      <c r="BI112" s="23">
        <f t="shared" si="90"/>
        <v>0.03</v>
      </c>
      <c r="BJ112" s="23">
        <f t="shared" si="90"/>
        <v>2.1000000000000001E-2</v>
      </c>
      <c r="BK112" s="23">
        <f t="shared" si="90"/>
        <v>3.5000000000000003E-2</v>
      </c>
      <c r="BL112" s="23">
        <f t="shared" si="90"/>
        <v>0.27500000000000002</v>
      </c>
      <c r="BM112" s="23">
        <f t="shared" si="90"/>
        <v>0.15444999999999998</v>
      </c>
      <c r="BN112" s="23">
        <f t="shared" si="90"/>
        <v>1.489E-2</v>
      </c>
      <c r="BO112" s="23">
        <f t="shared" ref="BO112" si="91">BO111/1000</f>
        <v>0.01</v>
      </c>
    </row>
    <row r="113" spans="1:69" ht="17.25" x14ac:dyDescent="0.3">
      <c r="A113" s="31"/>
      <c r="B113" s="32" t="s">
        <v>30</v>
      </c>
      <c r="C113" s="8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0.80258999999999991</v>
      </c>
      <c r="G113" s="33">
        <f t="shared" si="92"/>
        <v>0.2</v>
      </c>
      <c r="H113" s="33">
        <f t="shared" si="92"/>
        <v>0</v>
      </c>
      <c r="I113" s="33">
        <f t="shared" si="92"/>
        <v>0</v>
      </c>
      <c r="J113" s="33">
        <f t="shared" si="92"/>
        <v>7.1379999999999999</v>
      </c>
      <c r="K113" s="33">
        <f t="shared" si="92"/>
        <v>0.46370800000000001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0.78900000000000003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7.4450000000000002E-3</v>
      </c>
      <c r="BO113" s="33">
        <f t="shared" ref="BO113" si="93">BO109*BO111</f>
        <v>0</v>
      </c>
      <c r="BP113" s="34">
        <f>SUM(D113:BN113)</f>
        <v>10.746143000000002</v>
      </c>
      <c r="BQ113" s="35">
        <f>BP113/$C$7</f>
        <v>10.746143000000002</v>
      </c>
    </row>
    <row r="114" spans="1:69" ht="17.25" x14ac:dyDescent="0.3">
      <c r="A114" s="31"/>
      <c r="B114" s="32" t="s">
        <v>31</v>
      </c>
      <c r="C114" s="8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0.80258999999999991</v>
      </c>
      <c r="G114" s="33">
        <f t="shared" si="94"/>
        <v>0.2</v>
      </c>
      <c r="H114" s="33">
        <f t="shared" si="94"/>
        <v>0</v>
      </c>
      <c r="I114" s="33">
        <f t="shared" si="94"/>
        <v>0</v>
      </c>
      <c r="J114" s="33">
        <f t="shared" si="94"/>
        <v>7.1379999999999999</v>
      </c>
      <c r="K114" s="33">
        <f t="shared" si="94"/>
        <v>0.46370800000000001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0.78900000000000003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7.4450000000000002E-3</v>
      </c>
      <c r="BO114" s="33">
        <f t="shared" ref="BO114" si="95">BO109*BO111</f>
        <v>0</v>
      </c>
      <c r="BP114" s="34">
        <f>SUM(D114:BN114)</f>
        <v>10.746143000000002</v>
      </c>
      <c r="BQ114" s="35">
        <f>BP114/$C$7</f>
        <v>10.746143000000002</v>
      </c>
    </row>
    <row r="117" spans="1:69" x14ac:dyDescent="0.25">
      <c r="BQ117" s="40">
        <f>BQ63</f>
        <v>20.602644999999999</v>
      </c>
    </row>
    <row r="118" spans="1:69" x14ac:dyDescent="0.25">
      <c r="BQ118" s="40">
        <f>BQ82</f>
        <v>43.948180000000008</v>
      </c>
    </row>
    <row r="119" spans="1:69" x14ac:dyDescent="0.25">
      <c r="BQ119" s="40">
        <f>BQ98</f>
        <v>12.131298999999999</v>
      </c>
    </row>
    <row r="120" spans="1:69" x14ac:dyDescent="0.25">
      <c r="BQ120" s="40">
        <f>BQ114</f>
        <v>10.746143000000002</v>
      </c>
    </row>
    <row r="121" spans="1:69" x14ac:dyDescent="0.25">
      <c r="BQ121" s="40">
        <f>SUM(BQ117:BQ120)</f>
        <v>87.428267000000005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zoomScale="75" zoomScaleNormal="75" workbookViewId="0">
      <selection activeCell="X11" sqref="X1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44992</v>
      </c>
      <c r="L4" s="3"/>
      <c r="AH4" s="2"/>
    </row>
    <row r="5" spans="1:69" s="3" customFormat="1" ht="15" customHeight="1" x14ac:dyDescent="0.25">
      <c r="A5" s="111"/>
      <c r="B5" s="41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1" t="s">
        <v>64</v>
      </c>
      <c r="BP5" s="104" t="s">
        <v>5</v>
      </c>
      <c r="BQ5" s="104" t="s">
        <v>6</v>
      </c>
    </row>
    <row r="6" spans="1:69" s="3" customFormat="1" ht="36" customHeight="1" x14ac:dyDescent="0.25">
      <c r="A6" s="112"/>
      <c r="B6" s="5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05"/>
      <c r="BQ6" s="105"/>
    </row>
    <row r="7" spans="1:69" ht="15" customHeight="1" x14ac:dyDescent="0.25">
      <c r="A7" s="102" t="s">
        <v>8</v>
      </c>
      <c r="B7" s="6" t="s">
        <v>9</v>
      </c>
      <c r="C7" s="84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3"/>
      <c r="B8" s="8" t="s">
        <v>35</v>
      </c>
      <c r="C8" s="85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3"/>
      <c r="B9" s="6" t="s">
        <v>10</v>
      </c>
      <c r="C9" s="85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4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3" t="s">
        <v>11</v>
      </c>
      <c r="B12" s="9" t="s">
        <v>12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3"/>
      <c r="B13" s="6" t="s">
        <v>13</v>
      </c>
      <c r="C13" s="85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3"/>
      <c r="B14" s="6" t="s">
        <v>14</v>
      </c>
      <c r="C14" s="85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3"/>
      <c r="B15" s="11" t="s">
        <v>15</v>
      </c>
      <c r="C15" s="85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3"/>
      <c r="B16" s="11" t="s">
        <v>16</v>
      </c>
      <c r="C16" s="85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3"/>
      <c r="B17" s="11" t="s">
        <v>17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4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6" t="s">
        <v>18</v>
      </c>
      <c r="B19" s="6" t="s">
        <v>19</v>
      </c>
      <c r="C19" s="96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7"/>
      <c r="B20" s="6" t="s">
        <v>20</v>
      </c>
      <c r="C20" s="97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7"/>
      <c r="B21" s="11"/>
      <c r="C21" s="9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7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8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2" t="s">
        <v>21</v>
      </c>
      <c r="B24" s="20" t="s">
        <v>22</v>
      </c>
      <c r="C24" s="84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3"/>
      <c r="B25" t="s">
        <v>15</v>
      </c>
      <c r="C25" s="85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3"/>
      <c r="B26" s="11" t="s">
        <v>23</v>
      </c>
      <c r="C26" s="85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4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70</v>
      </c>
      <c r="F43" s="81">
        <v>86.3</v>
      </c>
      <c r="G43" s="81">
        <v>500</v>
      </c>
      <c r="H43" s="81">
        <v>925.9</v>
      </c>
      <c r="I43" s="81">
        <v>510</v>
      </c>
      <c r="J43" s="81">
        <v>71.38</v>
      </c>
      <c r="K43" s="81">
        <v>662.44</v>
      </c>
      <c r="L43" s="81">
        <v>200.83</v>
      </c>
      <c r="M43" s="81">
        <v>504</v>
      </c>
      <c r="N43" s="81">
        <v>99.49</v>
      </c>
      <c r="O43" s="81">
        <v>320.32</v>
      </c>
      <c r="P43" s="81">
        <v>368.4</v>
      </c>
      <c r="Q43" s="81">
        <v>380</v>
      </c>
      <c r="R43" s="81"/>
      <c r="S43" s="81">
        <v>130</v>
      </c>
      <c r="T43" s="81"/>
      <c r="U43" s="81">
        <v>628</v>
      </c>
      <c r="V43" s="81">
        <v>329.48</v>
      </c>
      <c r="W43" s="81">
        <v>219</v>
      </c>
      <c r="X43" s="81">
        <v>7.9</v>
      </c>
      <c r="Y43" s="81"/>
      <c r="Z43" s="81">
        <v>247</v>
      </c>
      <c r="AA43" s="81">
        <v>360</v>
      </c>
      <c r="AB43" s="81">
        <v>213</v>
      </c>
      <c r="AC43" s="81">
        <v>314.44</v>
      </c>
      <c r="AD43" s="81">
        <v>138</v>
      </c>
      <c r="AE43" s="81">
        <v>388</v>
      </c>
      <c r="AF43" s="81">
        <v>189</v>
      </c>
      <c r="AG43" s="81">
        <v>218.18</v>
      </c>
      <c r="AH43" s="81">
        <v>59.6</v>
      </c>
      <c r="AI43" s="81">
        <v>65.75</v>
      </c>
      <c r="AJ43" s="81">
        <v>37</v>
      </c>
      <c r="AK43" s="81">
        <v>190</v>
      </c>
      <c r="AL43" s="81">
        <v>185</v>
      </c>
      <c r="AM43" s="81"/>
      <c r="AN43" s="81">
        <v>240</v>
      </c>
      <c r="AO43" s="81"/>
      <c r="AP43" s="81">
        <v>213.79</v>
      </c>
      <c r="AQ43" s="81">
        <v>60</v>
      </c>
      <c r="AR43" s="81">
        <v>65.33</v>
      </c>
      <c r="AS43" s="81">
        <v>84</v>
      </c>
      <c r="AT43" s="81">
        <v>41.43</v>
      </c>
      <c r="AU43" s="81">
        <v>54.28</v>
      </c>
      <c r="AV43" s="81">
        <v>48.75</v>
      </c>
      <c r="AW43" s="81">
        <v>114.28</v>
      </c>
      <c r="AX43" s="81">
        <v>62.66</v>
      </c>
      <c r="AY43" s="81">
        <v>56.66</v>
      </c>
      <c r="AZ43" s="81">
        <v>128</v>
      </c>
      <c r="BA43" s="81">
        <v>227</v>
      </c>
      <c r="BB43" s="81">
        <v>357</v>
      </c>
      <c r="BC43" s="81">
        <v>491.11</v>
      </c>
      <c r="BD43" s="81">
        <v>205</v>
      </c>
      <c r="BE43" s="81">
        <v>330</v>
      </c>
      <c r="BF43" s="81"/>
      <c r="BG43" s="81">
        <v>23</v>
      </c>
      <c r="BH43" s="81">
        <v>21</v>
      </c>
      <c r="BI43" s="81">
        <v>30</v>
      </c>
      <c r="BJ43" s="81">
        <v>21</v>
      </c>
      <c r="BK43" s="81">
        <v>35</v>
      </c>
      <c r="BL43" s="81">
        <v>275</v>
      </c>
      <c r="BM43" s="81">
        <v>154.44999999999999</v>
      </c>
      <c r="BN43" s="81">
        <v>14.89</v>
      </c>
      <c r="BO43" s="81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7.0000000000000007E-2</v>
      </c>
      <c r="F44" s="23">
        <f t="shared" si="6"/>
        <v>8.6300000000000002E-2</v>
      </c>
      <c r="G44" s="23">
        <f t="shared" si="6"/>
        <v>0.5</v>
      </c>
      <c r="H44" s="23">
        <f t="shared" si="6"/>
        <v>0.92589999999999995</v>
      </c>
      <c r="I44" s="23">
        <f t="shared" si="6"/>
        <v>0.51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0.504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0.36839999999999995</v>
      </c>
      <c r="Q44" s="23">
        <f t="shared" si="6"/>
        <v>0.38</v>
      </c>
      <c r="R44" s="23">
        <f t="shared" si="6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6"/>
        <v>7.9000000000000008E-3</v>
      </c>
      <c r="Y44" s="23">
        <f t="shared" si="6"/>
        <v>0</v>
      </c>
      <c r="Z44" s="23">
        <f t="shared" si="6"/>
        <v>0.247</v>
      </c>
      <c r="AA44" s="23">
        <f t="shared" si="6"/>
        <v>0.36</v>
      </c>
      <c r="AB44" s="23">
        <f t="shared" si="6"/>
        <v>0.21299999999999999</v>
      </c>
      <c r="AC44" s="23">
        <f t="shared" si="6"/>
        <v>0.31444</v>
      </c>
      <c r="AD44" s="23">
        <f t="shared" si="6"/>
        <v>0.13800000000000001</v>
      </c>
      <c r="AE44" s="23">
        <f t="shared" si="6"/>
        <v>0.38800000000000001</v>
      </c>
      <c r="AF44" s="23">
        <f t="shared" si="6"/>
        <v>0.189</v>
      </c>
      <c r="AG44" s="23">
        <f t="shared" si="6"/>
        <v>0.21818000000000001</v>
      </c>
      <c r="AH44" s="23">
        <f t="shared" si="6"/>
        <v>5.96E-2</v>
      </c>
      <c r="AI44" s="23">
        <f t="shared" si="6"/>
        <v>6.5750000000000003E-2</v>
      </c>
      <c r="AJ44" s="23">
        <f t="shared" si="6"/>
        <v>3.6999999999999998E-2</v>
      </c>
      <c r="AK44" s="23">
        <f t="shared" si="6"/>
        <v>0.19</v>
      </c>
      <c r="AL44" s="23">
        <f t="shared" si="6"/>
        <v>0.185</v>
      </c>
      <c r="AM44" s="23">
        <f t="shared" si="6"/>
        <v>0</v>
      </c>
      <c r="AN44" s="23">
        <f t="shared" si="6"/>
        <v>0.24</v>
      </c>
      <c r="AO44" s="23">
        <f t="shared" si="6"/>
        <v>0</v>
      </c>
      <c r="AP44" s="23">
        <f t="shared" si="6"/>
        <v>0.21378999999999998</v>
      </c>
      <c r="AQ44" s="23">
        <f t="shared" si="6"/>
        <v>0.06</v>
      </c>
      <c r="AR44" s="23">
        <f t="shared" si="6"/>
        <v>6.5329999999999999E-2</v>
      </c>
      <c r="AS44" s="23">
        <f t="shared" si="6"/>
        <v>8.4000000000000005E-2</v>
      </c>
      <c r="AT44" s="23">
        <f t="shared" si="6"/>
        <v>4.1430000000000002E-2</v>
      </c>
      <c r="AU44" s="23">
        <f t="shared" si="6"/>
        <v>5.4280000000000002E-2</v>
      </c>
      <c r="AV44" s="23">
        <f t="shared" si="6"/>
        <v>4.8750000000000002E-2</v>
      </c>
      <c r="AW44" s="23">
        <f t="shared" si="6"/>
        <v>0.11428000000000001</v>
      </c>
      <c r="AX44" s="23">
        <f t="shared" si="6"/>
        <v>6.2659999999999993E-2</v>
      </c>
      <c r="AY44" s="23">
        <f t="shared" si="6"/>
        <v>5.6659999999999995E-2</v>
      </c>
      <c r="AZ44" s="23">
        <f t="shared" si="6"/>
        <v>0.128</v>
      </c>
      <c r="BA44" s="23">
        <f t="shared" si="6"/>
        <v>0.22700000000000001</v>
      </c>
      <c r="BB44" s="23">
        <f t="shared" si="6"/>
        <v>0.35699999999999998</v>
      </c>
      <c r="BC44" s="23">
        <f t="shared" si="6"/>
        <v>0.49110999999999999</v>
      </c>
      <c r="BD44" s="23">
        <f t="shared" si="6"/>
        <v>0.20499999999999999</v>
      </c>
      <c r="BE44" s="23">
        <f t="shared" si="6"/>
        <v>0.33</v>
      </c>
      <c r="BF44" s="23">
        <f t="shared" si="6"/>
        <v>0</v>
      </c>
      <c r="BG44" s="23">
        <f t="shared" si="6"/>
        <v>2.3E-2</v>
      </c>
      <c r="BH44" s="23">
        <f t="shared" si="6"/>
        <v>2.1000000000000001E-2</v>
      </c>
      <c r="BI44" s="23">
        <f t="shared" si="6"/>
        <v>0.03</v>
      </c>
      <c r="BJ44" s="23">
        <f t="shared" si="6"/>
        <v>2.1000000000000001E-2</v>
      </c>
      <c r="BK44" s="23">
        <f t="shared" si="6"/>
        <v>3.5000000000000003E-2</v>
      </c>
      <c r="BL44" s="23">
        <f t="shared" si="6"/>
        <v>0.27500000000000002</v>
      </c>
      <c r="BM44" s="23">
        <f t="shared" si="6"/>
        <v>0.15444999999999998</v>
      </c>
      <c r="BN44" s="23">
        <f t="shared" si="6"/>
        <v>1.489E-2</v>
      </c>
      <c r="BO44" s="23">
        <f t="shared" ref="BO44" si="7">BO43/1000</f>
        <v>0.01</v>
      </c>
    </row>
    <row r="45" spans="1:69" ht="17.25" x14ac:dyDescent="0.3">
      <c r="A45" s="31"/>
      <c r="B45" s="32" t="s">
        <v>30</v>
      </c>
      <c r="C45" s="103"/>
      <c r="D45" s="33">
        <f t="shared" ref="D45:BN45" si="8">D30*D43</f>
        <v>5.3815999999999997</v>
      </c>
      <c r="E45" s="33">
        <f t="shared" si="8"/>
        <v>3.5</v>
      </c>
      <c r="F45" s="33">
        <f t="shared" si="8"/>
        <v>3.7109000000000001</v>
      </c>
      <c r="G45" s="33">
        <f t="shared" si="8"/>
        <v>0.2</v>
      </c>
      <c r="H45" s="33">
        <f t="shared" si="8"/>
        <v>0</v>
      </c>
      <c r="I45" s="33">
        <f t="shared" si="8"/>
        <v>1.224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0.79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4.08772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10.728</v>
      </c>
      <c r="AI45" s="33">
        <f t="shared" si="8"/>
        <v>1.052</v>
      </c>
      <c r="AJ45" s="33">
        <f t="shared" si="8"/>
        <v>1.8092999999999999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2.9400000000000004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2.56</v>
      </c>
      <c r="BA45" s="33">
        <f t="shared" si="8"/>
        <v>6.81</v>
      </c>
      <c r="BB45" s="33">
        <f t="shared" si="8"/>
        <v>14.280000000000001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1.288</v>
      </c>
      <c r="BH45" s="33">
        <f t="shared" si="8"/>
        <v>0.52500000000000002</v>
      </c>
      <c r="BI45" s="33">
        <f t="shared" si="8"/>
        <v>0.51</v>
      </c>
      <c r="BJ45" s="33">
        <f t="shared" si="8"/>
        <v>1.05</v>
      </c>
      <c r="BK45" s="33">
        <f t="shared" si="8"/>
        <v>0</v>
      </c>
      <c r="BL45" s="33">
        <f t="shared" si="8"/>
        <v>2.2000000000000002</v>
      </c>
      <c r="BM45" s="33">
        <f t="shared" si="8"/>
        <v>0.61780000000000002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113.68796200000001</v>
      </c>
      <c r="BQ45" s="35">
        <f>BP45/$C$19</f>
        <v>113.68796200000001</v>
      </c>
    </row>
    <row r="46" spans="1:69" ht="17.25" x14ac:dyDescent="0.3">
      <c r="A46" s="31"/>
      <c r="B46" s="32" t="s">
        <v>31</v>
      </c>
      <c r="C46" s="103"/>
      <c r="D46" s="33">
        <f t="shared" ref="D46:BN46" si="10">D30*D43</f>
        <v>5.3815999999999997</v>
      </c>
      <c r="E46" s="33">
        <f t="shared" si="10"/>
        <v>3.5</v>
      </c>
      <c r="F46" s="33">
        <f t="shared" si="10"/>
        <v>3.7109000000000001</v>
      </c>
      <c r="G46" s="33">
        <f t="shared" si="10"/>
        <v>0.2</v>
      </c>
      <c r="H46" s="33">
        <f t="shared" si="10"/>
        <v>0</v>
      </c>
      <c r="I46" s="33">
        <f t="shared" si="10"/>
        <v>1.224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0.79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4.08772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10.728</v>
      </c>
      <c r="AI46" s="33">
        <f t="shared" si="10"/>
        <v>1.052</v>
      </c>
      <c r="AJ46" s="33">
        <f t="shared" si="10"/>
        <v>1.8092999999999999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2.9400000000000004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2.56</v>
      </c>
      <c r="BA46" s="33">
        <f t="shared" si="10"/>
        <v>6.81</v>
      </c>
      <c r="BB46" s="33">
        <f t="shared" si="10"/>
        <v>14.280000000000001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1.288</v>
      </c>
      <c r="BH46" s="33">
        <f t="shared" si="10"/>
        <v>0.52500000000000002</v>
      </c>
      <c r="BI46" s="33">
        <f t="shared" si="10"/>
        <v>0.51</v>
      </c>
      <c r="BJ46" s="33">
        <f t="shared" si="10"/>
        <v>1.05</v>
      </c>
      <c r="BK46" s="33">
        <f t="shared" si="10"/>
        <v>0</v>
      </c>
      <c r="BL46" s="33">
        <f t="shared" si="10"/>
        <v>2.2000000000000002</v>
      </c>
      <c r="BM46" s="33">
        <f t="shared" si="10"/>
        <v>0.61780000000000002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113.68796200000001</v>
      </c>
      <c r="BQ46" s="35">
        <f>BP46/$C$7</f>
        <v>113.68796200000001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3.5</v>
      </c>
      <c r="F47" s="52">
        <f t="shared" si="12"/>
        <v>3.7109000000000001</v>
      </c>
      <c r="G47" s="52">
        <f t="shared" si="12"/>
        <v>0.2</v>
      </c>
      <c r="H47" s="52">
        <f t="shared" si="12"/>
        <v>0</v>
      </c>
      <c r="I47" s="52">
        <f t="shared" si="12"/>
        <v>1.224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0.79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4.08772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10.728</v>
      </c>
      <c r="AI47" s="52">
        <f t="shared" si="12"/>
        <v>1.052</v>
      </c>
      <c r="AJ47" s="52">
        <f t="shared" ref="AJ47:BN47" si="13">AJ65+AJ86+AJ103+AJ120</f>
        <v>1.8092999999999999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2.9400000000000004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2.56</v>
      </c>
      <c r="BA47" s="52">
        <f t="shared" si="13"/>
        <v>6.81</v>
      </c>
      <c r="BB47" s="52">
        <f t="shared" si="13"/>
        <v>14.280000000000001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1.288</v>
      </c>
      <c r="BH47" s="52">
        <f t="shared" si="13"/>
        <v>0.52500000000000002</v>
      </c>
      <c r="BI47" s="52">
        <f t="shared" si="13"/>
        <v>0.51</v>
      </c>
      <c r="BJ47" s="52">
        <f t="shared" si="13"/>
        <v>1.05</v>
      </c>
      <c r="BK47" s="52">
        <f t="shared" si="13"/>
        <v>0</v>
      </c>
      <c r="BL47" s="52">
        <f t="shared" si="13"/>
        <v>2.2000000000000002</v>
      </c>
      <c r="BM47" s="52">
        <f t="shared" si="13"/>
        <v>0.61780000000000002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0.52500000000000002</v>
      </c>
      <c r="BI48">
        <f>BI86</f>
        <v>0.51</v>
      </c>
      <c r="BL48" s="52">
        <f>BL86</f>
        <v>2.2000000000000002</v>
      </c>
      <c r="BM48" s="52">
        <f>BM86+BM103</f>
        <v>0.61780000000000002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113.687962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9"/>
      <c r="B52" s="4" t="s">
        <v>3</v>
      </c>
      <c r="C52" s="91" t="s">
        <v>4</v>
      </c>
      <c r="D52" s="91" t="str">
        <f t="shared" ref="D52:BN52" si="15">D5</f>
        <v>Хлеб пшеничный</v>
      </c>
      <c r="E52" s="91" t="str">
        <f t="shared" si="15"/>
        <v>Хлеб ржано-пшеничный</v>
      </c>
      <c r="F52" s="91" t="str">
        <f t="shared" si="15"/>
        <v>Сахар</v>
      </c>
      <c r="G52" s="91" t="str">
        <f t="shared" si="15"/>
        <v>Чай</v>
      </c>
      <c r="H52" s="91" t="str">
        <f t="shared" si="15"/>
        <v>Какао</v>
      </c>
      <c r="I52" s="91" t="str">
        <f t="shared" si="15"/>
        <v>Кофейный напиток</v>
      </c>
      <c r="J52" s="91" t="str">
        <f t="shared" si="15"/>
        <v>Молоко 2,5%</v>
      </c>
      <c r="K52" s="91" t="str">
        <f t="shared" si="15"/>
        <v>Масло сливочное</v>
      </c>
      <c r="L52" s="91" t="str">
        <f t="shared" si="15"/>
        <v>Сметана 15%</v>
      </c>
      <c r="M52" s="91" t="str">
        <f t="shared" si="15"/>
        <v>Молоко сухое</v>
      </c>
      <c r="N52" s="91" t="str">
        <f t="shared" si="15"/>
        <v>Снежок 2,5 %</v>
      </c>
      <c r="O52" s="91" t="str">
        <f t="shared" si="15"/>
        <v>Творог 5%</v>
      </c>
      <c r="P52" s="91" t="str">
        <f t="shared" si="15"/>
        <v>Молоко сгущенное</v>
      </c>
      <c r="Q52" s="91" t="str">
        <f t="shared" si="15"/>
        <v xml:space="preserve">Джем Сава </v>
      </c>
      <c r="R52" s="91" t="str">
        <f t="shared" si="15"/>
        <v>Сыр</v>
      </c>
      <c r="S52" s="91" t="str">
        <f t="shared" si="15"/>
        <v>Зеленый горошек</v>
      </c>
      <c r="T52" s="91" t="str">
        <f t="shared" si="15"/>
        <v>Кукуруза консервирован.</v>
      </c>
      <c r="U52" s="91" t="str">
        <f t="shared" si="15"/>
        <v>Консервы рыбные</v>
      </c>
      <c r="V52" s="91" t="str">
        <f t="shared" si="15"/>
        <v>Огурцы консервирован.</v>
      </c>
      <c r="W52" s="91" t="str">
        <f t="shared" si="15"/>
        <v>Огурцы свежие</v>
      </c>
      <c r="X52" s="91" t="str">
        <f t="shared" si="15"/>
        <v>Яйцо</v>
      </c>
      <c r="Y52" s="91" t="str">
        <f t="shared" si="15"/>
        <v>Икра кабачковая</v>
      </c>
      <c r="Z52" s="91" t="str">
        <f t="shared" si="15"/>
        <v>Изюм</v>
      </c>
      <c r="AA52" s="91" t="str">
        <f t="shared" si="15"/>
        <v>Курага</v>
      </c>
      <c r="AB52" s="91" t="str">
        <f t="shared" si="15"/>
        <v>Чернослив</v>
      </c>
      <c r="AC52" s="91" t="str">
        <f t="shared" si="15"/>
        <v>Шиповник</v>
      </c>
      <c r="AD52" s="91" t="str">
        <f t="shared" si="15"/>
        <v>Сухофрукты</v>
      </c>
      <c r="AE52" s="91" t="str">
        <f t="shared" si="15"/>
        <v>Ягода свежемороженная</v>
      </c>
      <c r="AF52" s="91" t="str">
        <f t="shared" si="15"/>
        <v>Лимон</v>
      </c>
      <c r="AG52" s="91" t="str">
        <f t="shared" si="15"/>
        <v>Кисель</v>
      </c>
      <c r="AH52" s="91" t="str">
        <f t="shared" si="15"/>
        <v xml:space="preserve">Сок </v>
      </c>
      <c r="AI52" s="91" t="str">
        <f t="shared" si="15"/>
        <v>Макаронные изделия</v>
      </c>
      <c r="AJ52" s="91" t="str">
        <f t="shared" si="15"/>
        <v>Мука</v>
      </c>
      <c r="AK52" s="91" t="str">
        <f t="shared" si="15"/>
        <v>Дрожжи</v>
      </c>
      <c r="AL52" s="91" t="str">
        <f t="shared" si="15"/>
        <v>Печенье</v>
      </c>
      <c r="AM52" s="91" t="str">
        <f t="shared" si="15"/>
        <v>Пряники</v>
      </c>
      <c r="AN52" s="91" t="str">
        <f t="shared" si="15"/>
        <v>Вафли</v>
      </c>
      <c r="AO52" s="91" t="str">
        <f t="shared" si="15"/>
        <v>Конфеты</v>
      </c>
      <c r="AP52" s="91" t="str">
        <f t="shared" si="15"/>
        <v>Повидло Сава</v>
      </c>
      <c r="AQ52" s="91" t="str">
        <f t="shared" si="15"/>
        <v>Крупа геркулес</v>
      </c>
      <c r="AR52" s="91" t="str">
        <f t="shared" si="15"/>
        <v>Крупа горох</v>
      </c>
      <c r="AS52" s="91" t="str">
        <f t="shared" si="15"/>
        <v>Крупа гречневая</v>
      </c>
      <c r="AT52" s="91" t="str">
        <f t="shared" si="15"/>
        <v>Крупа кукурузная</v>
      </c>
      <c r="AU52" s="91" t="str">
        <f t="shared" si="15"/>
        <v>Крупа манная</v>
      </c>
      <c r="AV52" s="91" t="str">
        <f t="shared" si="15"/>
        <v>Крупа перловая</v>
      </c>
      <c r="AW52" s="91" t="str">
        <f t="shared" si="15"/>
        <v>Крупа пшеничная</v>
      </c>
      <c r="AX52" s="91" t="str">
        <f t="shared" si="15"/>
        <v>Крупа пшено</v>
      </c>
      <c r="AY52" s="91" t="str">
        <f t="shared" si="15"/>
        <v>Крупа ячневая</v>
      </c>
      <c r="AZ52" s="91" t="str">
        <f t="shared" si="15"/>
        <v>Рис</v>
      </c>
      <c r="BA52" s="91" t="str">
        <f t="shared" si="15"/>
        <v>Цыпленок бройлер</v>
      </c>
      <c r="BB52" s="91" t="str">
        <f t="shared" si="15"/>
        <v>Филе куриное</v>
      </c>
      <c r="BC52" s="91" t="str">
        <f t="shared" si="15"/>
        <v>Фарш говяжий</v>
      </c>
      <c r="BD52" s="91" t="str">
        <f t="shared" si="15"/>
        <v>Печень куриная</v>
      </c>
      <c r="BE52" s="91" t="str">
        <f t="shared" si="15"/>
        <v>Филе минтая</v>
      </c>
      <c r="BF52" s="91" t="str">
        <f t="shared" si="15"/>
        <v>Филе сельди слабосол.</v>
      </c>
      <c r="BG52" s="91" t="str">
        <f t="shared" si="15"/>
        <v>Картофель</v>
      </c>
      <c r="BH52" s="91" t="str">
        <f t="shared" si="15"/>
        <v>Морковь</v>
      </c>
      <c r="BI52" s="91" t="str">
        <f t="shared" si="15"/>
        <v>Лук</v>
      </c>
      <c r="BJ52" s="91" t="str">
        <f t="shared" si="15"/>
        <v>Капуста</v>
      </c>
      <c r="BK52" s="91" t="str">
        <f t="shared" si="15"/>
        <v>Свекла</v>
      </c>
      <c r="BL52" s="91" t="str">
        <f t="shared" si="15"/>
        <v>Томатная паста</v>
      </c>
      <c r="BM52" s="91" t="str">
        <f t="shared" si="15"/>
        <v>Масло растительное</v>
      </c>
      <c r="BN52" s="91" t="str">
        <f t="shared" si="15"/>
        <v>Соль</v>
      </c>
      <c r="BO52" s="91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36" customHeight="1" x14ac:dyDescent="0.25">
      <c r="A53" s="90"/>
      <c r="B53" s="5" t="s">
        <v>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101"/>
      <c r="BQ53" s="101"/>
    </row>
    <row r="54" spans="1:69" ht="15" customHeight="1" x14ac:dyDescent="0.25">
      <c r="A54" s="102" t="s">
        <v>8</v>
      </c>
      <c r="B54" s="6" t="s">
        <v>9</v>
      </c>
      <c r="C54" s="84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3"/>
      <c r="B55" s="8" t="s">
        <v>38</v>
      </c>
      <c r="C55" s="85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3"/>
      <c r="B56" s="6" t="s">
        <v>10</v>
      </c>
      <c r="C56" s="85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3"/>
      <c r="B57" s="6"/>
      <c r="C57" s="85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4"/>
      <c r="B58" s="6"/>
      <c r="C58" s="86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70</v>
      </c>
      <c r="F62" s="30">
        <f t="shared" si="26"/>
        <v>86.3</v>
      </c>
      <c r="G62" s="30">
        <f t="shared" si="26"/>
        <v>500</v>
      </c>
      <c r="H62" s="30">
        <f t="shared" si="26"/>
        <v>925.9</v>
      </c>
      <c r="I62" s="30">
        <f t="shared" si="26"/>
        <v>510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504</v>
      </c>
      <c r="N62" s="30">
        <f t="shared" si="26"/>
        <v>99.49</v>
      </c>
      <c r="O62" s="30">
        <f t="shared" si="26"/>
        <v>320.32</v>
      </c>
      <c r="P62" s="30">
        <f t="shared" si="26"/>
        <v>368.4</v>
      </c>
      <c r="Q62" s="30">
        <f t="shared" si="26"/>
        <v>380</v>
      </c>
      <c r="R62" s="30">
        <f t="shared" si="26"/>
        <v>0</v>
      </c>
      <c r="S62" s="30">
        <f>S43</f>
        <v>130</v>
      </c>
      <c r="T62" s="30">
        <f>T43</f>
        <v>0</v>
      </c>
      <c r="U62" s="30">
        <f>U43</f>
        <v>628</v>
      </c>
      <c r="V62" s="30">
        <f>V43</f>
        <v>329.48</v>
      </c>
      <c r="W62" s="30">
        <f>W43</f>
        <v>219</v>
      </c>
      <c r="X62" s="30">
        <f t="shared" si="26"/>
        <v>7.9</v>
      </c>
      <c r="Y62" s="30">
        <f t="shared" si="26"/>
        <v>0</v>
      </c>
      <c r="Z62" s="30">
        <f t="shared" si="26"/>
        <v>247</v>
      </c>
      <c r="AA62" s="30">
        <f t="shared" si="26"/>
        <v>360</v>
      </c>
      <c r="AB62" s="30">
        <f t="shared" si="26"/>
        <v>213</v>
      </c>
      <c r="AC62" s="30">
        <f t="shared" si="26"/>
        <v>314.44</v>
      </c>
      <c r="AD62" s="30">
        <f t="shared" si="26"/>
        <v>138</v>
      </c>
      <c r="AE62" s="30">
        <f t="shared" si="26"/>
        <v>388</v>
      </c>
      <c r="AF62" s="30">
        <f t="shared" si="26"/>
        <v>189</v>
      </c>
      <c r="AG62" s="30">
        <f t="shared" si="26"/>
        <v>218.18</v>
      </c>
      <c r="AH62" s="30">
        <f t="shared" si="26"/>
        <v>59.6</v>
      </c>
      <c r="AI62" s="30">
        <f t="shared" si="26"/>
        <v>65.75</v>
      </c>
      <c r="AJ62" s="30">
        <f t="shared" si="26"/>
        <v>37</v>
      </c>
      <c r="AK62" s="30">
        <f t="shared" si="26"/>
        <v>190</v>
      </c>
      <c r="AL62" s="30">
        <f t="shared" si="26"/>
        <v>185</v>
      </c>
      <c r="AM62" s="30">
        <f t="shared" si="26"/>
        <v>0</v>
      </c>
      <c r="AN62" s="30">
        <f t="shared" si="26"/>
        <v>240</v>
      </c>
      <c r="AO62" s="30">
        <f t="shared" si="26"/>
        <v>0</v>
      </c>
      <c r="AP62" s="30">
        <f t="shared" si="26"/>
        <v>213.79</v>
      </c>
      <c r="AQ62" s="30">
        <f t="shared" si="26"/>
        <v>60</v>
      </c>
      <c r="AR62" s="30">
        <f t="shared" si="26"/>
        <v>65.33</v>
      </c>
      <c r="AS62" s="30">
        <f t="shared" si="26"/>
        <v>84</v>
      </c>
      <c r="AT62" s="30">
        <f t="shared" si="26"/>
        <v>41.43</v>
      </c>
      <c r="AU62" s="30">
        <f t="shared" si="26"/>
        <v>54.28</v>
      </c>
      <c r="AV62" s="30">
        <f t="shared" si="26"/>
        <v>48.75</v>
      </c>
      <c r="AW62" s="30">
        <f t="shared" si="26"/>
        <v>114.28</v>
      </c>
      <c r="AX62" s="30">
        <f t="shared" si="26"/>
        <v>62.66</v>
      </c>
      <c r="AY62" s="30">
        <f t="shared" si="26"/>
        <v>56.66</v>
      </c>
      <c r="AZ62" s="30">
        <f t="shared" si="26"/>
        <v>128</v>
      </c>
      <c r="BA62" s="30">
        <f t="shared" si="26"/>
        <v>227</v>
      </c>
      <c r="BB62" s="30">
        <f t="shared" si="26"/>
        <v>357</v>
      </c>
      <c r="BC62" s="30">
        <f t="shared" si="26"/>
        <v>491.11</v>
      </c>
      <c r="BD62" s="30">
        <f t="shared" si="26"/>
        <v>205</v>
      </c>
      <c r="BE62" s="30">
        <f t="shared" si="26"/>
        <v>330</v>
      </c>
      <c r="BF62" s="30">
        <f t="shared" si="26"/>
        <v>0</v>
      </c>
      <c r="BG62" s="30">
        <f t="shared" si="26"/>
        <v>23</v>
      </c>
      <c r="BH62" s="30">
        <f t="shared" si="26"/>
        <v>21</v>
      </c>
      <c r="BI62" s="30">
        <f t="shared" si="26"/>
        <v>30</v>
      </c>
      <c r="BJ62" s="30">
        <f t="shared" si="26"/>
        <v>21</v>
      </c>
      <c r="BK62" s="30">
        <f t="shared" si="26"/>
        <v>35</v>
      </c>
      <c r="BL62" s="30">
        <f t="shared" si="26"/>
        <v>275</v>
      </c>
      <c r="BM62" s="30">
        <f t="shared" si="26"/>
        <v>154.44999999999999</v>
      </c>
      <c r="BN62" s="30">
        <f t="shared" si="26"/>
        <v>14.89</v>
      </c>
      <c r="BO62" s="30">
        <f t="shared" ref="BO62" si="27">BO43</f>
        <v>10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7.0000000000000007E-2</v>
      </c>
      <c r="F63" s="23">
        <f t="shared" si="28"/>
        <v>8.6300000000000002E-2</v>
      </c>
      <c r="G63" s="23">
        <f t="shared" si="28"/>
        <v>0.5</v>
      </c>
      <c r="H63" s="23">
        <f t="shared" si="28"/>
        <v>0.92589999999999995</v>
      </c>
      <c r="I63" s="23">
        <f t="shared" si="28"/>
        <v>0.51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0.504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0.36839999999999995</v>
      </c>
      <c r="Q63" s="23">
        <f t="shared" si="28"/>
        <v>0.38</v>
      </c>
      <c r="R63" s="23">
        <f t="shared" si="28"/>
        <v>0</v>
      </c>
      <c r="S63" s="23">
        <f>S62/1000</f>
        <v>0.13</v>
      </c>
      <c r="T63" s="23">
        <f>T62/1000</f>
        <v>0</v>
      </c>
      <c r="U63" s="23">
        <f>U62/1000</f>
        <v>0.628</v>
      </c>
      <c r="V63" s="23">
        <f>V62/1000</f>
        <v>0.32948</v>
      </c>
      <c r="W63" s="23">
        <f>W62/1000</f>
        <v>0.219</v>
      </c>
      <c r="X63" s="23">
        <f t="shared" si="28"/>
        <v>7.9000000000000008E-3</v>
      </c>
      <c r="Y63" s="23">
        <f t="shared" si="28"/>
        <v>0</v>
      </c>
      <c r="Z63" s="23">
        <f t="shared" si="28"/>
        <v>0.247</v>
      </c>
      <c r="AA63" s="23">
        <f t="shared" si="28"/>
        <v>0.36</v>
      </c>
      <c r="AB63" s="23">
        <f t="shared" si="28"/>
        <v>0.21299999999999999</v>
      </c>
      <c r="AC63" s="23">
        <f t="shared" si="28"/>
        <v>0.31444</v>
      </c>
      <c r="AD63" s="23">
        <f t="shared" si="28"/>
        <v>0.13800000000000001</v>
      </c>
      <c r="AE63" s="23">
        <f t="shared" si="28"/>
        <v>0.38800000000000001</v>
      </c>
      <c r="AF63" s="23">
        <f t="shared" si="28"/>
        <v>0.189</v>
      </c>
      <c r="AG63" s="23">
        <f t="shared" si="28"/>
        <v>0.21818000000000001</v>
      </c>
      <c r="AH63" s="23">
        <f t="shared" si="28"/>
        <v>5.96E-2</v>
      </c>
      <c r="AI63" s="23">
        <f t="shared" si="28"/>
        <v>6.5750000000000003E-2</v>
      </c>
      <c r="AJ63" s="23">
        <f t="shared" si="28"/>
        <v>3.6999999999999998E-2</v>
      </c>
      <c r="AK63" s="23">
        <f t="shared" si="28"/>
        <v>0.19</v>
      </c>
      <c r="AL63" s="23">
        <f t="shared" si="28"/>
        <v>0.185</v>
      </c>
      <c r="AM63" s="23">
        <f t="shared" si="28"/>
        <v>0</v>
      </c>
      <c r="AN63" s="23">
        <f t="shared" si="28"/>
        <v>0.24</v>
      </c>
      <c r="AO63" s="23">
        <f t="shared" si="28"/>
        <v>0</v>
      </c>
      <c r="AP63" s="23">
        <f t="shared" si="28"/>
        <v>0.21378999999999998</v>
      </c>
      <c r="AQ63" s="23">
        <f t="shared" si="28"/>
        <v>0.06</v>
      </c>
      <c r="AR63" s="23">
        <f t="shared" si="28"/>
        <v>6.5329999999999999E-2</v>
      </c>
      <c r="AS63" s="23">
        <f t="shared" si="28"/>
        <v>8.4000000000000005E-2</v>
      </c>
      <c r="AT63" s="23">
        <f t="shared" si="28"/>
        <v>4.1430000000000002E-2</v>
      </c>
      <c r="AU63" s="23">
        <f t="shared" si="28"/>
        <v>5.4280000000000002E-2</v>
      </c>
      <c r="AV63" s="23">
        <f t="shared" si="28"/>
        <v>4.8750000000000002E-2</v>
      </c>
      <c r="AW63" s="23">
        <f t="shared" si="28"/>
        <v>0.11428000000000001</v>
      </c>
      <c r="AX63" s="23">
        <f t="shared" si="28"/>
        <v>6.2659999999999993E-2</v>
      </c>
      <c r="AY63" s="23">
        <f t="shared" si="28"/>
        <v>5.6659999999999995E-2</v>
      </c>
      <c r="AZ63" s="23">
        <f t="shared" si="28"/>
        <v>0.128</v>
      </c>
      <c r="BA63" s="23">
        <f t="shared" si="28"/>
        <v>0.22700000000000001</v>
      </c>
      <c r="BB63" s="23">
        <f t="shared" si="28"/>
        <v>0.35699999999999998</v>
      </c>
      <c r="BC63" s="23">
        <f t="shared" si="28"/>
        <v>0.49110999999999999</v>
      </c>
      <c r="BD63" s="23">
        <f t="shared" si="28"/>
        <v>0.20499999999999999</v>
      </c>
      <c r="BE63" s="23">
        <f t="shared" si="28"/>
        <v>0.33</v>
      </c>
      <c r="BF63" s="23">
        <f t="shared" si="28"/>
        <v>0</v>
      </c>
      <c r="BG63" s="23">
        <f t="shared" si="28"/>
        <v>2.3E-2</v>
      </c>
      <c r="BH63" s="23">
        <f t="shared" si="28"/>
        <v>2.1000000000000001E-2</v>
      </c>
      <c r="BI63" s="23">
        <f t="shared" si="28"/>
        <v>0.03</v>
      </c>
      <c r="BJ63" s="23">
        <f t="shared" si="28"/>
        <v>2.1000000000000001E-2</v>
      </c>
      <c r="BK63" s="23">
        <f t="shared" si="28"/>
        <v>3.5000000000000003E-2</v>
      </c>
      <c r="BL63" s="23">
        <f t="shared" si="28"/>
        <v>0.27500000000000002</v>
      </c>
      <c r="BM63" s="23">
        <f t="shared" si="28"/>
        <v>0.15444999999999998</v>
      </c>
      <c r="BN63" s="23">
        <f t="shared" si="28"/>
        <v>1.489E-2</v>
      </c>
      <c r="BO63" s="23">
        <f t="shared" ref="BO63" si="29">BO62/1000</f>
        <v>0.01</v>
      </c>
    </row>
    <row r="64" spans="1:69" ht="17.25" x14ac:dyDescent="0.3">
      <c r="A64" s="31"/>
      <c r="B64" s="32" t="s">
        <v>30</v>
      </c>
      <c r="C64" s="103"/>
      <c r="D64" s="33">
        <f t="shared" ref="D64:BN64" si="30">D60*D62</f>
        <v>2.0181</v>
      </c>
      <c r="E64" s="33">
        <f t="shared" si="30"/>
        <v>0</v>
      </c>
      <c r="F64" s="33">
        <f t="shared" si="30"/>
        <v>1.2081999999999999</v>
      </c>
      <c r="G64" s="33">
        <f t="shared" si="30"/>
        <v>0</v>
      </c>
      <c r="H64" s="33">
        <f t="shared" si="30"/>
        <v>0</v>
      </c>
      <c r="I64" s="33">
        <f t="shared" si="30"/>
        <v>1.224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2.56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27.307065000000001</v>
      </c>
      <c r="BQ64" s="35">
        <f>BP64/$C$19</f>
        <v>27.307065000000001</v>
      </c>
    </row>
    <row r="65" spans="1:69" ht="17.25" x14ac:dyDescent="0.3">
      <c r="A65" s="31"/>
      <c r="B65" s="32" t="s">
        <v>31</v>
      </c>
      <c r="C65" s="103"/>
      <c r="D65" s="33">
        <f t="shared" ref="D65:BN65" si="32">D60*D62</f>
        <v>2.0181</v>
      </c>
      <c r="E65" s="33">
        <f t="shared" si="32"/>
        <v>0</v>
      </c>
      <c r="F65" s="33">
        <f t="shared" si="32"/>
        <v>1.2081999999999999</v>
      </c>
      <c r="G65" s="33">
        <f t="shared" si="32"/>
        <v>0</v>
      </c>
      <c r="H65" s="33">
        <f t="shared" si="32"/>
        <v>0</v>
      </c>
      <c r="I65" s="33">
        <f t="shared" si="32"/>
        <v>1.224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2.56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27.307065000000001</v>
      </c>
      <c r="BQ65" s="35">
        <f>BP65/$C$7</f>
        <v>27.307065000000001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9"/>
      <c r="B69" s="4" t="s">
        <v>3</v>
      </c>
      <c r="C69" s="91" t="s">
        <v>4</v>
      </c>
      <c r="D69" s="91" t="str">
        <f t="shared" ref="D69:BN69" si="34">D52</f>
        <v>Хлеб пшеничный</v>
      </c>
      <c r="E69" s="91" t="str">
        <f t="shared" si="34"/>
        <v>Хлеб ржано-пшеничный</v>
      </c>
      <c r="F69" s="91" t="str">
        <f t="shared" si="34"/>
        <v>Сахар</v>
      </c>
      <c r="G69" s="91" t="str">
        <f t="shared" si="34"/>
        <v>Чай</v>
      </c>
      <c r="H69" s="91" t="str">
        <f t="shared" si="34"/>
        <v>Какао</v>
      </c>
      <c r="I69" s="91" t="str">
        <f t="shared" si="34"/>
        <v>Кофейный напиток</v>
      </c>
      <c r="J69" s="91" t="str">
        <f t="shared" si="34"/>
        <v>Молоко 2,5%</v>
      </c>
      <c r="K69" s="91" t="str">
        <f t="shared" si="34"/>
        <v>Масло сливочное</v>
      </c>
      <c r="L69" s="91" t="str">
        <f t="shared" si="34"/>
        <v>Сметана 15%</v>
      </c>
      <c r="M69" s="91" t="str">
        <f t="shared" si="34"/>
        <v>Молоко сухое</v>
      </c>
      <c r="N69" s="91" t="str">
        <f t="shared" si="34"/>
        <v>Снежок 2,5 %</v>
      </c>
      <c r="O69" s="91" t="str">
        <f t="shared" si="34"/>
        <v>Творог 5%</v>
      </c>
      <c r="P69" s="91" t="str">
        <f t="shared" si="34"/>
        <v>Молоко сгущенное</v>
      </c>
      <c r="Q69" s="91" t="str">
        <f t="shared" si="34"/>
        <v xml:space="preserve">Джем Сава </v>
      </c>
      <c r="R69" s="91" t="str">
        <f t="shared" si="34"/>
        <v>Сыр</v>
      </c>
      <c r="S69" s="91" t="str">
        <f>S52</f>
        <v>Зеленый горошек</v>
      </c>
      <c r="T69" s="91" t="str">
        <f>T52</f>
        <v>Кукуруза консервирован.</v>
      </c>
      <c r="U69" s="91" t="str">
        <f>U52</f>
        <v>Консервы рыбные</v>
      </c>
      <c r="V69" s="91" t="str">
        <f>V52</f>
        <v>Огурцы консервирован.</v>
      </c>
      <c r="W69" s="91" t="str">
        <f>W52</f>
        <v>Огурцы свежие</v>
      </c>
      <c r="X69" s="91" t="str">
        <f t="shared" si="34"/>
        <v>Яйцо</v>
      </c>
      <c r="Y69" s="91" t="str">
        <f t="shared" si="34"/>
        <v>Икра кабачковая</v>
      </c>
      <c r="Z69" s="91" t="str">
        <f t="shared" si="34"/>
        <v>Изюм</v>
      </c>
      <c r="AA69" s="91" t="str">
        <f t="shared" si="34"/>
        <v>Курага</v>
      </c>
      <c r="AB69" s="91" t="str">
        <f t="shared" si="34"/>
        <v>Чернослив</v>
      </c>
      <c r="AC69" s="91" t="str">
        <f t="shared" si="34"/>
        <v>Шиповник</v>
      </c>
      <c r="AD69" s="91" t="str">
        <f t="shared" si="34"/>
        <v>Сухофрукты</v>
      </c>
      <c r="AE69" s="91" t="str">
        <f t="shared" si="34"/>
        <v>Ягода свежемороженная</v>
      </c>
      <c r="AF69" s="91" t="str">
        <f t="shared" si="34"/>
        <v>Лимон</v>
      </c>
      <c r="AG69" s="91" t="str">
        <f t="shared" si="34"/>
        <v>Кисель</v>
      </c>
      <c r="AH69" s="91" t="str">
        <f t="shared" si="34"/>
        <v xml:space="preserve">Сок </v>
      </c>
      <c r="AI69" s="91" t="str">
        <f t="shared" si="34"/>
        <v>Макаронные изделия</v>
      </c>
      <c r="AJ69" s="91" t="str">
        <f t="shared" si="34"/>
        <v>Мука</v>
      </c>
      <c r="AK69" s="91" t="str">
        <f t="shared" si="34"/>
        <v>Дрожжи</v>
      </c>
      <c r="AL69" s="91" t="str">
        <f t="shared" si="34"/>
        <v>Печенье</v>
      </c>
      <c r="AM69" s="91" t="str">
        <f t="shared" si="34"/>
        <v>Пряники</v>
      </c>
      <c r="AN69" s="91" t="str">
        <f t="shared" si="34"/>
        <v>Вафли</v>
      </c>
      <c r="AO69" s="91" t="str">
        <f t="shared" si="34"/>
        <v>Конфеты</v>
      </c>
      <c r="AP69" s="91" t="str">
        <f t="shared" si="34"/>
        <v>Повидло Сава</v>
      </c>
      <c r="AQ69" s="91" t="str">
        <f t="shared" si="34"/>
        <v>Крупа геркулес</v>
      </c>
      <c r="AR69" s="91" t="str">
        <f t="shared" si="34"/>
        <v>Крупа горох</v>
      </c>
      <c r="AS69" s="91" t="str">
        <f t="shared" si="34"/>
        <v>Крупа гречневая</v>
      </c>
      <c r="AT69" s="91" t="str">
        <f t="shared" si="34"/>
        <v>Крупа кукурузная</v>
      </c>
      <c r="AU69" s="91" t="str">
        <f t="shared" si="34"/>
        <v>Крупа манная</v>
      </c>
      <c r="AV69" s="91" t="str">
        <f t="shared" si="34"/>
        <v>Крупа перловая</v>
      </c>
      <c r="AW69" s="91" t="str">
        <f t="shared" si="34"/>
        <v>Крупа пшеничная</v>
      </c>
      <c r="AX69" s="91" t="str">
        <f t="shared" si="34"/>
        <v>Крупа пшено</v>
      </c>
      <c r="AY69" s="91" t="str">
        <f t="shared" si="34"/>
        <v>Крупа ячневая</v>
      </c>
      <c r="AZ69" s="91" t="str">
        <f t="shared" si="34"/>
        <v>Рис</v>
      </c>
      <c r="BA69" s="91" t="str">
        <f t="shared" si="34"/>
        <v>Цыпленок бройлер</v>
      </c>
      <c r="BB69" s="91" t="str">
        <f t="shared" si="34"/>
        <v>Филе куриное</v>
      </c>
      <c r="BC69" s="91" t="str">
        <f t="shared" si="34"/>
        <v>Фарш говяжий</v>
      </c>
      <c r="BD69" s="91" t="str">
        <f t="shared" si="34"/>
        <v>Печень куриная</v>
      </c>
      <c r="BE69" s="91" t="str">
        <f t="shared" si="34"/>
        <v>Филе минтая</v>
      </c>
      <c r="BF69" s="91" t="str">
        <f t="shared" si="34"/>
        <v>Филе сельди слабосол.</v>
      </c>
      <c r="BG69" s="91" t="str">
        <f t="shared" si="34"/>
        <v>Картофель</v>
      </c>
      <c r="BH69" s="91" t="str">
        <f t="shared" si="34"/>
        <v>Морковь</v>
      </c>
      <c r="BI69" s="91" t="str">
        <f t="shared" si="34"/>
        <v>Лук</v>
      </c>
      <c r="BJ69" s="91" t="str">
        <f t="shared" si="34"/>
        <v>Капуста</v>
      </c>
      <c r="BK69" s="91" t="str">
        <f t="shared" si="34"/>
        <v>Свекла</v>
      </c>
      <c r="BL69" s="91" t="str">
        <f t="shared" si="34"/>
        <v>Томатная паста</v>
      </c>
      <c r="BM69" s="91" t="str">
        <f t="shared" si="34"/>
        <v>Масло растительное</v>
      </c>
      <c r="BN69" s="91" t="str">
        <f t="shared" si="34"/>
        <v>Соль</v>
      </c>
      <c r="BO69" s="91" t="str">
        <f t="shared" ref="BO69" si="35">BO52</f>
        <v>Аскорбиновая кислота</v>
      </c>
      <c r="BP69" s="100" t="s">
        <v>5</v>
      </c>
      <c r="BQ69" s="100" t="s">
        <v>6</v>
      </c>
    </row>
    <row r="70" spans="1:69" ht="36" customHeight="1" x14ac:dyDescent="0.25">
      <c r="A70" s="90"/>
      <c r="B70" s="5" t="s">
        <v>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101"/>
      <c r="BQ70" s="101"/>
    </row>
    <row r="71" spans="1:69" ht="15" customHeight="1" x14ac:dyDescent="0.25">
      <c r="A71" s="93"/>
      <c r="B71" s="9" t="s">
        <v>12</v>
      </c>
      <c r="C71" s="85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3"/>
      <c r="B72" s="6" t="s">
        <v>13</v>
      </c>
      <c r="C72" s="85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3"/>
      <c r="B73" s="6" t="s">
        <v>14</v>
      </c>
      <c r="C73" s="85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3"/>
      <c r="B74" s="11" t="s">
        <v>15</v>
      </c>
      <c r="C74" s="85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3"/>
      <c r="B75" s="11" t="s">
        <v>16</v>
      </c>
      <c r="C75" s="85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3"/>
      <c r="B76" s="11" t="s">
        <v>17</v>
      </c>
      <c r="C76" s="85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4"/>
      <c r="B77" s="11"/>
      <c r="C77" s="86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70</v>
      </c>
      <c r="F83" s="30">
        <f t="shared" si="51"/>
        <v>86.3</v>
      </c>
      <c r="G83" s="30">
        <f t="shared" si="51"/>
        <v>500</v>
      </c>
      <c r="H83" s="30">
        <f t="shared" si="51"/>
        <v>925.9</v>
      </c>
      <c r="I83" s="30">
        <f t="shared" si="51"/>
        <v>510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504</v>
      </c>
      <c r="N83" s="30">
        <f t="shared" si="51"/>
        <v>99.49</v>
      </c>
      <c r="O83" s="30">
        <f t="shared" si="51"/>
        <v>320.32</v>
      </c>
      <c r="P83" s="30">
        <f t="shared" si="51"/>
        <v>368.4</v>
      </c>
      <c r="Q83" s="30">
        <f t="shared" si="51"/>
        <v>380</v>
      </c>
      <c r="R83" s="30">
        <f t="shared" si="51"/>
        <v>0</v>
      </c>
      <c r="S83" s="30">
        <f>S43</f>
        <v>130</v>
      </c>
      <c r="T83" s="30">
        <f>T43</f>
        <v>0</v>
      </c>
      <c r="U83" s="30">
        <f>U43</f>
        <v>628</v>
      </c>
      <c r="V83" s="30">
        <f>V43</f>
        <v>329.48</v>
      </c>
      <c r="W83" s="30">
        <f>W43</f>
        <v>219</v>
      </c>
      <c r="X83" s="30">
        <f t="shared" si="51"/>
        <v>7.9</v>
      </c>
      <c r="Y83" s="30">
        <f t="shared" si="51"/>
        <v>0</v>
      </c>
      <c r="Z83" s="30">
        <f t="shared" si="51"/>
        <v>247</v>
      </c>
      <c r="AA83" s="30">
        <f t="shared" si="51"/>
        <v>360</v>
      </c>
      <c r="AB83" s="30">
        <f t="shared" si="51"/>
        <v>213</v>
      </c>
      <c r="AC83" s="30">
        <f t="shared" si="51"/>
        <v>314.44</v>
      </c>
      <c r="AD83" s="30">
        <f t="shared" si="51"/>
        <v>138</v>
      </c>
      <c r="AE83" s="30">
        <f t="shared" si="51"/>
        <v>388</v>
      </c>
      <c r="AF83" s="30">
        <f t="shared" si="51"/>
        <v>189</v>
      </c>
      <c r="AG83" s="30">
        <f t="shared" si="51"/>
        <v>218.18</v>
      </c>
      <c r="AH83" s="30">
        <f t="shared" si="51"/>
        <v>59.6</v>
      </c>
      <c r="AI83" s="30">
        <f t="shared" si="51"/>
        <v>65.75</v>
      </c>
      <c r="AJ83" s="30">
        <f t="shared" si="51"/>
        <v>37</v>
      </c>
      <c r="AK83" s="30">
        <f t="shared" si="51"/>
        <v>190</v>
      </c>
      <c r="AL83" s="30">
        <f t="shared" si="51"/>
        <v>185</v>
      </c>
      <c r="AM83" s="30">
        <f t="shared" si="51"/>
        <v>0</v>
      </c>
      <c r="AN83" s="30">
        <f t="shared" si="51"/>
        <v>240</v>
      </c>
      <c r="AO83" s="30">
        <f t="shared" si="51"/>
        <v>0</v>
      </c>
      <c r="AP83" s="30">
        <f t="shared" si="51"/>
        <v>213.79</v>
      </c>
      <c r="AQ83" s="30">
        <f t="shared" si="51"/>
        <v>60</v>
      </c>
      <c r="AR83" s="30">
        <f t="shared" si="51"/>
        <v>65.33</v>
      </c>
      <c r="AS83" s="30">
        <f t="shared" si="51"/>
        <v>84</v>
      </c>
      <c r="AT83" s="30">
        <f t="shared" si="51"/>
        <v>41.43</v>
      </c>
      <c r="AU83" s="30">
        <f t="shared" si="51"/>
        <v>54.28</v>
      </c>
      <c r="AV83" s="30">
        <f t="shared" si="51"/>
        <v>48.75</v>
      </c>
      <c r="AW83" s="30">
        <f t="shared" si="51"/>
        <v>114.28</v>
      </c>
      <c r="AX83" s="30">
        <f t="shared" si="51"/>
        <v>62.66</v>
      </c>
      <c r="AY83" s="30">
        <f t="shared" si="51"/>
        <v>56.66</v>
      </c>
      <c r="AZ83" s="30">
        <f t="shared" si="51"/>
        <v>128</v>
      </c>
      <c r="BA83" s="30">
        <f t="shared" si="51"/>
        <v>227</v>
      </c>
      <c r="BB83" s="30">
        <f t="shared" si="51"/>
        <v>357</v>
      </c>
      <c r="BC83" s="30">
        <f t="shared" si="51"/>
        <v>491.11</v>
      </c>
      <c r="BD83" s="30">
        <f t="shared" si="51"/>
        <v>205</v>
      </c>
      <c r="BE83" s="30">
        <f t="shared" si="51"/>
        <v>330</v>
      </c>
      <c r="BF83" s="30">
        <f t="shared" si="51"/>
        <v>0</v>
      </c>
      <c r="BG83" s="30">
        <f t="shared" si="51"/>
        <v>23</v>
      </c>
      <c r="BH83" s="30">
        <f t="shared" si="51"/>
        <v>21</v>
      </c>
      <c r="BI83" s="30">
        <f t="shared" si="51"/>
        <v>30</v>
      </c>
      <c r="BJ83" s="30">
        <f t="shared" si="51"/>
        <v>21</v>
      </c>
      <c r="BK83" s="30">
        <f t="shared" si="51"/>
        <v>35</v>
      </c>
      <c r="BL83" s="30">
        <f t="shared" si="51"/>
        <v>275</v>
      </c>
      <c r="BM83" s="30">
        <f t="shared" si="51"/>
        <v>154.44999999999999</v>
      </c>
      <c r="BN83" s="30">
        <f t="shared" si="51"/>
        <v>14.89</v>
      </c>
      <c r="BO83" s="30">
        <f t="shared" ref="BO83" si="52">BO43</f>
        <v>10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7.0000000000000007E-2</v>
      </c>
      <c r="F84" s="23">
        <f t="shared" si="53"/>
        <v>8.6300000000000002E-2</v>
      </c>
      <c r="G84" s="23">
        <f t="shared" si="53"/>
        <v>0.5</v>
      </c>
      <c r="H84" s="23">
        <f t="shared" si="53"/>
        <v>0.92589999999999995</v>
      </c>
      <c r="I84" s="23">
        <f t="shared" si="53"/>
        <v>0.51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0.504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0.36839999999999995</v>
      </c>
      <c r="Q84" s="23">
        <f t="shared" si="53"/>
        <v>0.38</v>
      </c>
      <c r="R84" s="23">
        <f t="shared" si="53"/>
        <v>0</v>
      </c>
      <c r="S84" s="23">
        <f>S83/1000</f>
        <v>0.13</v>
      </c>
      <c r="T84" s="23">
        <f>T83/1000</f>
        <v>0</v>
      </c>
      <c r="U84" s="23">
        <f>U83/1000</f>
        <v>0.628</v>
      </c>
      <c r="V84" s="23">
        <f>V83/1000</f>
        <v>0.32948</v>
      </c>
      <c r="W84" s="23">
        <f>W83/1000</f>
        <v>0.219</v>
      </c>
      <c r="X84" s="23">
        <f t="shared" si="53"/>
        <v>7.9000000000000008E-3</v>
      </c>
      <c r="Y84" s="23">
        <f t="shared" si="53"/>
        <v>0</v>
      </c>
      <c r="Z84" s="23">
        <f t="shared" si="53"/>
        <v>0.247</v>
      </c>
      <c r="AA84" s="23">
        <f t="shared" si="53"/>
        <v>0.36</v>
      </c>
      <c r="AB84" s="23">
        <f t="shared" si="53"/>
        <v>0.21299999999999999</v>
      </c>
      <c r="AC84" s="23">
        <f t="shared" si="53"/>
        <v>0.31444</v>
      </c>
      <c r="AD84" s="23">
        <f t="shared" si="53"/>
        <v>0.13800000000000001</v>
      </c>
      <c r="AE84" s="23">
        <f t="shared" si="53"/>
        <v>0.38800000000000001</v>
      </c>
      <c r="AF84" s="23">
        <f t="shared" si="53"/>
        <v>0.189</v>
      </c>
      <c r="AG84" s="23">
        <f t="shared" si="53"/>
        <v>0.21818000000000001</v>
      </c>
      <c r="AH84" s="23">
        <f t="shared" si="53"/>
        <v>5.96E-2</v>
      </c>
      <c r="AI84" s="23">
        <f t="shared" si="53"/>
        <v>6.5750000000000003E-2</v>
      </c>
      <c r="AJ84" s="23">
        <f t="shared" si="53"/>
        <v>3.6999999999999998E-2</v>
      </c>
      <c r="AK84" s="23">
        <f t="shared" si="53"/>
        <v>0.19</v>
      </c>
      <c r="AL84" s="23">
        <f t="shared" si="53"/>
        <v>0.185</v>
      </c>
      <c r="AM84" s="23">
        <f t="shared" si="53"/>
        <v>0</v>
      </c>
      <c r="AN84" s="23">
        <f t="shared" si="53"/>
        <v>0.24</v>
      </c>
      <c r="AO84" s="23">
        <f t="shared" si="53"/>
        <v>0</v>
      </c>
      <c r="AP84" s="23">
        <f t="shared" si="53"/>
        <v>0.21378999999999998</v>
      </c>
      <c r="AQ84" s="23">
        <f t="shared" si="53"/>
        <v>0.06</v>
      </c>
      <c r="AR84" s="23">
        <f t="shared" si="53"/>
        <v>6.5329999999999999E-2</v>
      </c>
      <c r="AS84" s="23">
        <f t="shared" si="53"/>
        <v>8.4000000000000005E-2</v>
      </c>
      <c r="AT84" s="23">
        <f t="shared" si="53"/>
        <v>4.1430000000000002E-2</v>
      </c>
      <c r="AU84" s="23">
        <f t="shared" si="53"/>
        <v>5.4280000000000002E-2</v>
      </c>
      <c r="AV84" s="23">
        <f t="shared" si="53"/>
        <v>4.8750000000000002E-2</v>
      </c>
      <c r="AW84" s="23">
        <f t="shared" si="53"/>
        <v>0.11428000000000001</v>
      </c>
      <c r="AX84" s="23">
        <f t="shared" si="53"/>
        <v>6.2659999999999993E-2</v>
      </c>
      <c r="AY84" s="23">
        <f t="shared" si="53"/>
        <v>5.6659999999999995E-2</v>
      </c>
      <c r="AZ84" s="23">
        <f t="shared" si="53"/>
        <v>0.128</v>
      </c>
      <c r="BA84" s="23">
        <f t="shared" si="53"/>
        <v>0.22700000000000001</v>
      </c>
      <c r="BB84" s="23">
        <f t="shared" si="53"/>
        <v>0.35699999999999998</v>
      </c>
      <c r="BC84" s="23">
        <f t="shared" si="53"/>
        <v>0.49110999999999999</v>
      </c>
      <c r="BD84" s="23">
        <f t="shared" si="53"/>
        <v>0.20499999999999999</v>
      </c>
      <c r="BE84" s="23">
        <f t="shared" si="53"/>
        <v>0.33</v>
      </c>
      <c r="BF84" s="23">
        <f t="shared" si="53"/>
        <v>0</v>
      </c>
      <c r="BG84" s="23">
        <f t="shared" si="53"/>
        <v>2.3E-2</v>
      </c>
      <c r="BH84" s="23">
        <f t="shared" si="53"/>
        <v>2.1000000000000001E-2</v>
      </c>
      <c r="BI84" s="23">
        <f t="shared" si="53"/>
        <v>0.03</v>
      </c>
      <c r="BJ84" s="23">
        <f t="shared" si="53"/>
        <v>2.1000000000000001E-2</v>
      </c>
      <c r="BK84" s="23">
        <f t="shared" si="53"/>
        <v>3.5000000000000003E-2</v>
      </c>
      <c r="BL84" s="23">
        <f t="shared" si="53"/>
        <v>0.27500000000000002</v>
      </c>
      <c r="BM84" s="23">
        <f t="shared" si="53"/>
        <v>0.15444999999999998</v>
      </c>
      <c r="BN84" s="23">
        <f t="shared" si="53"/>
        <v>1.489E-2</v>
      </c>
      <c r="BO84" s="23">
        <f t="shared" ref="BO84" si="54">BO83/1000</f>
        <v>0.01</v>
      </c>
    </row>
    <row r="85" spans="1:69" ht="17.25" x14ac:dyDescent="0.3">
      <c r="A85" s="31"/>
      <c r="B85" s="32" t="s">
        <v>30</v>
      </c>
      <c r="C85" s="103"/>
      <c r="D85" s="33">
        <f t="shared" ref="D85:BN85" si="55">D79*D83</f>
        <v>2.0181</v>
      </c>
      <c r="E85" s="33">
        <f t="shared" si="55"/>
        <v>3.5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10.728</v>
      </c>
      <c r="AI85" s="33">
        <f t="shared" si="55"/>
        <v>0</v>
      </c>
      <c r="AJ85" s="33">
        <f t="shared" si="55"/>
        <v>3.3299999999999996E-2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2.9400000000000004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6.81</v>
      </c>
      <c r="BB85" s="33">
        <f t="shared" si="55"/>
        <v>14.280000000000001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1.288</v>
      </c>
      <c r="BH85" s="33">
        <f t="shared" si="55"/>
        <v>0.52500000000000002</v>
      </c>
      <c r="BI85" s="33">
        <f t="shared" si="55"/>
        <v>0.51</v>
      </c>
      <c r="BJ85" s="33">
        <f t="shared" si="55"/>
        <v>1.05</v>
      </c>
      <c r="BK85" s="33">
        <f t="shared" si="55"/>
        <v>0</v>
      </c>
      <c r="BL85" s="33">
        <f t="shared" si="55"/>
        <v>2.2000000000000002</v>
      </c>
      <c r="BM85" s="33">
        <f t="shared" si="55"/>
        <v>0.61780000000000002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53.882469999999998</v>
      </c>
      <c r="BQ85" s="35">
        <f>BP85/$C$19</f>
        <v>53.882469999999998</v>
      </c>
    </row>
    <row r="86" spans="1:69" ht="17.25" x14ac:dyDescent="0.3">
      <c r="A86" s="31"/>
      <c r="B86" s="32" t="s">
        <v>31</v>
      </c>
      <c r="C86" s="103"/>
      <c r="D86" s="33">
        <f t="shared" ref="D86:BN86" si="57">D79*D83</f>
        <v>2.0181</v>
      </c>
      <c r="E86" s="33">
        <f t="shared" si="57"/>
        <v>3.5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10.728</v>
      </c>
      <c r="AI86" s="33">
        <f t="shared" si="57"/>
        <v>0</v>
      </c>
      <c r="AJ86" s="33">
        <f t="shared" si="57"/>
        <v>3.3299999999999996E-2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2.9400000000000004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6.81</v>
      </c>
      <c r="BB86" s="33">
        <f t="shared" si="57"/>
        <v>14.280000000000001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1.288</v>
      </c>
      <c r="BH86" s="33">
        <f t="shared" si="57"/>
        <v>0.52500000000000002</v>
      </c>
      <c r="BI86" s="33">
        <f t="shared" si="57"/>
        <v>0.51</v>
      </c>
      <c r="BJ86" s="33">
        <f t="shared" si="57"/>
        <v>1.05</v>
      </c>
      <c r="BK86" s="33">
        <f t="shared" si="57"/>
        <v>0</v>
      </c>
      <c r="BL86" s="33">
        <f t="shared" si="57"/>
        <v>2.2000000000000002</v>
      </c>
      <c r="BM86" s="33">
        <f t="shared" si="57"/>
        <v>0.61780000000000002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53.882469999999998</v>
      </c>
      <c r="BQ86" s="35">
        <f>BP86/$C$7</f>
        <v>53.882469999999998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9"/>
      <c r="B89" s="4" t="s">
        <v>3</v>
      </c>
      <c r="C89" s="91" t="s">
        <v>4</v>
      </c>
      <c r="D89" s="91" t="str">
        <f t="shared" ref="D89:BN89" si="59">D52</f>
        <v>Хлеб пшеничный</v>
      </c>
      <c r="E89" s="91" t="str">
        <f t="shared" si="59"/>
        <v>Хлеб ржано-пшеничный</v>
      </c>
      <c r="F89" s="91" t="str">
        <f t="shared" si="59"/>
        <v>Сахар</v>
      </c>
      <c r="G89" s="91" t="str">
        <f t="shared" si="59"/>
        <v>Чай</v>
      </c>
      <c r="H89" s="91" t="str">
        <f t="shared" si="59"/>
        <v>Какао</v>
      </c>
      <c r="I89" s="91" t="str">
        <f t="shared" si="59"/>
        <v>Кофейный напиток</v>
      </c>
      <c r="J89" s="91" t="str">
        <f t="shared" si="59"/>
        <v>Молоко 2,5%</v>
      </c>
      <c r="K89" s="91" t="str">
        <f t="shared" si="59"/>
        <v>Масло сливочное</v>
      </c>
      <c r="L89" s="91" t="str">
        <f t="shared" si="59"/>
        <v>Сметана 15%</v>
      </c>
      <c r="M89" s="91" t="str">
        <f t="shared" si="59"/>
        <v>Молоко сухое</v>
      </c>
      <c r="N89" s="91" t="str">
        <f t="shared" si="59"/>
        <v>Снежок 2,5 %</v>
      </c>
      <c r="O89" s="91" t="str">
        <f t="shared" si="59"/>
        <v>Творог 5%</v>
      </c>
      <c r="P89" s="91" t="str">
        <f t="shared" si="59"/>
        <v>Молоко сгущенное</v>
      </c>
      <c r="Q89" s="91" t="str">
        <f t="shared" si="59"/>
        <v xml:space="preserve">Джем Сава </v>
      </c>
      <c r="R89" s="91" t="str">
        <f t="shared" si="59"/>
        <v>Сыр</v>
      </c>
      <c r="S89" s="91" t="str">
        <f>S52</f>
        <v>Зеленый горошек</v>
      </c>
      <c r="T89" s="91" t="str">
        <f>T52</f>
        <v>Кукуруза консервирован.</v>
      </c>
      <c r="U89" s="91" t="str">
        <f>U52</f>
        <v>Консервы рыбные</v>
      </c>
      <c r="V89" s="91" t="str">
        <f>V52</f>
        <v>Огурцы консервирован.</v>
      </c>
      <c r="W89" s="91" t="str">
        <f>W52</f>
        <v>Огурцы свежие</v>
      </c>
      <c r="X89" s="91" t="str">
        <f t="shared" si="59"/>
        <v>Яйцо</v>
      </c>
      <c r="Y89" s="91" t="str">
        <f t="shared" si="59"/>
        <v>Икра кабачковая</v>
      </c>
      <c r="Z89" s="91" t="str">
        <f t="shared" si="59"/>
        <v>Изюм</v>
      </c>
      <c r="AA89" s="91" t="str">
        <f t="shared" si="59"/>
        <v>Курага</v>
      </c>
      <c r="AB89" s="91" t="str">
        <f t="shared" si="59"/>
        <v>Чернослив</v>
      </c>
      <c r="AC89" s="91" t="str">
        <f t="shared" si="59"/>
        <v>Шиповник</v>
      </c>
      <c r="AD89" s="91" t="str">
        <f t="shared" si="59"/>
        <v>Сухофрукты</v>
      </c>
      <c r="AE89" s="91" t="str">
        <f t="shared" si="59"/>
        <v>Ягода свежемороженная</v>
      </c>
      <c r="AF89" s="91" t="str">
        <f t="shared" si="59"/>
        <v>Лимон</v>
      </c>
      <c r="AG89" s="91" t="str">
        <f t="shared" si="59"/>
        <v>Кисель</v>
      </c>
      <c r="AH89" s="91" t="str">
        <f t="shared" si="59"/>
        <v xml:space="preserve">Сок </v>
      </c>
      <c r="AI89" s="91" t="str">
        <f t="shared" si="59"/>
        <v>Макаронные изделия</v>
      </c>
      <c r="AJ89" s="91" t="str">
        <f t="shared" si="59"/>
        <v>Мука</v>
      </c>
      <c r="AK89" s="91" t="str">
        <f t="shared" si="59"/>
        <v>Дрожжи</v>
      </c>
      <c r="AL89" s="91" t="str">
        <f t="shared" si="59"/>
        <v>Печенье</v>
      </c>
      <c r="AM89" s="91" t="str">
        <f t="shared" si="59"/>
        <v>Пряники</v>
      </c>
      <c r="AN89" s="91" t="str">
        <f t="shared" si="59"/>
        <v>Вафли</v>
      </c>
      <c r="AO89" s="91" t="str">
        <f t="shared" si="59"/>
        <v>Конфеты</v>
      </c>
      <c r="AP89" s="91" t="str">
        <f t="shared" si="59"/>
        <v>Повидло Сава</v>
      </c>
      <c r="AQ89" s="91" t="str">
        <f t="shared" si="59"/>
        <v>Крупа геркулес</v>
      </c>
      <c r="AR89" s="91" t="str">
        <f t="shared" si="59"/>
        <v>Крупа горох</v>
      </c>
      <c r="AS89" s="91" t="str">
        <f t="shared" si="59"/>
        <v>Крупа гречневая</v>
      </c>
      <c r="AT89" s="91" t="str">
        <f t="shared" si="59"/>
        <v>Крупа кукурузная</v>
      </c>
      <c r="AU89" s="91" t="str">
        <f t="shared" si="59"/>
        <v>Крупа манная</v>
      </c>
      <c r="AV89" s="91" t="str">
        <f t="shared" si="59"/>
        <v>Крупа перловая</v>
      </c>
      <c r="AW89" s="91" t="str">
        <f t="shared" si="59"/>
        <v>Крупа пшеничная</v>
      </c>
      <c r="AX89" s="91" t="str">
        <f t="shared" si="59"/>
        <v>Крупа пшено</v>
      </c>
      <c r="AY89" s="91" t="str">
        <f t="shared" si="59"/>
        <v>Крупа ячневая</v>
      </c>
      <c r="AZ89" s="91" t="str">
        <f t="shared" si="59"/>
        <v>Рис</v>
      </c>
      <c r="BA89" s="91" t="str">
        <f t="shared" si="59"/>
        <v>Цыпленок бройлер</v>
      </c>
      <c r="BB89" s="91" t="str">
        <f t="shared" si="59"/>
        <v>Филе куриное</v>
      </c>
      <c r="BC89" s="91" t="str">
        <f t="shared" si="59"/>
        <v>Фарш говяжий</v>
      </c>
      <c r="BD89" s="91" t="str">
        <f t="shared" si="59"/>
        <v>Печень куриная</v>
      </c>
      <c r="BE89" s="91" t="str">
        <f t="shared" si="59"/>
        <v>Филе минтая</v>
      </c>
      <c r="BF89" s="91" t="str">
        <f t="shared" si="59"/>
        <v>Филе сельди слабосол.</v>
      </c>
      <c r="BG89" s="91" t="str">
        <f t="shared" si="59"/>
        <v>Картофель</v>
      </c>
      <c r="BH89" s="91" t="str">
        <f t="shared" si="59"/>
        <v>Морковь</v>
      </c>
      <c r="BI89" s="91" t="str">
        <f t="shared" si="59"/>
        <v>Лук</v>
      </c>
      <c r="BJ89" s="91" t="str">
        <f t="shared" si="59"/>
        <v>Капуста</v>
      </c>
      <c r="BK89" s="91" t="str">
        <f t="shared" si="59"/>
        <v>Свекла</v>
      </c>
      <c r="BL89" s="91" t="str">
        <f t="shared" si="59"/>
        <v>Томатная паста</v>
      </c>
      <c r="BM89" s="91" t="str">
        <f t="shared" si="59"/>
        <v>Масло растительное</v>
      </c>
      <c r="BN89" s="91" t="str">
        <f t="shared" si="59"/>
        <v>Соль</v>
      </c>
      <c r="BO89" s="91" t="str">
        <f t="shared" ref="BO89" si="60">BO52</f>
        <v>Аскорбиновая кислота</v>
      </c>
      <c r="BP89" s="100" t="s">
        <v>5</v>
      </c>
      <c r="BQ89" s="100" t="s">
        <v>6</v>
      </c>
    </row>
    <row r="90" spans="1:69" ht="36" customHeight="1" x14ac:dyDescent="0.25">
      <c r="A90" s="90"/>
      <c r="B90" s="5" t="s">
        <v>7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101"/>
      <c r="BQ90" s="101"/>
    </row>
    <row r="91" spans="1:69" x14ac:dyDescent="0.25">
      <c r="A91" s="102" t="s">
        <v>18</v>
      </c>
      <c r="B91" s="6" t="s">
        <v>19</v>
      </c>
      <c r="C91" s="84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3"/>
      <c r="B92" s="6" t="s">
        <v>20</v>
      </c>
      <c r="C92" s="85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3"/>
      <c r="B93" s="6"/>
      <c r="C93" s="85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4"/>
      <c r="B94" s="6"/>
      <c r="C94" s="86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70</v>
      </c>
      <c r="F100" s="30">
        <f t="shared" si="72"/>
        <v>86.3</v>
      </c>
      <c r="G100" s="30">
        <f t="shared" si="72"/>
        <v>500</v>
      </c>
      <c r="H100" s="30">
        <f t="shared" si="72"/>
        <v>925.9</v>
      </c>
      <c r="I100" s="30">
        <f t="shared" si="72"/>
        <v>510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504</v>
      </c>
      <c r="N100" s="30">
        <f t="shared" si="72"/>
        <v>99.49</v>
      </c>
      <c r="O100" s="30">
        <f t="shared" si="72"/>
        <v>320.32</v>
      </c>
      <c r="P100" s="30">
        <f t="shared" si="72"/>
        <v>368.4</v>
      </c>
      <c r="Q100" s="30">
        <f t="shared" si="72"/>
        <v>380</v>
      </c>
      <c r="R100" s="30">
        <f t="shared" si="72"/>
        <v>0</v>
      </c>
      <c r="S100" s="30">
        <f>S43</f>
        <v>130</v>
      </c>
      <c r="T100" s="30">
        <f>T43</f>
        <v>0</v>
      </c>
      <c r="U100" s="30">
        <f>U43</f>
        <v>628</v>
      </c>
      <c r="V100" s="30">
        <f>V43</f>
        <v>329.48</v>
      </c>
      <c r="W100" s="30">
        <f>W43</f>
        <v>219</v>
      </c>
      <c r="X100" s="30">
        <f t="shared" si="72"/>
        <v>7.9</v>
      </c>
      <c r="Y100" s="30">
        <f t="shared" si="72"/>
        <v>0</v>
      </c>
      <c r="Z100" s="30">
        <f t="shared" si="72"/>
        <v>247</v>
      </c>
      <c r="AA100" s="30">
        <f t="shared" si="72"/>
        <v>360</v>
      </c>
      <c r="AB100" s="30">
        <f t="shared" si="72"/>
        <v>213</v>
      </c>
      <c r="AC100" s="30">
        <f t="shared" si="72"/>
        <v>314.44</v>
      </c>
      <c r="AD100" s="30">
        <f t="shared" si="72"/>
        <v>138</v>
      </c>
      <c r="AE100" s="30">
        <f t="shared" si="72"/>
        <v>388</v>
      </c>
      <c r="AF100" s="30">
        <f t="shared" si="72"/>
        <v>189</v>
      </c>
      <c r="AG100" s="30">
        <f t="shared" si="72"/>
        <v>218.18</v>
      </c>
      <c r="AH100" s="30">
        <f t="shared" si="72"/>
        <v>59.6</v>
      </c>
      <c r="AI100" s="30">
        <f t="shared" si="72"/>
        <v>65.75</v>
      </c>
      <c r="AJ100" s="30">
        <f t="shared" si="72"/>
        <v>37</v>
      </c>
      <c r="AK100" s="30">
        <f t="shared" si="72"/>
        <v>190</v>
      </c>
      <c r="AL100" s="30">
        <f t="shared" si="72"/>
        <v>185</v>
      </c>
      <c r="AM100" s="30">
        <f t="shared" si="72"/>
        <v>0</v>
      </c>
      <c r="AN100" s="30">
        <f t="shared" si="72"/>
        <v>240</v>
      </c>
      <c r="AO100" s="30">
        <f t="shared" si="72"/>
        <v>0</v>
      </c>
      <c r="AP100" s="30">
        <f t="shared" si="72"/>
        <v>213.79</v>
      </c>
      <c r="AQ100" s="30">
        <f t="shared" si="72"/>
        <v>60</v>
      </c>
      <c r="AR100" s="30">
        <f t="shared" si="72"/>
        <v>65.33</v>
      </c>
      <c r="AS100" s="30">
        <f t="shared" si="72"/>
        <v>84</v>
      </c>
      <c r="AT100" s="30">
        <f t="shared" si="72"/>
        <v>41.43</v>
      </c>
      <c r="AU100" s="30">
        <f t="shared" si="72"/>
        <v>54.28</v>
      </c>
      <c r="AV100" s="30">
        <f t="shared" si="72"/>
        <v>48.75</v>
      </c>
      <c r="AW100" s="30">
        <f t="shared" si="72"/>
        <v>114.28</v>
      </c>
      <c r="AX100" s="30">
        <f t="shared" si="72"/>
        <v>62.66</v>
      </c>
      <c r="AY100" s="30">
        <f t="shared" si="72"/>
        <v>56.66</v>
      </c>
      <c r="AZ100" s="30">
        <f t="shared" si="72"/>
        <v>128</v>
      </c>
      <c r="BA100" s="30">
        <f t="shared" si="72"/>
        <v>227</v>
      </c>
      <c r="BB100" s="30">
        <f t="shared" si="72"/>
        <v>357</v>
      </c>
      <c r="BC100" s="30">
        <f t="shared" si="72"/>
        <v>491.11</v>
      </c>
      <c r="BD100" s="30">
        <f t="shared" si="72"/>
        <v>205</v>
      </c>
      <c r="BE100" s="30">
        <f t="shared" si="72"/>
        <v>330</v>
      </c>
      <c r="BF100" s="30">
        <f t="shared" si="72"/>
        <v>0</v>
      </c>
      <c r="BG100" s="30">
        <f t="shared" si="72"/>
        <v>23</v>
      </c>
      <c r="BH100" s="30">
        <f t="shared" si="72"/>
        <v>21</v>
      </c>
      <c r="BI100" s="30">
        <f t="shared" si="72"/>
        <v>30</v>
      </c>
      <c r="BJ100" s="30">
        <f t="shared" si="72"/>
        <v>21</v>
      </c>
      <c r="BK100" s="30">
        <f t="shared" si="72"/>
        <v>35</v>
      </c>
      <c r="BL100" s="30">
        <f t="shared" si="72"/>
        <v>275</v>
      </c>
      <c r="BM100" s="30">
        <f t="shared" si="72"/>
        <v>154.44999999999999</v>
      </c>
      <c r="BN100" s="30">
        <f t="shared" si="72"/>
        <v>14.89</v>
      </c>
      <c r="BO100" s="30">
        <f t="shared" ref="BO100" si="73">BO43</f>
        <v>10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7.0000000000000007E-2</v>
      </c>
      <c r="F101" s="23">
        <f t="shared" si="74"/>
        <v>8.6300000000000002E-2</v>
      </c>
      <c r="G101" s="23">
        <f t="shared" si="74"/>
        <v>0.5</v>
      </c>
      <c r="H101" s="23">
        <f t="shared" si="74"/>
        <v>0.92589999999999995</v>
      </c>
      <c r="I101" s="23">
        <f t="shared" si="74"/>
        <v>0.51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0.504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0.36839999999999995</v>
      </c>
      <c r="Q101" s="23">
        <f t="shared" si="74"/>
        <v>0.38</v>
      </c>
      <c r="R101" s="23">
        <f t="shared" si="74"/>
        <v>0</v>
      </c>
      <c r="S101" s="23">
        <f>S100/1000</f>
        <v>0.13</v>
      </c>
      <c r="T101" s="23">
        <f>T100/1000</f>
        <v>0</v>
      </c>
      <c r="U101" s="23">
        <f>U100/1000</f>
        <v>0.628</v>
      </c>
      <c r="V101" s="23">
        <f>V100/1000</f>
        <v>0.32948</v>
      </c>
      <c r="W101" s="23">
        <f>W100/1000</f>
        <v>0.219</v>
      </c>
      <c r="X101" s="23">
        <f t="shared" si="74"/>
        <v>7.9000000000000008E-3</v>
      </c>
      <c r="Y101" s="23">
        <f t="shared" si="74"/>
        <v>0</v>
      </c>
      <c r="Z101" s="23">
        <f t="shared" si="74"/>
        <v>0.247</v>
      </c>
      <c r="AA101" s="23">
        <f t="shared" si="74"/>
        <v>0.36</v>
      </c>
      <c r="AB101" s="23">
        <f t="shared" si="74"/>
        <v>0.21299999999999999</v>
      </c>
      <c r="AC101" s="23">
        <f t="shared" si="74"/>
        <v>0.31444</v>
      </c>
      <c r="AD101" s="23">
        <f t="shared" si="74"/>
        <v>0.13800000000000001</v>
      </c>
      <c r="AE101" s="23">
        <f t="shared" si="74"/>
        <v>0.38800000000000001</v>
      </c>
      <c r="AF101" s="23">
        <f t="shared" si="74"/>
        <v>0.189</v>
      </c>
      <c r="AG101" s="23">
        <f t="shared" si="74"/>
        <v>0.21818000000000001</v>
      </c>
      <c r="AH101" s="23">
        <f t="shared" si="74"/>
        <v>5.96E-2</v>
      </c>
      <c r="AI101" s="23">
        <f t="shared" si="74"/>
        <v>6.5750000000000003E-2</v>
      </c>
      <c r="AJ101" s="23">
        <f t="shared" si="74"/>
        <v>3.6999999999999998E-2</v>
      </c>
      <c r="AK101" s="23">
        <f t="shared" si="74"/>
        <v>0.19</v>
      </c>
      <c r="AL101" s="23">
        <f t="shared" si="74"/>
        <v>0.185</v>
      </c>
      <c r="AM101" s="23">
        <f t="shared" si="74"/>
        <v>0</v>
      </c>
      <c r="AN101" s="23">
        <f t="shared" si="74"/>
        <v>0.24</v>
      </c>
      <c r="AO101" s="23">
        <f t="shared" si="74"/>
        <v>0</v>
      </c>
      <c r="AP101" s="23">
        <f t="shared" si="74"/>
        <v>0.21378999999999998</v>
      </c>
      <c r="AQ101" s="23">
        <f t="shared" si="74"/>
        <v>0.06</v>
      </c>
      <c r="AR101" s="23">
        <f t="shared" si="74"/>
        <v>6.5329999999999999E-2</v>
      </c>
      <c r="AS101" s="23">
        <f t="shared" si="74"/>
        <v>8.4000000000000005E-2</v>
      </c>
      <c r="AT101" s="23">
        <f t="shared" si="74"/>
        <v>4.1430000000000002E-2</v>
      </c>
      <c r="AU101" s="23">
        <f t="shared" si="74"/>
        <v>5.4280000000000002E-2</v>
      </c>
      <c r="AV101" s="23">
        <f t="shared" si="74"/>
        <v>4.8750000000000002E-2</v>
      </c>
      <c r="AW101" s="23">
        <f t="shared" si="74"/>
        <v>0.11428000000000001</v>
      </c>
      <c r="AX101" s="23">
        <f t="shared" si="74"/>
        <v>6.2659999999999993E-2</v>
      </c>
      <c r="AY101" s="23">
        <f t="shared" si="74"/>
        <v>5.6659999999999995E-2</v>
      </c>
      <c r="AZ101" s="23">
        <f t="shared" si="74"/>
        <v>0.128</v>
      </c>
      <c r="BA101" s="23">
        <f t="shared" si="74"/>
        <v>0.22700000000000001</v>
      </c>
      <c r="BB101" s="23">
        <f t="shared" si="74"/>
        <v>0.35699999999999998</v>
      </c>
      <c r="BC101" s="23">
        <f t="shared" si="74"/>
        <v>0.49110999999999999</v>
      </c>
      <c r="BD101" s="23">
        <f t="shared" si="74"/>
        <v>0.20499999999999999</v>
      </c>
      <c r="BE101" s="23">
        <f t="shared" si="74"/>
        <v>0.33</v>
      </c>
      <c r="BF101" s="23">
        <f t="shared" si="74"/>
        <v>0</v>
      </c>
      <c r="BG101" s="23">
        <f t="shared" si="74"/>
        <v>2.3E-2</v>
      </c>
      <c r="BH101" s="23">
        <f t="shared" si="74"/>
        <v>2.1000000000000001E-2</v>
      </c>
      <c r="BI101" s="23">
        <f t="shared" si="74"/>
        <v>0.03</v>
      </c>
      <c r="BJ101" s="23">
        <f t="shared" si="74"/>
        <v>2.1000000000000001E-2</v>
      </c>
      <c r="BK101" s="23">
        <f t="shared" si="74"/>
        <v>3.5000000000000003E-2</v>
      </c>
      <c r="BL101" s="23">
        <f t="shared" si="74"/>
        <v>0.27500000000000002</v>
      </c>
      <c r="BM101" s="23">
        <f t="shared" si="74"/>
        <v>0.15444999999999998</v>
      </c>
      <c r="BN101" s="23">
        <f t="shared" si="74"/>
        <v>1.489E-2</v>
      </c>
      <c r="BO101" s="23">
        <f t="shared" ref="BO101" si="75">BO100/1000</f>
        <v>0.01</v>
      </c>
    </row>
    <row r="102" spans="1:69" ht="17.25" x14ac:dyDescent="0.3">
      <c r="A102" s="31"/>
      <c r="B102" s="32" t="s">
        <v>30</v>
      </c>
      <c r="C102" s="103"/>
      <c r="D102" s="33">
        <f t="shared" ref="D102:BN102" si="76">D96*D100</f>
        <v>0</v>
      </c>
      <c r="E102" s="33">
        <f t="shared" si="76"/>
        <v>0</v>
      </c>
      <c r="F102" s="33">
        <f t="shared" si="76"/>
        <v>1.4671000000000001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0.79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4.08772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1.776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17.210467000000001</v>
      </c>
      <c r="BQ102" s="35">
        <f>BP102/$C$19</f>
        <v>17.210467000000001</v>
      </c>
    </row>
    <row r="103" spans="1:69" ht="17.25" x14ac:dyDescent="0.3">
      <c r="A103" s="31"/>
      <c r="B103" s="32" t="s">
        <v>31</v>
      </c>
      <c r="C103" s="103"/>
      <c r="D103" s="33">
        <f t="shared" ref="D103:BN103" si="78">D96*D100</f>
        <v>0</v>
      </c>
      <c r="E103" s="33">
        <f t="shared" si="78"/>
        <v>0</v>
      </c>
      <c r="F103" s="33">
        <f t="shared" si="78"/>
        <v>1.4671000000000001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0.79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4.08772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1.776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17.210467000000001</v>
      </c>
      <c r="BQ103" s="35">
        <f>BP103/$C$7</f>
        <v>17.210467000000001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9"/>
      <c r="B106" s="4" t="s">
        <v>3</v>
      </c>
      <c r="C106" s="91" t="s">
        <v>4</v>
      </c>
      <c r="D106" s="91" t="str">
        <f t="shared" ref="D106:BN106" si="80">D52</f>
        <v>Хлеб пшеничный</v>
      </c>
      <c r="E106" s="91" t="str">
        <f t="shared" si="80"/>
        <v>Хлеб ржано-пшеничный</v>
      </c>
      <c r="F106" s="91" t="str">
        <f t="shared" si="80"/>
        <v>Сахар</v>
      </c>
      <c r="G106" s="91" t="str">
        <f t="shared" si="80"/>
        <v>Чай</v>
      </c>
      <c r="H106" s="91" t="str">
        <f t="shared" si="80"/>
        <v>Какао</v>
      </c>
      <c r="I106" s="91" t="str">
        <f t="shared" si="80"/>
        <v>Кофейный напиток</v>
      </c>
      <c r="J106" s="91" t="str">
        <f t="shared" si="80"/>
        <v>Молоко 2,5%</v>
      </c>
      <c r="K106" s="91" t="str">
        <f t="shared" si="80"/>
        <v>Масло сливочное</v>
      </c>
      <c r="L106" s="91" t="str">
        <f t="shared" si="80"/>
        <v>Сметана 15%</v>
      </c>
      <c r="M106" s="91" t="str">
        <f t="shared" si="80"/>
        <v>Молоко сухое</v>
      </c>
      <c r="N106" s="91" t="str">
        <f t="shared" si="80"/>
        <v>Снежок 2,5 %</v>
      </c>
      <c r="O106" s="91" t="str">
        <f t="shared" si="80"/>
        <v>Творог 5%</v>
      </c>
      <c r="P106" s="91" t="str">
        <f t="shared" si="80"/>
        <v>Молоко сгущенное</v>
      </c>
      <c r="Q106" s="91" t="str">
        <f t="shared" si="80"/>
        <v xml:space="preserve">Джем Сава </v>
      </c>
      <c r="R106" s="91" t="str">
        <f t="shared" si="80"/>
        <v>Сыр</v>
      </c>
      <c r="S106" s="91" t="str">
        <f>S52</f>
        <v>Зеленый горошек</v>
      </c>
      <c r="T106" s="91" t="str">
        <f>T52</f>
        <v>Кукуруза консервирован.</v>
      </c>
      <c r="U106" s="91" t="str">
        <f>U52</f>
        <v>Консервы рыбные</v>
      </c>
      <c r="V106" s="91" t="str">
        <f>V52</f>
        <v>Огурцы консервирован.</v>
      </c>
      <c r="W106" s="91" t="str">
        <f>W52</f>
        <v>Огурцы свежие</v>
      </c>
      <c r="X106" s="91" t="str">
        <f t="shared" si="80"/>
        <v>Яйцо</v>
      </c>
      <c r="Y106" s="91" t="str">
        <f t="shared" si="80"/>
        <v>Икра кабачковая</v>
      </c>
      <c r="Z106" s="91" t="str">
        <f t="shared" si="80"/>
        <v>Изюм</v>
      </c>
      <c r="AA106" s="91" t="str">
        <f t="shared" si="80"/>
        <v>Курага</v>
      </c>
      <c r="AB106" s="91" t="str">
        <f t="shared" si="80"/>
        <v>Чернослив</v>
      </c>
      <c r="AC106" s="91" t="str">
        <f t="shared" si="80"/>
        <v>Шиповник</v>
      </c>
      <c r="AD106" s="91" t="str">
        <f t="shared" si="80"/>
        <v>Сухофрукты</v>
      </c>
      <c r="AE106" s="91" t="str">
        <f t="shared" si="80"/>
        <v>Ягода свежемороженная</v>
      </c>
      <c r="AF106" s="91" t="str">
        <f t="shared" si="80"/>
        <v>Лимон</v>
      </c>
      <c r="AG106" s="91" t="str">
        <f t="shared" si="80"/>
        <v>Кисель</v>
      </c>
      <c r="AH106" s="91" t="str">
        <f t="shared" si="80"/>
        <v xml:space="preserve">Сок </v>
      </c>
      <c r="AI106" s="91" t="str">
        <f t="shared" si="80"/>
        <v>Макаронные изделия</v>
      </c>
      <c r="AJ106" s="91" t="str">
        <f t="shared" si="80"/>
        <v>Мука</v>
      </c>
      <c r="AK106" s="91" t="str">
        <f t="shared" si="80"/>
        <v>Дрожжи</v>
      </c>
      <c r="AL106" s="91" t="str">
        <f t="shared" si="80"/>
        <v>Печенье</v>
      </c>
      <c r="AM106" s="91" t="str">
        <f t="shared" si="80"/>
        <v>Пряники</v>
      </c>
      <c r="AN106" s="91" t="str">
        <f t="shared" si="80"/>
        <v>Вафли</v>
      </c>
      <c r="AO106" s="91" t="str">
        <f t="shared" si="80"/>
        <v>Конфеты</v>
      </c>
      <c r="AP106" s="91" t="str">
        <f t="shared" si="80"/>
        <v>Повидло Сава</v>
      </c>
      <c r="AQ106" s="91" t="str">
        <f t="shared" si="80"/>
        <v>Крупа геркулес</v>
      </c>
      <c r="AR106" s="91" t="str">
        <f t="shared" si="80"/>
        <v>Крупа горох</v>
      </c>
      <c r="AS106" s="91" t="str">
        <f t="shared" si="80"/>
        <v>Крупа гречневая</v>
      </c>
      <c r="AT106" s="91" t="str">
        <f t="shared" si="80"/>
        <v>Крупа кукурузная</v>
      </c>
      <c r="AU106" s="91" t="str">
        <f t="shared" si="80"/>
        <v>Крупа манная</v>
      </c>
      <c r="AV106" s="91" t="str">
        <f t="shared" si="80"/>
        <v>Крупа перловая</v>
      </c>
      <c r="AW106" s="91" t="str">
        <f t="shared" si="80"/>
        <v>Крупа пшеничная</v>
      </c>
      <c r="AX106" s="91" t="str">
        <f t="shared" si="80"/>
        <v>Крупа пшено</v>
      </c>
      <c r="AY106" s="91" t="str">
        <f t="shared" si="80"/>
        <v>Крупа ячневая</v>
      </c>
      <c r="AZ106" s="91" t="str">
        <f t="shared" si="80"/>
        <v>Рис</v>
      </c>
      <c r="BA106" s="91" t="str">
        <f t="shared" si="80"/>
        <v>Цыпленок бройлер</v>
      </c>
      <c r="BB106" s="91" t="str">
        <f t="shared" si="80"/>
        <v>Филе куриное</v>
      </c>
      <c r="BC106" s="91" t="str">
        <f t="shared" si="80"/>
        <v>Фарш говяжий</v>
      </c>
      <c r="BD106" s="91" t="str">
        <f t="shared" si="80"/>
        <v>Печень куриная</v>
      </c>
      <c r="BE106" s="91" t="str">
        <f t="shared" si="80"/>
        <v>Филе минтая</v>
      </c>
      <c r="BF106" s="91" t="str">
        <f t="shared" si="80"/>
        <v>Филе сельди слабосол.</v>
      </c>
      <c r="BG106" s="91" t="str">
        <f t="shared" si="80"/>
        <v>Картофель</v>
      </c>
      <c r="BH106" s="91" t="str">
        <f t="shared" si="80"/>
        <v>Морковь</v>
      </c>
      <c r="BI106" s="91" t="str">
        <f t="shared" si="80"/>
        <v>Лук</v>
      </c>
      <c r="BJ106" s="91" t="str">
        <f t="shared" si="80"/>
        <v>Капуста</v>
      </c>
      <c r="BK106" s="91" t="str">
        <f t="shared" si="80"/>
        <v>Свекла</v>
      </c>
      <c r="BL106" s="91" t="str">
        <f t="shared" si="80"/>
        <v>Томатная паста</v>
      </c>
      <c r="BM106" s="91" t="str">
        <f t="shared" si="80"/>
        <v>Масло растительное</v>
      </c>
      <c r="BN106" s="91" t="str">
        <f t="shared" si="80"/>
        <v>Соль</v>
      </c>
      <c r="BO106" s="91" t="str">
        <f t="shared" ref="BO106" si="81">BO52</f>
        <v>Аскорбиновая кислота</v>
      </c>
      <c r="BP106" s="100" t="s">
        <v>5</v>
      </c>
      <c r="BQ106" s="100" t="s">
        <v>6</v>
      </c>
    </row>
    <row r="107" spans="1:69" ht="36" customHeight="1" x14ac:dyDescent="0.25">
      <c r="A107" s="90"/>
      <c r="B107" s="5" t="s">
        <v>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101"/>
      <c r="BQ107" s="101"/>
    </row>
    <row r="108" spans="1:69" ht="15" customHeight="1" x14ac:dyDescent="0.25">
      <c r="A108" s="102" t="s">
        <v>21</v>
      </c>
      <c r="B108" s="20" t="s">
        <v>39</v>
      </c>
      <c r="C108" s="84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3"/>
      <c r="B109" t="s">
        <v>15</v>
      </c>
      <c r="C109" s="85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3"/>
      <c r="B110" s="11" t="s">
        <v>23</v>
      </c>
      <c r="C110" s="85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3"/>
      <c r="B111" s="10"/>
      <c r="C111" s="85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4"/>
      <c r="B112" s="6"/>
      <c r="C112" s="86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70</v>
      </c>
      <c r="F117" s="30">
        <f t="shared" si="90"/>
        <v>86.3</v>
      </c>
      <c r="G117" s="30">
        <f t="shared" si="90"/>
        <v>500</v>
      </c>
      <c r="H117" s="30">
        <f t="shared" si="90"/>
        <v>925.9</v>
      </c>
      <c r="I117" s="30">
        <f t="shared" si="90"/>
        <v>510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504</v>
      </c>
      <c r="N117" s="30">
        <f t="shared" si="90"/>
        <v>99.49</v>
      </c>
      <c r="O117" s="30">
        <f t="shared" si="90"/>
        <v>320.32</v>
      </c>
      <c r="P117" s="30">
        <f t="shared" si="90"/>
        <v>368.4</v>
      </c>
      <c r="Q117" s="30">
        <f t="shared" si="90"/>
        <v>380</v>
      </c>
      <c r="R117" s="30">
        <f t="shared" si="90"/>
        <v>0</v>
      </c>
      <c r="S117" s="30">
        <f>S43</f>
        <v>130</v>
      </c>
      <c r="T117" s="30">
        <f>T43</f>
        <v>0</v>
      </c>
      <c r="U117" s="30">
        <f>U43</f>
        <v>628</v>
      </c>
      <c r="V117" s="30">
        <f>V43</f>
        <v>329.48</v>
      </c>
      <c r="W117" s="30">
        <f>W43</f>
        <v>219</v>
      </c>
      <c r="X117" s="30">
        <f t="shared" si="90"/>
        <v>7.9</v>
      </c>
      <c r="Y117" s="30">
        <f t="shared" si="90"/>
        <v>0</v>
      </c>
      <c r="Z117" s="30">
        <f t="shared" si="90"/>
        <v>247</v>
      </c>
      <c r="AA117" s="30">
        <f t="shared" si="90"/>
        <v>360</v>
      </c>
      <c r="AB117" s="30">
        <f t="shared" si="90"/>
        <v>213</v>
      </c>
      <c r="AC117" s="30">
        <f t="shared" si="90"/>
        <v>314.44</v>
      </c>
      <c r="AD117" s="30">
        <f t="shared" si="90"/>
        <v>138</v>
      </c>
      <c r="AE117" s="30">
        <f t="shared" si="90"/>
        <v>388</v>
      </c>
      <c r="AF117" s="30">
        <f t="shared" si="90"/>
        <v>189</v>
      </c>
      <c r="AG117" s="30">
        <f t="shared" si="90"/>
        <v>218.18</v>
      </c>
      <c r="AH117" s="30">
        <f t="shared" si="90"/>
        <v>59.6</v>
      </c>
      <c r="AI117" s="30">
        <f t="shared" si="90"/>
        <v>65.75</v>
      </c>
      <c r="AJ117" s="30">
        <f t="shared" si="90"/>
        <v>37</v>
      </c>
      <c r="AK117" s="30">
        <f t="shared" si="90"/>
        <v>190</v>
      </c>
      <c r="AL117" s="30">
        <f t="shared" si="90"/>
        <v>185</v>
      </c>
      <c r="AM117" s="30">
        <f t="shared" si="90"/>
        <v>0</v>
      </c>
      <c r="AN117" s="30">
        <f t="shared" si="90"/>
        <v>240</v>
      </c>
      <c r="AO117" s="30">
        <f t="shared" si="90"/>
        <v>0</v>
      </c>
      <c r="AP117" s="30">
        <f t="shared" si="90"/>
        <v>213.79</v>
      </c>
      <c r="AQ117" s="30">
        <f t="shared" si="90"/>
        <v>60</v>
      </c>
      <c r="AR117" s="30">
        <f t="shared" si="90"/>
        <v>65.33</v>
      </c>
      <c r="AS117" s="30">
        <f t="shared" si="90"/>
        <v>84</v>
      </c>
      <c r="AT117" s="30">
        <f t="shared" si="90"/>
        <v>41.43</v>
      </c>
      <c r="AU117" s="30">
        <f t="shared" si="90"/>
        <v>54.28</v>
      </c>
      <c r="AV117" s="30">
        <f t="shared" si="90"/>
        <v>48.75</v>
      </c>
      <c r="AW117" s="30">
        <f t="shared" si="90"/>
        <v>114.28</v>
      </c>
      <c r="AX117" s="30">
        <f t="shared" si="90"/>
        <v>62.66</v>
      </c>
      <c r="AY117" s="30">
        <f t="shared" si="90"/>
        <v>56.66</v>
      </c>
      <c r="AZ117" s="30">
        <f t="shared" si="90"/>
        <v>128</v>
      </c>
      <c r="BA117" s="30">
        <f t="shared" si="90"/>
        <v>227</v>
      </c>
      <c r="BB117" s="30">
        <f t="shared" si="90"/>
        <v>357</v>
      </c>
      <c r="BC117" s="30">
        <f t="shared" si="90"/>
        <v>491.11</v>
      </c>
      <c r="BD117" s="30">
        <f t="shared" si="90"/>
        <v>205</v>
      </c>
      <c r="BE117" s="30">
        <f t="shared" si="90"/>
        <v>330</v>
      </c>
      <c r="BF117" s="30">
        <f t="shared" si="90"/>
        <v>0</v>
      </c>
      <c r="BG117" s="30">
        <f t="shared" si="90"/>
        <v>23</v>
      </c>
      <c r="BH117" s="30">
        <f t="shared" si="90"/>
        <v>21</v>
      </c>
      <c r="BI117" s="30">
        <f t="shared" si="90"/>
        <v>30</v>
      </c>
      <c r="BJ117" s="30">
        <f t="shared" si="90"/>
        <v>21</v>
      </c>
      <c r="BK117" s="30">
        <f t="shared" si="90"/>
        <v>35</v>
      </c>
      <c r="BL117" s="30">
        <f t="shared" si="90"/>
        <v>275</v>
      </c>
      <c r="BM117" s="30">
        <f t="shared" si="90"/>
        <v>154.44999999999999</v>
      </c>
      <c r="BN117" s="30">
        <f t="shared" si="90"/>
        <v>14.89</v>
      </c>
      <c r="BO117" s="30">
        <f t="shared" ref="BO117" si="91">BO43</f>
        <v>10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7.0000000000000007E-2</v>
      </c>
      <c r="F118" s="23">
        <f t="shared" si="92"/>
        <v>8.6300000000000002E-2</v>
      </c>
      <c r="G118" s="23">
        <f t="shared" si="92"/>
        <v>0.5</v>
      </c>
      <c r="H118" s="23">
        <f t="shared" si="92"/>
        <v>0.92589999999999995</v>
      </c>
      <c r="I118" s="23">
        <f t="shared" si="92"/>
        <v>0.51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0.504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0.36839999999999995</v>
      </c>
      <c r="Q118" s="23">
        <f t="shared" si="92"/>
        <v>0.38</v>
      </c>
      <c r="R118" s="23">
        <f t="shared" si="92"/>
        <v>0</v>
      </c>
      <c r="S118" s="23">
        <f>S117/1000</f>
        <v>0.13</v>
      </c>
      <c r="T118" s="23">
        <f>T117/1000</f>
        <v>0</v>
      </c>
      <c r="U118" s="23">
        <f>U117/1000</f>
        <v>0.628</v>
      </c>
      <c r="V118" s="23">
        <f>V117/1000</f>
        <v>0.32948</v>
      </c>
      <c r="W118" s="23">
        <f>W117/1000</f>
        <v>0.219</v>
      </c>
      <c r="X118" s="23">
        <f t="shared" si="92"/>
        <v>7.9000000000000008E-3</v>
      </c>
      <c r="Y118" s="23">
        <f t="shared" si="92"/>
        <v>0</v>
      </c>
      <c r="Z118" s="23">
        <f t="shared" si="92"/>
        <v>0.247</v>
      </c>
      <c r="AA118" s="23">
        <f t="shared" si="92"/>
        <v>0.36</v>
      </c>
      <c r="AB118" s="23">
        <f t="shared" si="92"/>
        <v>0.21299999999999999</v>
      </c>
      <c r="AC118" s="23">
        <f t="shared" si="92"/>
        <v>0.31444</v>
      </c>
      <c r="AD118" s="23">
        <f t="shared" si="92"/>
        <v>0.13800000000000001</v>
      </c>
      <c r="AE118" s="23">
        <f t="shared" si="92"/>
        <v>0.38800000000000001</v>
      </c>
      <c r="AF118" s="23">
        <f t="shared" si="92"/>
        <v>0.189</v>
      </c>
      <c r="AG118" s="23">
        <f t="shared" si="92"/>
        <v>0.21818000000000001</v>
      </c>
      <c r="AH118" s="23">
        <f t="shared" si="92"/>
        <v>5.96E-2</v>
      </c>
      <c r="AI118" s="23">
        <f t="shared" si="92"/>
        <v>6.5750000000000003E-2</v>
      </c>
      <c r="AJ118" s="23">
        <f t="shared" si="92"/>
        <v>3.6999999999999998E-2</v>
      </c>
      <c r="AK118" s="23">
        <f t="shared" si="92"/>
        <v>0.19</v>
      </c>
      <c r="AL118" s="23">
        <f t="shared" si="92"/>
        <v>0.185</v>
      </c>
      <c r="AM118" s="23">
        <f t="shared" si="92"/>
        <v>0</v>
      </c>
      <c r="AN118" s="23">
        <f t="shared" si="92"/>
        <v>0.24</v>
      </c>
      <c r="AO118" s="23">
        <f t="shared" si="92"/>
        <v>0</v>
      </c>
      <c r="AP118" s="23">
        <f t="shared" si="92"/>
        <v>0.21378999999999998</v>
      </c>
      <c r="AQ118" s="23">
        <f t="shared" si="92"/>
        <v>0.06</v>
      </c>
      <c r="AR118" s="23">
        <f t="shared" si="92"/>
        <v>6.5329999999999999E-2</v>
      </c>
      <c r="AS118" s="23">
        <f t="shared" si="92"/>
        <v>8.4000000000000005E-2</v>
      </c>
      <c r="AT118" s="23">
        <f t="shared" si="92"/>
        <v>4.1430000000000002E-2</v>
      </c>
      <c r="AU118" s="23">
        <f t="shared" si="92"/>
        <v>5.4280000000000002E-2</v>
      </c>
      <c r="AV118" s="23">
        <f t="shared" si="92"/>
        <v>4.8750000000000002E-2</v>
      </c>
      <c r="AW118" s="23">
        <f t="shared" si="92"/>
        <v>0.11428000000000001</v>
      </c>
      <c r="AX118" s="23">
        <f t="shared" si="92"/>
        <v>6.2659999999999993E-2</v>
      </c>
      <c r="AY118" s="23">
        <f t="shared" si="92"/>
        <v>5.6659999999999995E-2</v>
      </c>
      <c r="AZ118" s="23">
        <f t="shared" si="92"/>
        <v>0.128</v>
      </c>
      <c r="BA118" s="23">
        <f t="shared" si="92"/>
        <v>0.22700000000000001</v>
      </c>
      <c r="BB118" s="23">
        <f t="shared" si="92"/>
        <v>0.35699999999999998</v>
      </c>
      <c r="BC118" s="23">
        <f t="shared" si="92"/>
        <v>0.49110999999999999</v>
      </c>
      <c r="BD118" s="23">
        <f t="shared" si="92"/>
        <v>0.20499999999999999</v>
      </c>
      <c r="BE118" s="23">
        <f t="shared" si="92"/>
        <v>0.33</v>
      </c>
      <c r="BF118" s="23">
        <f t="shared" si="92"/>
        <v>0</v>
      </c>
      <c r="BG118" s="23">
        <f t="shared" si="92"/>
        <v>2.3E-2</v>
      </c>
      <c r="BH118" s="23">
        <f t="shared" si="92"/>
        <v>2.1000000000000001E-2</v>
      </c>
      <c r="BI118" s="23">
        <f t="shared" si="92"/>
        <v>0.03</v>
      </c>
      <c r="BJ118" s="23">
        <f t="shared" si="92"/>
        <v>2.1000000000000001E-2</v>
      </c>
      <c r="BK118" s="23">
        <f t="shared" si="92"/>
        <v>3.5000000000000003E-2</v>
      </c>
      <c r="BL118" s="23">
        <f t="shared" si="92"/>
        <v>0.27500000000000002</v>
      </c>
      <c r="BM118" s="23">
        <f t="shared" si="92"/>
        <v>0.15444999999999998</v>
      </c>
      <c r="BN118" s="23">
        <f t="shared" si="92"/>
        <v>1.489E-2</v>
      </c>
      <c r="BO118" s="23">
        <f t="shared" ref="BO118" si="93">BO117/1000</f>
        <v>0.01</v>
      </c>
    </row>
    <row r="119" spans="1:69" ht="17.25" x14ac:dyDescent="0.3">
      <c r="A119" s="31"/>
      <c r="B119" s="32" t="s">
        <v>30</v>
      </c>
      <c r="C119" s="103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1.0356000000000001</v>
      </c>
      <c r="G119" s="33">
        <f t="shared" si="94"/>
        <v>0.2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15.287959999999998</v>
      </c>
      <c r="BQ119" s="35">
        <f>BP119/$C$19</f>
        <v>15.287959999999998</v>
      </c>
    </row>
    <row r="120" spans="1:69" ht="17.25" x14ac:dyDescent="0.3">
      <c r="A120" s="31"/>
      <c r="B120" s="32" t="s">
        <v>31</v>
      </c>
      <c r="C120" s="103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1.0356000000000001</v>
      </c>
      <c r="G120" s="33">
        <f t="shared" si="96"/>
        <v>0.2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15.287959999999998</v>
      </c>
      <c r="BQ120" s="35">
        <f>BP120/$C$7</f>
        <v>15.287959999999998</v>
      </c>
    </row>
    <row r="123" spans="1:69" x14ac:dyDescent="0.25">
      <c r="BQ123" s="40">
        <f>BQ65</f>
        <v>27.307065000000001</v>
      </c>
    </row>
    <row r="124" spans="1:69" x14ac:dyDescent="0.25">
      <c r="BQ124" s="40">
        <f>BQ86</f>
        <v>53.882469999999998</v>
      </c>
    </row>
    <row r="125" spans="1:69" x14ac:dyDescent="0.25">
      <c r="BQ125" s="40">
        <f>BQ103</f>
        <v>17.210467000000001</v>
      </c>
    </row>
    <row r="126" spans="1:69" x14ac:dyDescent="0.25">
      <c r="BQ126" s="40">
        <f>BQ120</f>
        <v>15.287959999999998</v>
      </c>
    </row>
    <row r="127" spans="1:69" x14ac:dyDescent="0.25">
      <c r="BQ127" s="40">
        <f>SUM(BQ123:BQ126)</f>
        <v>113.687962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5" customHeight="1" x14ac:dyDescent="0.3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 x14ac:dyDescent="0.25">
      <c r="A3" s="54"/>
      <c r="B3" s="67">
        <f t="shared" ref="B3:B15" si="0">E3</f>
        <v>44992</v>
      </c>
      <c r="C3" s="55" t="s">
        <v>44</v>
      </c>
      <c r="D3" s="54"/>
      <c r="E3" s="67">
        <f>'08.01.2021 3-7 лет (день 10)'!K4</f>
        <v>44992</v>
      </c>
      <c r="F3" s="55" t="s">
        <v>44</v>
      </c>
      <c r="G3" s="55" t="s">
        <v>45</v>
      </c>
      <c r="H3" s="54"/>
      <c r="I3" s="67">
        <f>E3</f>
        <v>44992</v>
      </c>
      <c r="J3" s="55" t="s">
        <v>45</v>
      </c>
      <c r="K3" s="26"/>
      <c r="L3" s="56">
        <f>F4</f>
        <v>20.602644999999999</v>
      </c>
      <c r="M3" s="56">
        <f>G4</f>
        <v>27.307065000000001</v>
      </c>
      <c r="N3" s="56">
        <f>F9</f>
        <v>43.948180000000008</v>
      </c>
      <c r="O3" s="56">
        <f>G9</f>
        <v>53.882469999999998</v>
      </c>
      <c r="P3" s="56">
        <f>F17</f>
        <v>12.131298999999999</v>
      </c>
      <c r="Q3" s="56">
        <f>G17</f>
        <v>17.210467000000001</v>
      </c>
      <c r="R3" s="6">
        <f>F22</f>
        <v>10.746143000000002</v>
      </c>
      <c r="S3" s="6">
        <f>G22</f>
        <v>15.287959999999998</v>
      </c>
      <c r="T3" s="57">
        <f>L3+N3+P3+R3</f>
        <v>87.428267000000005</v>
      </c>
      <c r="U3" s="57">
        <f>M3+O3+Q3+S3</f>
        <v>113.687962</v>
      </c>
    </row>
    <row r="4" spans="1:22" ht="15" customHeight="1" x14ac:dyDescent="0.25">
      <c r="A4" s="83" t="s">
        <v>8</v>
      </c>
      <c r="B4" s="6" t="str">
        <f t="shared" si="0"/>
        <v>Каша рисовая молочная</v>
      </c>
      <c r="C4" s="115">
        <f>F4</f>
        <v>20.602644999999999</v>
      </c>
      <c r="D4" s="83" t="s">
        <v>8</v>
      </c>
      <c r="E4" s="6" t="str">
        <f>'08.01.2021 3-7 лет (день 10)'!B7</f>
        <v>Каша рисовая молочная</v>
      </c>
      <c r="F4" s="115">
        <f>'08.01.2021 1,5-2 года (день 10)'!BQ64</f>
        <v>20.602644999999999</v>
      </c>
      <c r="G4" s="115">
        <f>'08.01.2021 3-7 лет (день 10)'!BQ65</f>
        <v>27.307065000000001</v>
      </c>
      <c r="H4" s="83" t="s">
        <v>8</v>
      </c>
      <c r="I4" s="6" t="str">
        <f>E4</f>
        <v>Каша рисовая молочная</v>
      </c>
      <c r="J4" s="115">
        <f>G4</f>
        <v>27.307065000000001</v>
      </c>
    </row>
    <row r="5" spans="1:22" ht="15" customHeight="1" x14ac:dyDescent="0.25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10)'!B8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 x14ac:dyDescent="0.25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10)'!B9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 x14ac:dyDescent="0.25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 x14ac:dyDescent="0.25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 x14ac:dyDescent="0.25">
      <c r="A9" s="83" t="s">
        <v>11</v>
      </c>
      <c r="B9" s="6" t="str">
        <f t="shared" si="0"/>
        <v>Щи из свежей капусты</v>
      </c>
      <c r="C9" s="121">
        <f>F9</f>
        <v>43.948180000000008</v>
      </c>
      <c r="D9" s="83" t="s">
        <v>11</v>
      </c>
      <c r="E9" s="9" t="str">
        <f>'08.01.2021 3-7 лет (день 10)'!B12</f>
        <v>Щи из свежей капусты</v>
      </c>
      <c r="F9" s="121">
        <f>'08.01.2021 1,5-2 года (день 10)'!BQ82</f>
        <v>43.948180000000008</v>
      </c>
      <c r="G9" s="121">
        <f>'08.01.2021 3-7 лет (день 10)'!BQ86</f>
        <v>53.882469999999998</v>
      </c>
      <c r="H9" s="83" t="s">
        <v>11</v>
      </c>
      <c r="I9" s="6" t="str">
        <f>E9</f>
        <v>Щи из свежей капусты</v>
      </c>
      <c r="J9" s="121">
        <f>G9</f>
        <v>53.882469999999998</v>
      </c>
    </row>
    <row r="10" spans="1:22" ht="15" customHeight="1" x14ac:dyDescent="0.25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10)'!B13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 x14ac:dyDescent="0.25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10)'!B14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 x14ac:dyDescent="0.25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10)'!B15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 x14ac:dyDescent="0.25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10)'!B16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 x14ac:dyDescent="0.25">
      <c r="A14" s="83"/>
      <c r="B14" s="6" t="str">
        <f t="shared" si="0"/>
        <v>Сок</v>
      </c>
      <c r="C14" s="122"/>
      <c r="D14" s="83"/>
      <c r="E14" s="9" t="str">
        <f>'08.01.2021 3-7 лет (день 10)'!B17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 x14ac:dyDescent="0.25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 x14ac:dyDescent="0.25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 x14ac:dyDescent="0.25">
      <c r="A17" s="83" t="s">
        <v>18</v>
      </c>
      <c r="B17" s="6" t="str">
        <f>E17</f>
        <v>Напиток из шиповника</v>
      </c>
      <c r="C17" s="115">
        <f>F17</f>
        <v>12.131298999999999</v>
      </c>
      <c r="D17" s="83" t="s">
        <v>18</v>
      </c>
      <c r="E17" s="6" t="str">
        <f>'08.01.2021 3-7 лет (день 10)'!B19</f>
        <v>Напиток из шиповника</v>
      </c>
      <c r="F17" s="115">
        <f>'08.01.2021 1,5-2 года (день 10)'!BQ98</f>
        <v>12.131298999999999</v>
      </c>
      <c r="G17" s="115">
        <f>'08.01.2021 3-7 лет (день 10)'!BQ103</f>
        <v>17.210467000000001</v>
      </c>
      <c r="H17" s="83" t="s">
        <v>18</v>
      </c>
      <c r="I17" s="6" t="str">
        <f>E17</f>
        <v>Напиток из шиповника</v>
      </c>
      <c r="J17" s="115">
        <f>G17</f>
        <v>17.210467000000001</v>
      </c>
      <c r="L17">
        <v>16.815419030000001</v>
      </c>
    </row>
    <row r="18" spans="1:15" ht="15" customHeight="1" x14ac:dyDescent="0.25">
      <c r="A18" s="83"/>
      <c r="B18" s="6" t="str">
        <f>E18</f>
        <v>Булочка домашняя</v>
      </c>
      <c r="C18" s="116"/>
      <c r="D18" s="83"/>
      <c r="E18" s="6" t="str">
        <f>'08.01.2021 3-7 лет (день 10)'!B20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 x14ac:dyDescent="0.25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 x14ac:dyDescent="0.25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 x14ac:dyDescent="0.25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 x14ac:dyDescent="0.25">
      <c r="A22" s="83" t="s">
        <v>21</v>
      </c>
      <c r="B22" s="20" t="str">
        <f>E22</f>
        <v>Суп молочный с макарон. изделиями</v>
      </c>
      <c r="C22" s="115">
        <f>F22</f>
        <v>10.746143000000002</v>
      </c>
      <c r="D22" s="83" t="s">
        <v>21</v>
      </c>
      <c r="E22" s="20" t="str">
        <f>'08.01.2021 3-7 лет (день 10)'!B24</f>
        <v>Суп молочный с макарон. изделиями</v>
      </c>
      <c r="F22" s="115">
        <f>'08.01.2021 1,5-2 года (день 10)'!BQ114</f>
        <v>10.746143000000002</v>
      </c>
      <c r="G22" s="115">
        <f>'08.01.2021 3-7 лет (день 10)'!BQ120</f>
        <v>15.287959999999998</v>
      </c>
      <c r="H22" s="83" t="s">
        <v>21</v>
      </c>
      <c r="I22" s="20" t="str">
        <f>E22</f>
        <v>Суп молочный с макарон. изделиями</v>
      </c>
      <c r="J22" s="115">
        <f>G22</f>
        <v>15.287959999999998</v>
      </c>
      <c r="L22">
        <v>14.777958181818184</v>
      </c>
    </row>
    <row r="23" spans="1:15" ht="15" customHeight="1" x14ac:dyDescent="0.25">
      <c r="A23" s="83"/>
      <c r="B23" s="20" t="str">
        <f>E23</f>
        <v>Хлеб пшеничный</v>
      </c>
      <c r="C23" s="116"/>
      <c r="D23" s="83"/>
      <c r="E23" s="20" t="str">
        <f>'08.01.2021 3-7 лет (день 10)'!B25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 x14ac:dyDescent="0.25">
      <c r="A24" s="83"/>
      <c r="B24" s="20" t="str">
        <f>E24</f>
        <v>Чай с сахаром</v>
      </c>
      <c r="C24" s="116"/>
      <c r="D24" s="83"/>
      <c r="E24" s="20" t="str">
        <f>'08.01.2021 3-7 лет (день 10)'!B26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 x14ac:dyDescent="0.25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 x14ac:dyDescent="0.25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25" x14ac:dyDescent="0.3">
      <c r="A27" s="113" t="s">
        <v>43</v>
      </c>
      <c r="B27" s="114"/>
      <c r="C27" s="58">
        <f>C4+C9+C17+C22</f>
        <v>87.428267000000005</v>
      </c>
      <c r="D27" s="113" t="s">
        <v>43</v>
      </c>
      <c r="E27" s="114"/>
      <c r="F27" s="58">
        <f>F4+F9+F17+F22</f>
        <v>87.428267000000005</v>
      </c>
      <c r="G27" s="58">
        <f>G4+G9+G17+G22</f>
        <v>113.687962</v>
      </c>
      <c r="H27" s="113" t="s">
        <v>43</v>
      </c>
      <c r="I27" s="114"/>
      <c r="J27" s="58">
        <f>J4+J9+J17+J22</f>
        <v>113.687962</v>
      </c>
    </row>
    <row r="28" spans="1:15" ht="59.25" customHeight="1" x14ac:dyDescent="0.25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5" customHeight="1" x14ac:dyDescent="0.25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44992</v>
      </c>
      <c r="C30" s="55" t="s">
        <v>45</v>
      </c>
      <c r="D30" s="54"/>
      <c r="E30" s="67">
        <f>E3</f>
        <v>44992</v>
      </c>
      <c r="F30" s="55" t="s">
        <v>44</v>
      </c>
      <c r="G30" s="55" t="s">
        <v>45</v>
      </c>
      <c r="H30" s="54"/>
      <c r="I30" s="69">
        <f>E3</f>
        <v>44992</v>
      </c>
      <c r="J30" s="60" t="s">
        <v>45</v>
      </c>
      <c r="K30" s="26"/>
      <c r="L30" s="26"/>
    </row>
    <row r="31" spans="1:15" ht="15" customHeight="1" x14ac:dyDescent="0.25">
      <c r="A31" s="83" t="s">
        <v>8</v>
      </c>
      <c r="B31" s="6" t="str">
        <f>E4</f>
        <v>Каша рисовая молочная</v>
      </c>
      <c r="C31" s="115">
        <f>G4</f>
        <v>27.307065000000001</v>
      </c>
      <c r="D31" s="83" t="s">
        <v>8</v>
      </c>
      <c r="E31" s="6" t="str">
        <f>E4</f>
        <v>Каша рисовая молочная</v>
      </c>
      <c r="F31" s="115">
        <f>F4</f>
        <v>20.602644999999999</v>
      </c>
      <c r="G31" s="118">
        <f>G4</f>
        <v>27.307065000000001</v>
      </c>
      <c r="H31" s="83" t="s">
        <v>8</v>
      </c>
      <c r="I31" s="6" t="str">
        <f>I4</f>
        <v>Каша рисовая молочная</v>
      </c>
      <c r="J31" s="115">
        <f>F31</f>
        <v>20.602644999999999</v>
      </c>
    </row>
    <row r="32" spans="1:15" ht="15" customHeight="1" x14ac:dyDescent="0.25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 x14ac:dyDescent="0.25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 x14ac:dyDescent="0.25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 x14ac:dyDescent="0.25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 x14ac:dyDescent="0.25">
      <c r="A36" s="83" t="s">
        <v>11</v>
      </c>
      <c r="B36" s="6" t="str">
        <f>E9</f>
        <v>Щи из свежей капусты</v>
      </c>
      <c r="C36" s="121">
        <f>G9</f>
        <v>53.882469999999998</v>
      </c>
      <c r="D36" s="83" t="s">
        <v>11</v>
      </c>
      <c r="E36" s="6" t="str">
        <f>E9</f>
        <v>Щи из свежей капусты</v>
      </c>
      <c r="F36" s="124">
        <f>F9</f>
        <v>43.948180000000008</v>
      </c>
      <c r="G36" s="121">
        <f>G9</f>
        <v>53.882469999999998</v>
      </c>
      <c r="H36" s="83" t="s">
        <v>11</v>
      </c>
      <c r="I36" s="6" t="str">
        <f t="shared" ref="I36:I41" si="2">I9</f>
        <v>Щи из свежей капусты</v>
      </c>
      <c r="J36" s="121">
        <f>F36</f>
        <v>43.948180000000008</v>
      </c>
    </row>
    <row r="37" spans="1:10" ht="15" customHeight="1" x14ac:dyDescent="0.25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 x14ac:dyDescent="0.25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 x14ac:dyDescent="0.25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 x14ac:dyDescent="0.25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 x14ac:dyDescent="0.25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 x14ac:dyDescent="0.25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 x14ac:dyDescent="0.25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 x14ac:dyDescent="0.25">
      <c r="A44" s="83" t="s">
        <v>18</v>
      </c>
      <c r="B44" s="6" t="str">
        <f>E17</f>
        <v>Напиток из шиповника</v>
      </c>
      <c r="C44" s="115">
        <f>G17</f>
        <v>17.210467000000001</v>
      </c>
      <c r="D44" s="83" t="s">
        <v>18</v>
      </c>
      <c r="E44" s="6" t="str">
        <f>E17</f>
        <v>Напиток из шиповника</v>
      </c>
      <c r="F44" s="115">
        <f>F17</f>
        <v>12.131298999999999</v>
      </c>
      <c r="G44" s="118">
        <f>G17</f>
        <v>17.210467000000001</v>
      </c>
      <c r="H44" s="83" t="s">
        <v>18</v>
      </c>
      <c r="I44" s="6" t="str">
        <f>I17</f>
        <v>Напиток из шиповника</v>
      </c>
      <c r="J44" s="115">
        <f>F44</f>
        <v>12.131298999999999</v>
      </c>
    </row>
    <row r="45" spans="1:10" ht="15" customHeight="1" x14ac:dyDescent="0.25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 x14ac:dyDescent="0.25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 x14ac:dyDescent="0.25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 x14ac:dyDescent="0.25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 x14ac:dyDescent="0.25">
      <c r="A49" s="83" t="s">
        <v>21</v>
      </c>
      <c r="B49" s="20" t="str">
        <f>E22</f>
        <v>Суп молочный с макарон. изделиями</v>
      </c>
      <c r="C49" s="115">
        <f>G22</f>
        <v>15.287959999999998</v>
      </c>
      <c r="D49" s="83" t="s">
        <v>21</v>
      </c>
      <c r="E49" s="20" t="str">
        <f>E22</f>
        <v>Суп молочный с макарон. изделиями</v>
      </c>
      <c r="F49" s="115">
        <f>F22</f>
        <v>10.746143000000002</v>
      </c>
      <c r="G49" s="118">
        <f>G22</f>
        <v>15.287959999999998</v>
      </c>
      <c r="H49" s="83" t="s">
        <v>21</v>
      </c>
      <c r="I49" s="20" t="str">
        <f>I22</f>
        <v>Суп молочный с макарон. изделиями</v>
      </c>
      <c r="J49" s="115">
        <f>F49</f>
        <v>10.746143000000002</v>
      </c>
    </row>
    <row r="50" spans="1:10" ht="15" customHeight="1" x14ac:dyDescent="0.25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 x14ac:dyDescent="0.25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 x14ac:dyDescent="0.25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 x14ac:dyDescent="0.25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25" x14ac:dyDescent="0.3">
      <c r="A54" s="113" t="s">
        <v>43</v>
      </c>
      <c r="B54" s="114"/>
      <c r="C54" s="61">
        <f>C31+C36+C44+C49</f>
        <v>113.687962</v>
      </c>
      <c r="D54" s="44"/>
      <c r="E54" s="62" t="s">
        <v>43</v>
      </c>
      <c r="F54" s="63">
        <f>F31+F36+F44+F49</f>
        <v>87.428267000000005</v>
      </c>
      <c r="G54" s="63">
        <f>G31+G36+G44+G49</f>
        <v>113.687962</v>
      </c>
      <c r="H54" s="113" t="s">
        <v>43</v>
      </c>
      <c r="I54" s="114"/>
      <c r="J54" s="58">
        <f>J31+J36+J44+J49</f>
        <v>87.428267000000005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'08.01.2021 3-7 лет (день 10)'!K4</f>
        <v>44992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7"/>
      <c r="B6" s="145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7"/>
      <c r="B7" s="145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4" t="s">
        <v>59</v>
      </c>
      <c r="B8" s="145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4"/>
      <c r="B9" s="145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4"/>
      <c r="B10" s="145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4"/>
      <c r="B11" s="145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4"/>
      <c r="B12" s="145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4"/>
      <c r="B13" s="145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4"/>
      <c r="B14" s="145"/>
      <c r="C14" s="11"/>
      <c r="D14" s="64"/>
      <c r="E14" s="64"/>
      <c r="F14" s="6"/>
      <c r="G14" s="6"/>
    </row>
    <row r="15" spans="1:7" ht="20.100000000000001" customHeight="1" x14ac:dyDescent="0.25">
      <c r="A15" s="144" t="s">
        <v>60</v>
      </c>
      <c r="B15" s="145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4"/>
      <c r="B16" s="146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4" t="s">
        <v>61</v>
      </c>
      <c r="B17" s="145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4"/>
      <c r="B18" s="146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4"/>
      <c r="B19" s="146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4" sqref="J4:M4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102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f>'08.01.2021 3-7 лет (день 10)'!K4</f>
        <v>44992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83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84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87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4" sqref="J4:M4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103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f>'08.01.2021 3-7 лет (день 10)'!K4</f>
        <v>44992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89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83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84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87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99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2023-03-06T02:31:05Z</dcterms:modified>
</cp:coreProperties>
</file>