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92" i="5" l="1"/>
  <c r="BO93" i="5" s="1"/>
  <c r="BO97" i="5" s="1"/>
  <c r="BO58" i="5"/>
  <c r="BO59" i="5" s="1"/>
  <c r="BO63" i="5" s="1"/>
  <c r="BO108" i="5"/>
  <c r="BO109" i="5" s="1"/>
  <c r="BO113" i="5" s="1"/>
  <c r="BO45" i="5"/>
  <c r="BO76" i="5"/>
  <c r="BO77" i="5" s="1"/>
  <c r="BO82" i="5" s="1"/>
  <c r="BO98" i="5"/>
  <c r="BO80" i="5"/>
  <c r="BO64" i="5"/>
  <c r="BO114" i="5" l="1"/>
  <c r="BO81" i="5"/>
  <c r="BO47" i="5"/>
  <c r="BO44" i="4" l="1"/>
  <c r="BO53" i="4"/>
  <c r="BO54" i="4"/>
  <c r="BO55" i="4"/>
  <c r="BO56" i="4"/>
  <c r="BO57" i="4"/>
  <c r="BO58" i="4" s="1"/>
  <c r="BO59" i="4" s="1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108" i="4" l="1"/>
  <c r="BO109" i="4" s="1"/>
  <c r="BO114" i="4" s="1"/>
  <c r="BO92" i="4"/>
  <c r="BO93" i="4" s="1"/>
  <c r="BO76" i="4"/>
  <c r="BO77" i="4" s="1"/>
  <c r="BO81" i="4" s="1"/>
  <c r="BO64" i="4"/>
  <c r="BO63" i="4"/>
  <c r="BO98" i="4"/>
  <c r="BO97" i="4"/>
  <c r="BO113" i="4" l="1"/>
  <c r="BO82" i="4"/>
  <c r="BO29" i="4"/>
  <c r="BO30" i="4" s="1"/>
  <c r="BO31" i="5" s="1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V29" i="5"/>
  <c r="V30" i="5" s="1"/>
  <c r="W29" i="5"/>
  <c r="W30" i="5" s="1"/>
  <c r="X29" i="5"/>
  <c r="X30" i="5" s="1"/>
  <c r="U30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E76" i="5" s="1"/>
  <c r="E77" i="5" s="1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R31" i="5" s="1"/>
  <c r="Q29" i="4"/>
  <c r="Q30" i="4" s="1"/>
  <c r="P29" i="4"/>
  <c r="P30" i="4" s="1"/>
  <c r="O29" i="4"/>
  <c r="O30" i="4" s="1"/>
  <c r="N29" i="4"/>
  <c r="N30" i="4" s="1"/>
  <c r="N31" i="5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D76" i="4" l="1"/>
  <c r="D77" i="4" s="1"/>
  <c r="AZ76" i="4"/>
  <c r="AZ77" i="4" s="1"/>
  <c r="M76" i="4"/>
  <c r="M77" i="4" s="1"/>
  <c r="AK76" i="4"/>
  <c r="AK77" i="4" s="1"/>
  <c r="BI76" i="4"/>
  <c r="BI77" i="4" s="1"/>
  <c r="H76" i="4"/>
  <c r="H77" i="4" s="1"/>
  <c r="Z92" i="4"/>
  <c r="Z93" i="4" s="1"/>
  <c r="AP92" i="4"/>
  <c r="AP93" i="4" s="1"/>
  <c r="BF92" i="4"/>
  <c r="BF93" i="4" s="1"/>
  <c r="BB108" i="4"/>
  <c r="BB109" i="4" s="1"/>
  <c r="AQ76" i="5"/>
  <c r="AQ77" i="5" s="1"/>
  <c r="AY76" i="5"/>
  <c r="AY77" i="5" s="1"/>
  <c r="I76" i="5"/>
  <c r="I77" i="5" s="1"/>
  <c r="AI76" i="5"/>
  <c r="AI77" i="5" s="1"/>
  <c r="AJ76" i="4"/>
  <c r="AJ77" i="4" s="1"/>
  <c r="AR76" i="4"/>
  <c r="AR77" i="4" s="1"/>
  <c r="AR81" i="4" s="1"/>
  <c r="BH76" i="4"/>
  <c r="BH77" i="4" s="1"/>
  <c r="E76" i="4"/>
  <c r="E77" i="4" s="1"/>
  <c r="AS76" i="4"/>
  <c r="AS77" i="4" s="1"/>
  <c r="BA76" i="4"/>
  <c r="BA77" i="4" s="1"/>
  <c r="J92" i="4"/>
  <c r="J93" i="4" s="1"/>
  <c r="R92" i="4"/>
  <c r="R93" i="4" s="1"/>
  <c r="AH92" i="4"/>
  <c r="AH93" i="4" s="1"/>
  <c r="AX92" i="4"/>
  <c r="AX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J108" i="4"/>
  <c r="BJ109" i="4" s="1"/>
  <c r="H31" i="5"/>
  <c r="P31" i="5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L31" i="5"/>
  <c r="D31" i="5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I76" i="4"/>
  <c r="I77" i="4" s="1"/>
  <c r="Q76" i="4"/>
  <c r="Q77" i="4" s="1"/>
  <c r="AL76" i="4"/>
  <c r="AL77" i="4" s="1"/>
  <c r="AL82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BJ81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P76" i="4"/>
  <c r="AP77" i="4" s="1"/>
  <c r="AX76" i="4"/>
  <c r="AX77" i="4" s="1"/>
  <c r="BF76" i="4"/>
  <c r="BF77" i="4" s="1"/>
  <c r="BF81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O98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E98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U98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X76" i="4"/>
  <c r="X77" i="4" s="1"/>
  <c r="X81" i="4" s="1"/>
  <c r="Z76" i="4"/>
  <c r="Z77" i="4" s="1"/>
  <c r="AB76" i="4"/>
  <c r="AB77" i="4" s="1"/>
  <c r="AD76" i="4"/>
  <c r="AD77" i="4" s="1"/>
  <c r="AF76" i="4"/>
  <c r="AF77" i="4" s="1"/>
  <c r="AF81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AE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L82" i="4"/>
  <c r="P81" i="4"/>
  <c r="P82" i="4"/>
  <c r="R82" i="4"/>
  <c r="R81" i="4"/>
  <c r="T82" i="4"/>
  <c r="T81" i="4"/>
  <c r="V82" i="4"/>
  <c r="V81" i="4"/>
  <c r="Z82" i="4"/>
  <c r="Z81" i="4"/>
  <c r="AB82" i="4"/>
  <c r="AB81" i="4"/>
  <c r="AD82" i="4"/>
  <c r="AD81" i="4"/>
  <c r="AF82" i="4"/>
  <c r="AH82" i="4"/>
  <c r="AH81" i="4"/>
  <c r="AJ82" i="4"/>
  <c r="AJ81" i="4"/>
  <c r="AN82" i="4"/>
  <c r="AN81" i="4"/>
  <c r="AP82" i="4"/>
  <c r="AP81" i="4"/>
  <c r="AR82" i="4"/>
  <c r="AV82" i="4"/>
  <c r="AV81" i="4"/>
  <c r="AX82" i="4"/>
  <c r="AX81" i="4"/>
  <c r="AZ82" i="4"/>
  <c r="AZ81" i="4"/>
  <c r="BF82" i="4"/>
  <c r="BH82" i="4"/>
  <c r="BH81" i="4"/>
  <c r="BJ82" i="4"/>
  <c r="BL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G114" i="4"/>
  <c r="AI113" i="4" l="1"/>
  <c r="AL81" i="4"/>
  <c r="AU97" i="5"/>
  <c r="O97" i="5"/>
  <c r="K113" i="4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<sst xmlns="http://schemas.openxmlformats.org/spreadsheetml/2006/main" count="418" uniqueCount="114">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</sst>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7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20" t="s">
        <v>2</v>
      </c>
      <c r="E4" s="120"/>
      <c r="F4" s="1">
        <v>1</v>
      </c>
      <c r="G4" t="s">
        <v>3</v>
      </c>
      <c r="J4" s="77">
        <f>'3-7 лет (день 1)'!J4</f>
        <v>44994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 x14ac:dyDescent="0.25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 x14ac:dyDescent="0.25">
      <c r="A7" s="111" t="s">
        <v>9</v>
      </c>
      <c r="B7" s="7" t="str">
        <f>'3-7 лет (день 1)'!B7</f>
        <v>Кукурузная каша молочная</v>
      </c>
      <c r="C7" s="112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1" t="s">
        <v>13</v>
      </c>
      <c r="B12" s="7" t="str">
        <f>'3-7 лет (день 1)'!B12</f>
        <v>Свекольник</v>
      </c>
      <c r="C12" s="113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1"/>
      <c r="B17" s="7" t="str">
        <f>'3-7 лет (день 1)'!B17</f>
        <v>Хлеб ржано-пшеничный</v>
      </c>
      <c r="C17" s="113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11" t="s">
        <v>22</v>
      </c>
      <c r="B19" s="7" t="str">
        <f>'3-7 лет (день 1)'!B19</f>
        <v>Снежок</v>
      </c>
      <c r="C19" s="112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1" t="s">
        <v>25</v>
      </c>
      <c r="B24" s="24" t="str">
        <f>'3-7 лет (день 1)'!B24</f>
        <v>Макароны отварные с маслом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7.0000000000000007E-2</v>
      </c>
      <c r="E30" s="28">
        <f t="shared" si="3"/>
        <v>0.04</v>
      </c>
      <c r="F30" s="28">
        <f t="shared" si="3"/>
        <v>0.03</v>
      </c>
      <c r="G30" s="28">
        <f t="shared" si="3"/>
        <v>2.9999999999999997E-4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1.4499999999999999E-2</v>
      </c>
      <c r="L30" s="28">
        <f t="shared" si="3"/>
        <v>1.4000000000000002E-2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0.26785714285714285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5.4000000000000001E-4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1.3000000000000001E-2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2.8999999999999998E-3</v>
      </c>
      <c r="BN30" s="28">
        <f t="shared" si="3"/>
        <v>4.0000000000000001E-3</v>
      </c>
      <c r="BO30" s="28">
        <f t="shared" ref="BO30" si="5">PRODUCT(BO29,$F$4)</f>
        <v>3.5000000000000003E-2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5"/>
      <c r="D45" s="36">
        <f t="shared" ref="D45:BN45" si="8">D30*D43</f>
        <v>4.7088999999999999</v>
      </c>
      <c r="E45" s="36">
        <f t="shared" si="8"/>
        <v>2.8000000000000003</v>
      </c>
      <c r="F45" s="36">
        <f t="shared" si="8"/>
        <v>2.589</v>
      </c>
      <c r="G45" s="36">
        <f t="shared" si="8"/>
        <v>0.15</v>
      </c>
      <c r="H45" s="36">
        <f t="shared" si="8"/>
        <v>0.92589999999999995</v>
      </c>
      <c r="I45" s="36">
        <f t="shared" si="8"/>
        <v>0</v>
      </c>
      <c r="J45" s="36">
        <f t="shared" si="8"/>
        <v>13.847719999999999</v>
      </c>
      <c r="K45" s="36">
        <f t="shared" si="8"/>
        <v>9.6053800000000003</v>
      </c>
      <c r="L45" s="36">
        <f t="shared" si="8"/>
        <v>2.8116200000000005</v>
      </c>
      <c r="M45" s="36">
        <f t="shared" si="8"/>
        <v>0</v>
      </c>
      <c r="N45" s="36">
        <f t="shared" si="8"/>
        <v>13.928600000000001</v>
      </c>
      <c r="O45" s="36">
        <f t="shared" si="8"/>
        <v>0</v>
      </c>
      <c r="P45" s="36">
        <f t="shared" si="8"/>
        <v>1.8419999999999999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2.1160714285714288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3.9272399999999998</v>
      </c>
      <c r="AH45" s="36">
        <f t="shared" si="8"/>
        <v>0</v>
      </c>
      <c r="AI45" s="36">
        <f t="shared" si="8"/>
        <v>1.9724999999999999</v>
      </c>
      <c r="AJ45" s="36">
        <f t="shared" si="8"/>
        <v>1.9980000000000001E-2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0.62144999999999995</v>
      </c>
      <c r="AU45" s="36">
        <f t="shared" si="8"/>
        <v>0.92276000000000014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3.9288800000000004</v>
      </c>
      <c r="BD45" s="36">
        <f t="shared" si="8"/>
        <v>0</v>
      </c>
      <c r="BE45" s="36">
        <f t="shared" si="8"/>
        <v>9.9</v>
      </c>
      <c r="BF45" s="36">
        <f t="shared" si="8"/>
        <v>0</v>
      </c>
      <c r="BG45" s="36">
        <f t="shared" si="8"/>
        <v>5.0830000000000002</v>
      </c>
      <c r="BH45" s="36">
        <f t="shared" si="8"/>
        <v>0.21</v>
      </c>
      <c r="BI45" s="36">
        <f t="shared" si="8"/>
        <v>0.39</v>
      </c>
      <c r="BJ45" s="36">
        <f t="shared" si="8"/>
        <v>0</v>
      </c>
      <c r="BK45" s="36">
        <f t="shared" si="8"/>
        <v>1.925</v>
      </c>
      <c r="BL45" s="36">
        <f t="shared" si="8"/>
        <v>0.55000000000000004</v>
      </c>
      <c r="BM45" s="36">
        <f t="shared" si="8"/>
        <v>0.44790499999999994</v>
      </c>
      <c r="BN45" s="36">
        <f t="shared" si="8"/>
        <v>5.9560000000000002E-2</v>
      </c>
      <c r="BO45" s="36">
        <f t="shared" ref="BO45" si="9">BO30*BO43</f>
        <v>0.35000000000000003</v>
      </c>
      <c r="BP45" s="104">
        <f>SUM(D45:BN45)</f>
        <v>85.28346642857143</v>
      </c>
      <c r="BQ45" s="38">
        <f>BP45/$C$7</f>
        <v>85.28346642857143</v>
      </c>
    </row>
    <row r="46" spans="1:69" ht="17.25" x14ac:dyDescent="0.3">
      <c r="A46" s="34"/>
      <c r="B46" s="35" t="s">
        <v>35</v>
      </c>
      <c r="C46" s="115"/>
      <c r="D46" s="36">
        <f t="shared" ref="D46:BN46" si="10">D30*D43</f>
        <v>4.7088999999999999</v>
      </c>
      <c r="E46" s="36">
        <f t="shared" si="10"/>
        <v>2.8000000000000003</v>
      </c>
      <c r="F46" s="36">
        <f t="shared" si="10"/>
        <v>2.589</v>
      </c>
      <c r="G46" s="36">
        <f t="shared" si="10"/>
        <v>0.15</v>
      </c>
      <c r="H46" s="36">
        <f t="shared" si="10"/>
        <v>0.92589999999999995</v>
      </c>
      <c r="I46" s="36">
        <f t="shared" si="10"/>
        <v>0</v>
      </c>
      <c r="J46" s="36">
        <f t="shared" si="10"/>
        <v>13.847719999999999</v>
      </c>
      <c r="K46" s="36">
        <f t="shared" si="10"/>
        <v>9.6053800000000003</v>
      </c>
      <c r="L46" s="36">
        <f t="shared" si="10"/>
        <v>2.8116200000000005</v>
      </c>
      <c r="M46" s="36">
        <f t="shared" si="10"/>
        <v>0</v>
      </c>
      <c r="N46" s="36">
        <f t="shared" si="10"/>
        <v>13.928600000000001</v>
      </c>
      <c r="O46" s="36">
        <f t="shared" si="10"/>
        <v>0</v>
      </c>
      <c r="P46" s="36">
        <f t="shared" si="10"/>
        <v>1.8419999999999999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2.1160714285714288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3.9272399999999998</v>
      </c>
      <c r="AH46" s="36">
        <f t="shared" si="10"/>
        <v>0</v>
      </c>
      <c r="AI46" s="36">
        <f t="shared" si="10"/>
        <v>1.9724999999999999</v>
      </c>
      <c r="AJ46" s="36">
        <f t="shared" si="10"/>
        <v>1.9980000000000001E-2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0.62144999999999995</v>
      </c>
      <c r="AU46" s="36">
        <f t="shared" si="10"/>
        <v>0.92276000000000014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3.9288800000000004</v>
      </c>
      <c r="BD46" s="36">
        <f t="shared" si="10"/>
        <v>0</v>
      </c>
      <c r="BE46" s="36">
        <f t="shared" si="10"/>
        <v>9.9</v>
      </c>
      <c r="BF46" s="36">
        <f t="shared" si="10"/>
        <v>0</v>
      </c>
      <c r="BG46" s="36">
        <f t="shared" si="10"/>
        <v>5.0830000000000002</v>
      </c>
      <c r="BH46" s="36">
        <f t="shared" si="10"/>
        <v>0.21</v>
      </c>
      <c r="BI46" s="36">
        <f t="shared" si="10"/>
        <v>0.39</v>
      </c>
      <c r="BJ46" s="36">
        <f t="shared" si="10"/>
        <v>0</v>
      </c>
      <c r="BK46" s="36">
        <f t="shared" si="10"/>
        <v>1.925</v>
      </c>
      <c r="BL46" s="36">
        <f t="shared" si="10"/>
        <v>0.55000000000000004</v>
      </c>
      <c r="BM46" s="36">
        <f t="shared" si="10"/>
        <v>0.44790499999999994</v>
      </c>
      <c r="BN46" s="36">
        <f t="shared" si="10"/>
        <v>5.9560000000000002E-2</v>
      </c>
      <c r="BO46" s="36">
        <f t="shared" ref="BO46" si="11">BO30*BO43</f>
        <v>0.35000000000000003</v>
      </c>
      <c r="BP46" s="37">
        <f>SUM(D46:BO46)</f>
        <v>85.633466428571424</v>
      </c>
      <c r="BQ46" s="38">
        <f>BP46/$C$7</f>
        <v>85.633466428571424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84.295966428571433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6"/>
      <c r="B51" s="5" t="s">
        <v>4</v>
      </c>
      <c r="C51" s="118" t="s">
        <v>5</v>
      </c>
      <c r="D51" s="109" t="str">
        <f t="shared" ref="D51:BN51" si="12">D5</f>
        <v>Хлеб пшеничный</v>
      </c>
      <c r="E51" s="109" t="str">
        <f t="shared" si="12"/>
        <v>Хлеб ржано-пшеничный</v>
      </c>
      <c r="F51" s="109" t="str">
        <f t="shared" si="12"/>
        <v>Сахар</v>
      </c>
      <c r="G51" s="109" t="str">
        <f t="shared" si="12"/>
        <v>Чай</v>
      </c>
      <c r="H51" s="109" t="str">
        <f t="shared" si="12"/>
        <v>Какао</v>
      </c>
      <c r="I51" s="109" t="str">
        <f t="shared" si="12"/>
        <v>Кофейный напиток</v>
      </c>
      <c r="J51" s="109" t="str">
        <f t="shared" si="12"/>
        <v>Молоко 2,5%</v>
      </c>
      <c r="K51" s="109" t="str">
        <f t="shared" si="12"/>
        <v>Масло сливочное</v>
      </c>
      <c r="L51" s="109" t="str">
        <f t="shared" si="12"/>
        <v>Сметана 15%</v>
      </c>
      <c r="M51" s="109" t="str">
        <f t="shared" si="12"/>
        <v>Молоко сухое</v>
      </c>
      <c r="N51" s="109" t="str">
        <f t="shared" si="12"/>
        <v>Снежок 2,5 %</v>
      </c>
      <c r="O51" s="109" t="str">
        <f t="shared" si="12"/>
        <v>Творог 5%</v>
      </c>
      <c r="P51" s="109" t="str">
        <f t="shared" si="12"/>
        <v>Молоко сгущенное</v>
      </c>
      <c r="Q51" s="109" t="str">
        <f t="shared" si="12"/>
        <v xml:space="preserve">Джем Сава </v>
      </c>
      <c r="R51" s="109" t="str">
        <f t="shared" si="12"/>
        <v>Сыр</v>
      </c>
      <c r="S51" s="109" t="str">
        <f t="shared" si="12"/>
        <v>Зеленый горошек</v>
      </c>
      <c r="T51" s="109" t="str">
        <f t="shared" si="12"/>
        <v>Кукуруза консервирован.</v>
      </c>
      <c r="U51" s="109" t="str">
        <f t="shared" si="12"/>
        <v>Консервы рыбные</v>
      </c>
      <c r="V51" s="109" t="str">
        <f t="shared" si="12"/>
        <v>Огурцы консервирован.</v>
      </c>
      <c r="W51" s="41"/>
      <c r="X51" s="109" t="str">
        <f t="shared" si="12"/>
        <v>Яйцо</v>
      </c>
      <c r="Y51" s="109" t="str">
        <f t="shared" si="12"/>
        <v>Икра кабачковая</v>
      </c>
      <c r="Z51" s="109" t="str">
        <f t="shared" si="12"/>
        <v>Изюм</v>
      </c>
      <c r="AA51" s="109" t="str">
        <f t="shared" si="12"/>
        <v>Курага</v>
      </c>
      <c r="AB51" s="109" t="str">
        <f t="shared" si="12"/>
        <v>Чернослив</v>
      </c>
      <c r="AC51" s="109" t="str">
        <f t="shared" si="12"/>
        <v>Шиповник</v>
      </c>
      <c r="AD51" s="109" t="str">
        <f t="shared" si="12"/>
        <v>Сухофрукты</v>
      </c>
      <c r="AE51" s="109" t="str">
        <f t="shared" si="12"/>
        <v>Ягода свежемороженная</v>
      </c>
      <c r="AF51" s="109" t="str">
        <f t="shared" si="12"/>
        <v>Лимон</v>
      </c>
      <c r="AG51" s="109" t="str">
        <f t="shared" si="12"/>
        <v>Кисель</v>
      </c>
      <c r="AH51" s="109" t="str">
        <f t="shared" si="12"/>
        <v xml:space="preserve">Сок </v>
      </c>
      <c r="AI51" s="109" t="str">
        <f t="shared" si="12"/>
        <v>Макаронные изделия</v>
      </c>
      <c r="AJ51" s="109" t="str">
        <f t="shared" si="12"/>
        <v>Мука</v>
      </c>
      <c r="AK51" s="109" t="str">
        <f t="shared" si="12"/>
        <v>Дрожжи</v>
      </c>
      <c r="AL51" s="109" t="str">
        <f t="shared" si="12"/>
        <v>Печенье</v>
      </c>
      <c r="AM51" s="109" t="str">
        <f t="shared" si="12"/>
        <v>Пряники</v>
      </c>
      <c r="AN51" s="109" t="str">
        <f t="shared" si="12"/>
        <v>Вафли</v>
      </c>
      <c r="AO51" s="109" t="str">
        <f t="shared" si="12"/>
        <v>Конфеты</v>
      </c>
      <c r="AP51" s="109" t="str">
        <f t="shared" si="12"/>
        <v>Повидло Сава</v>
      </c>
      <c r="AQ51" s="109" t="str">
        <f t="shared" si="12"/>
        <v>Крупа геркулес</v>
      </c>
      <c r="AR51" s="109" t="str">
        <f t="shared" si="12"/>
        <v>Крупа горох</v>
      </c>
      <c r="AS51" s="109" t="str">
        <f t="shared" si="12"/>
        <v>Крупа гречневая</v>
      </c>
      <c r="AT51" s="109" t="str">
        <f t="shared" si="12"/>
        <v>Крупа кукурузная</v>
      </c>
      <c r="AU51" s="109" t="str">
        <f t="shared" si="12"/>
        <v>Крупа манная</v>
      </c>
      <c r="AV51" s="109" t="str">
        <f t="shared" si="12"/>
        <v>Крупа перловая</v>
      </c>
      <c r="AW51" s="109" t="str">
        <f t="shared" si="12"/>
        <v>Крупа пшеничная</v>
      </c>
      <c r="AX51" s="109" t="str">
        <f t="shared" si="12"/>
        <v>Крупа пшено</v>
      </c>
      <c r="AY51" s="109" t="str">
        <f t="shared" si="12"/>
        <v>Крупа ячневая</v>
      </c>
      <c r="AZ51" s="109" t="str">
        <f t="shared" si="12"/>
        <v>Рис</v>
      </c>
      <c r="BA51" s="109" t="str">
        <f t="shared" si="12"/>
        <v>Цыпленок бройлер</v>
      </c>
      <c r="BB51" s="109" t="str">
        <f t="shared" si="12"/>
        <v>Филе куриное</v>
      </c>
      <c r="BC51" s="109" t="str">
        <f t="shared" si="12"/>
        <v>Фарш говяжий</v>
      </c>
      <c r="BD51" s="109" t="str">
        <f t="shared" si="12"/>
        <v>Печень куриная</v>
      </c>
      <c r="BE51" s="109" t="str">
        <f t="shared" si="12"/>
        <v>Филе минтая</v>
      </c>
      <c r="BF51" s="109" t="str">
        <f t="shared" si="12"/>
        <v>Филе сельди слабосол.</v>
      </c>
      <c r="BG51" s="109" t="str">
        <f t="shared" si="12"/>
        <v>Картофель</v>
      </c>
      <c r="BH51" s="109" t="str">
        <f t="shared" si="12"/>
        <v>Морковь</v>
      </c>
      <c r="BI51" s="109" t="str">
        <f t="shared" si="12"/>
        <v>Лук</v>
      </c>
      <c r="BJ51" s="109" t="str">
        <f t="shared" si="12"/>
        <v>Капуста</v>
      </c>
      <c r="BK51" s="109" t="str">
        <f t="shared" si="12"/>
        <v>Свекла</v>
      </c>
      <c r="BL51" s="109" t="str">
        <f t="shared" si="12"/>
        <v>Томатная паста</v>
      </c>
      <c r="BM51" s="109" t="str">
        <f t="shared" si="12"/>
        <v>Масло растительное</v>
      </c>
      <c r="BN51" s="109" t="str">
        <f t="shared" si="12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 x14ac:dyDescent="0.25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 x14ac:dyDescent="0.25">
      <c r="A53" s="111" t="s">
        <v>9</v>
      </c>
      <c r="B53" s="7" t="s">
        <v>10</v>
      </c>
      <c r="C53" s="112">
        <f>$F$4</f>
        <v>1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11"/>
      <c r="B54" s="10" t="s">
        <v>38</v>
      </c>
      <c r="C54" s="113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11"/>
      <c r="B55" s="7" t="s">
        <v>12</v>
      </c>
      <c r="C55" s="113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11"/>
      <c r="B56" s="7"/>
      <c r="C56" s="113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11"/>
      <c r="B57" s="7"/>
      <c r="C57" s="114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0.02</v>
      </c>
      <c r="E59" s="28">
        <f t="shared" si="20"/>
        <v>0</v>
      </c>
      <c r="F59" s="28">
        <f t="shared" si="20"/>
        <v>1.0999999999999999E-2</v>
      </c>
      <c r="G59" s="28">
        <f t="shared" si="20"/>
        <v>0</v>
      </c>
      <c r="H59" s="28">
        <f t="shared" si="20"/>
        <v>1E-3</v>
      </c>
      <c r="I59" s="28">
        <f t="shared" si="20"/>
        <v>0</v>
      </c>
      <c r="J59" s="28">
        <f t="shared" si="20"/>
        <v>0.17</v>
      </c>
      <c r="K59" s="28">
        <f t="shared" si="20"/>
        <v>5.0000000000000001E-3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1.4999999999999999E-2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86.3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504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380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2"/>
        <v>7.9</v>
      </c>
      <c r="Y61" s="33">
        <f t="shared" si="22"/>
        <v>0</v>
      </c>
      <c r="Z61" s="33">
        <f t="shared" si="22"/>
        <v>247</v>
      </c>
      <c r="AA61" s="33">
        <f t="shared" si="22"/>
        <v>360</v>
      </c>
      <c r="AB61" s="33">
        <f t="shared" si="22"/>
        <v>213</v>
      </c>
      <c r="AC61" s="33">
        <f t="shared" si="22"/>
        <v>314.44</v>
      </c>
      <c r="AD61" s="33">
        <f t="shared" si="22"/>
        <v>138</v>
      </c>
      <c r="AE61" s="33">
        <f t="shared" si="22"/>
        <v>388</v>
      </c>
      <c r="AF61" s="33">
        <f t="shared" si="22"/>
        <v>189</v>
      </c>
      <c r="AG61" s="33">
        <f t="shared" si="22"/>
        <v>218.18</v>
      </c>
      <c r="AH61" s="33">
        <f t="shared" si="22"/>
        <v>59.6</v>
      </c>
      <c r="AI61" s="33">
        <f t="shared" si="22"/>
        <v>65.75</v>
      </c>
      <c r="AJ61" s="33">
        <f t="shared" si="22"/>
        <v>37</v>
      </c>
      <c r="AK61" s="33">
        <f t="shared" si="22"/>
        <v>190</v>
      </c>
      <c r="AL61" s="33">
        <f t="shared" si="22"/>
        <v>185</v>
      </c>
      <c r="AM61" s="33">
        <f t="shared" si="22"/>
        <v>0</v>
      </c>
      <c r="AN61" s="33">
        <f t="shared" si="22"/>
        <v>240</v>
      </c>
      <c r="AO61" s="33">
        <f t="shared" si="22"/>
        <v>0</v>
      </c>
      <c r="AP61" s="33">
        <f t="shared" si="22"/>
        <v>213.79</v>
      </c>
      <c r="AQ61" s="33">
        <f t="shared" si="22"/>
        <v>60</v>
      </c>
      <c r="AR61" s="33">
        <f t="shared" si="22"/>
        <v>65.33</v>
      </c>
      <c r="AS61" s="33">
        <f t="shared" si="22"/>
        <v>84</v>
      </c>
      <c r="AT61" s="33">
        <f t="shared" si="22"/>
        <v>41.43</v>
      </c>
      <c r="AU61" s="33">
        <f t="shared" si="22"/>
        <v>54.28</v>
      </c>
      <c r="AV61" s="33">
        <f t="shared" si="22"/>
        <v>48.75</v>
      </c>
      <c r="AW61" s="33">
        <f t="shared" si="22"/>
        <v>114.28</v>
      </c>
      <c r="AX61" s="33">
        <f t="shared" si="22"/>
        <v>62.66</v>
      </c>
      <c r="AY61" s="33">
        <f t="shared" si="22"/>
        <v>56.66</v>
      </c>
      <c r="AZ61" s="33">
        <f t="shared" si="22"/>
        <v>128</v>
      </c>
      <c r="BA61" s="33">
        <f t="shared" si="22"/>
        <v>227</v>
      </c>
      <c r="BB61" s="33">
        <f t="shared" si="22"/>
        <v>357</v>
      </c>
      <c r="BC61" s="33">
        <f t="shared" si="22"/>
        <v>491.11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23</v>
      </c>
      <c r="BH61" s="33">
        <f t="shared" si="22"/>
        <v>21</v>
      </c>
      <c r="BI61" s="33">
        <f t="shared" si="22"/>
        <v>30</v>
      </c>
      <c r="BJ61" s="33">
        <f t="shared" si="22"/>
        <v>21</v>
      </c>
      <c r="BK61" s="33">
        <f t="shared" si="22"/>
        <v>35</v>
      </c>
      <c r="BL61" s="33">
        <f t="shared" si="22"/>
        <v>275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8.6300000000000002E-2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0.38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3"/>
        <v>7.9000000000000008E-3</v>
      </c>
      <c r="Y62" s="27">
        <f t="shared" si="23"/>
        <v>0</v>
      </c>
      <c r="Z62" s="27">
        <f t="shared" si="23"/>
        <v>0.247</v>
      </c>
      <c r="AA62" s="27">
        <f t="shared" si="23"/>
        <v>0.36</v>
      </c>
      <c r="AB62" s="27">
        <f t="shared" si="23"/>
        <v>0.21299999999999999</v>
      </c>
      <c r="AC62" s="27">
        <f t="shared" si="23"/>
        <v>0.31444</v>
      </c>
      <c r="AD62" s="27">
        <f t="shared" si="23"/>
        <v>0.13800000000000001</v>
      </c>
      <c r="AE62" s="27">
        <f t="shared" si="23"/>
        <v>0.38800000000000001</v>
      </c>
      <c r="AF62" s="27">
        <f t="shared" si="23"/>
        <v>0.189</v>
      </c>
      <c r="AG62" s="27">
        <f t="shared" si="23"/>
        <v>0.21818000000000001</v>
      </c>
      <c r="AH62" s="27">
        <f t="shared" si="23"/>
        <v>5.96E-2</v>
      </c>
      <c r="AI62" s="27">
        <f t="shared" si="23"/>
        <v>6.5750000000000003E-2</v>
      </c>
      <c r="AJ62" s="27">
        <f t="shared" si="23"/>
        <v>3.6999999999999998E-2</v>
      </c>
      <c r="AK62" s="27">
        <f t="shared" si="23"/>
        <v>0.19</v>
      </c>
      <c r="AL62" s="27">
        <f t="shared" si="23"/>
        <v>0.185</v>
      </c>
      <c r="AM62" s="27">
        <f t="shared" si="23"/>
        <v>0</v>
      </c>
      <c r="AN62" s="27">
        <f t="shared" si="23"/>
        <v>0.24</v>
      </c>
      <c r="AO62" s="27">
        <f t="shared" si="23"/>
        <v>0</v>
      </c>
      <c r="AP62" s="27">
        <f t="shared" si="23"/>
        <v>0.21378999999999998</v>
      </c>
      <c r="AQ62" s="27">
        <f t="shared" si="23"/>
        <v>0.06</v>
      </c>
      <c r="AR62" s="27">
        <f t="shared" si="23"/>
        <v>6.5329999999999999E-2</v>
      </c>
      <c r="AS62" s="27">
        <f t="shared" si="23"/>
        <v>8.4000000000000005E-2</v>
      </c>
      <c r="AT62" s="27">
        <f t="shared" si="23"/>
        <v>4.1430000000000002E-2</v>
      </c>
      <c r="AU62" s="27">
        <f t="shared" si="23"/>
        <v>5.4280000000000002E-2</v>
      </c>
      <c r="AV62" s="27">
        <f t="shared" si="23"/>
        <v>4.8750000000000002E-2</v>
      </c>
      <c r="AW62" s="27">
        <f t="shared" si="23"/>
        <v>0.11428000000000001</v>
      </c>
      <c r="AX62" s="27">
        <f t="shared" si="23"/>
        <v>6.2659999999999993E-2</v>
      </c>
      <c r="AY62" s="27">
        <f t="shared" si="23"/>
        <v>5.6659999999999995E-2</v>
      </c>
      <c r="AZ62" s="27">
        <f t="shared" si="23"/>
        <v>0.128</v>
      </c>
      <c r="BA62" s="27">
        <f t="shared" si="23"/>
        <v>0.22700000000000001</v>
      </c>
      <c r="BB62" s="27">
        <f t="shared" si="23"/>
        <v>0.35699999999999998</v>
      </c>
      <c r="BC62" s="27">
        <f t="shared" si="23"/>
        <v>0.49110999999999999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2.3E-2</v>
      </c>
      <c r="BH62" s="27">
        <f t="shared" si="23"/>
        <v>2.1000000000000001E-2</v>
      </c>
      <c r="BI62" s="27">
        <f t="shared" si="23"/>
        <v>0.03</v>
      </c>
      <c r="BJ62" s="27">
        <f t="shared" si="23"/>
        <v>2.1000000000000001E-2</v>
      </c>
      <c r="BK62" s="27">
        <f t="shared" si="23"/>
        <v>3.5000000000000003E-2</v>
      </c>
      <c r="BL62" s="27">
        <f t="shared" si="23"/>
        <v>0.27500000000000002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5"/>
      <c r="D63" s="36">
        <f t="shared" ref="D63:BN63" si="25">D59*D61</f>
        <v>1.3453999999999999</v>
      </c>
      <c r="E63" s="36">
        <f t="shared" si="25"/>
        <v>0</v>
      </c>
      <c r="F63" s="36">
        <f t="shared" si="25"/>
        <v>0.94929999999999992</v>
      </c>
      <c r="G63" s="36">
        <f t="shared" si="25"/>
        <v>0</v>
      </c>
      <c r="H63" s="36">
        <f t="shared" si="25"/>
        <v>0.92589999999999995</v>
      </c>
      <c r="I63" s="36">
        <f t="shared" si="25"/>
        <v>0</v>
      </c>
      <c r="J63" s="36">
        <f t="shared" si="25"/>
        <v>12.134600000000001</v>
      </c>
      <c r="K63" s="36">
        <f t="shared" si="25"/>
        <v>3.3122000000000003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0.62144999999999995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19.296295000000001</v>
      </c>
      <c r="BQ63" s="38">
        <f>BP63/$C$7</f>
        <v>19.296295000000001</v>
      </c>
    </row>
    <row r="64" spans="1:71" ht="17.25" x14ac:dyDescent="0.3">
      <c r="A64" s="34"/>
      <c r="B64" s="35" t="s">
        <v>35</v>
      </c>
      <c r="C64" s="115"/>
      <c r="D64" s="36">
        <f t="shared" ref="D64:BN64" si="27">D59*D61</f>
        <v>1.3453999999999999</v>
      </c>
      <c r="E64" s="36">
        <f t="shared" si="27"/>
        <v>0</v>
      </c>
      <c r="F64" s="36">
        <f t="shared" si="27"/>
        <v>0.94929999999999992</v>
      </c>
      <c r="G64" s="36">
        <f t="shared" si="27"/>
        <v>0</v>
      </c>
      <c r="H64" s="36">
        <f t="shared" si="27"/>
        <v>0.92589999999999995</v>
      </c>
      <c r="I64" s="36">
        <f t="shared" si="27"/>
        <v>0</v>
      </c>
      <c r="J64" s="36">
        <f t="shared" si="27"/>
        <v>12.134600000000001</v>
      </c>
      <c r="K64" s="36">
        <f t="shared" si="27"/>
        <v>3.3122000000000003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0.62144999999999995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SUM(D64:BO64)</f>
        <v>19.296295000000001</v>
      </c>
      <c r="BQ64" s="38">
        <f>BP64/$C$7</f>
        <v>19.296295000000001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09" t="str">
        <f t="shared" ref="D67:BN67" si="29">D51</f>
        <v>Хлеб пшеничный</v>
      </c>
      <c r="E67" s="109" t="str">
        <f t="shared" si="29"/>
        <v>Хлеб ржано-пшеничный</v>
      </c>
      <c r="F67" s="109" t="str">
        <f t="shared" si="29"/>
        <v>Сахар</v>
      </c>
      <c r="G67" s="109" t="str">
        <f t="shared" si="29"/>
        <v>Чай</v>
      </c>
      <c r="H67" s="109" t="str">
        <f t="shared" si="29"/>
        <v>Какао</v>
      </c>
      <c r="I67" s="109" t="str">
        <f t="shared" si="29"/>
        <v>Кофейный напиток</v>
      </c>
      <c r="J67" s="109" t="str">
        <f t="shared" si="29"/>
        <v>Молоко 2,5%</v>
      </c>
      <c r="K67" s="109" t="str">
        <f t="shared" si="29"/>
        <v>Масло сливочное</v>
      </c>
      <c r="L67" s="109" t="str">
        <f t="shared" si="29"/>
        <v>Сметана 15%</v>
      </c>
      <c r="M67" s="109" t="str">
        <f t="shared" si="29"/>
        <v>Молоко сухое</v>
      </c>
      <c r="N67" s="109" t="str">
        <f t="shared" si="29"/>
        <v>Снежок 2,5 %</v>
      </c>
      <c r="O67" s="109" t="str">
        <f t="shared" si="29"/>
        <v>Творог 5%</v>
      </c>
      <c r="P67" s="109" t="str">
        <f t="shared" si="29"/>
        <v>Молоко сгущенное</v>
      </c>
      <c r="Q67" s="109" t="str">
        <f t="shared" si="29"/>
        <v xml:space="preserve">Джем Сава </v>
      </c>
      <c r="R67" s="109" t="str">
        <f t="shared" si="29"/>
        <v>Сыр</v>
      </c>
      <c r="S67" s="109" t="str">
        <f t="shared" si="29"/>
        <v>Зеленый горошек</v>
      </c>
      <c r="T67" s="109" t="str">
        <f t="shared" si="29"/>
        <v>Кукуруза консервирован.</v>
      </c>
      <c r="U67" s="109" t="str">
        <f t="shared" si="29"/>
        <v>Консервы рыбные</v>
      </c>
      <c r="V67" s="109" t="str">
        <f t="shared" si="29"/>
        <v>Огурцы консервирован.</v>
      </c>
      <c r="W67" s="41"/>
      <c r="X67" s="109" t="str">
        <f t="shared" si="29"/>
        <v>Яйцо</v>
      </c>
      <c r="Y67" s="109" t="str">
        <f t="shared" si="29"/>
        <v>Икра кабачковая</v>
      </c>
      <c r="Z67" s="109" t="str">
        <f t="shared" si="29"/>
        <v>Изюм</v>
      </c>
      <c r="AA67" s="109" t="str">
        <f t="shared" si="29"/>
        <v>Курага</v>
      </c>
      <c r="AB67" s="109" t="str">
        <f t="shared" si="29"/>
        <v>Чернослив</v>
      </c>
      <c r="AC67" s="109" t="str">
        <f t="shared" si="29"/>
        <v>Шиповник</v>
      </c>
      <c r="AD67" s="109" t="str">
        <f t="shared" si="29"/>
        <v>Сухофрукты</v>
      </c>
      <c r="AE67" s="109" t="str">
        <f t="shared" si="29"/>
        <v>Ягода свежемороженная</v>
      </c>
      <c r="AF67" s="109" t="str">
        <f t="shared" si="29"/>
        <v>Лимон</v>
      </c>
      <c r="AG67" s="109" t="str">
        <f t="shared" si="29"/>
        <v>Кисель</v>
      </c>
      <c r="AH67" s="109" t="str">
        <f t="shared" si="29"/>
        <v xml:space="preserve">Сок </v>
      </c>
      <c r="AI67" s="109" t="str">
        <f t="shared" si="29"/>
        <v>Макаронные изделия</v>
      </c>
      <c r="AJ67" s="109" t="str">
        <f t="shared" si="29"/>
        <v>Мука</v>
      </c>
      <c r="AK67" s="109" t="str">
        <f t="shared" si="29"/>
        <v>Дрожжи</v>
      </c>
      <c r="AL67" s="109" t="str">
        <f t="shared" si="29"/>
        <v>Печенье</v>
      </c>
      <c r="AM67" s="109" t="str">
        <f t="shared" si="29"/>
        <v>Пряники</v>
      </c>
      <c r="AN67" s="109" t="str">
        <f t="shared" si="29"/>
        <v>Вафли</v>
      </c>
      <c r="AO67" s="109" t="str">
        <f t="shared" si="29"/>
        <v>Конфеты</v>
      </c>
      <c r="AP67" s="109" t="str">
        <f t="shared" si="29"/>
        <v>Повидло Сава</v>
      </c>
      <c r="AQ67" s="109" t="str">
        <f t="shared" si="29"/>
        <v>Крупа геркулес</v>
      </c>
      <c r="AR67" s="109" t="str">
        <f t="shared" si="29"/>
        <v>Крупа горох</v>
      </c>
      <c r="AS67" s="109" t="str">
        <f t="shared" si="29"/>
        <v>Крупа гречневая</v>
      </c>
      <c r="AT67" s="109" t="str">
        <f t="shared" si="29"/>
        <v>Крупа кукурузная</v>
      </c>
      <c r="AU67" s="109" t="str">
        <f t="shared" si="29"/>
        <v>Крупа манная</v>
      </c>
      <c r="AV67" s="109" t="str">
        <f t="shared" si="29"/>
        <v>Крупа перловая</v>
      </c>
      <c r="AW67" s="109" t="str">
        <f t="shared" si="29"/>
        <v>Крупа пшеничная</v>
      </c>
      <c r="AX67" s="109" t="str">
        <f t="shared" si="29"/>
        <v>Крупа пшено</v>
      </c>
      <c r="AY67" s="109" t="str">
        <f t="shared" si="29"/>
        <v>Крупа ячневая</v>
      </c>
      <c r="AZ67" s="109" t="str">
        <f t="shared" si="29"/>
        <v>Рис</v>
      </c>
      <c r="BA67" s="109" t="str">
        <f t="shared" si="29"/>
        <v>Цыпленок бройлер</v>
      </c>
      <c r="BB67" s="109" t="str">
        <f t="shared" si="29"/>
        <v>Филе куриное</v>
      </c>
      <c r="BC67" s="109" t="str">
        <f t="shared" si="29"/>
        <v>Фарш говяжий</v>
      </c>
      <c r="BD67" s="109" t="str">
        <f t="shared" si="29"/>
        <v>Печень куриная</v>
      </c>
      <c r="BE67" s="109" t="str">
        <f t="shared" si="29"/>
        <v>Филе минтая</v>
      </c>
      <c r="BF67" s="109" t="str">
        <f t="shared" si="29"/>
        <v>Филе сельди слабосол.</v>
      </c>
      <c r="BG67" s="109" t="str">
        <f t="shared" si="29"/>
        <v>Картофель</v>
      </c>
      <c r="BH67" s="109" t="str">
        <f t="shared" si="29"/>
        <v>Морковь</v>
      </c>
      <c r="BI67" s="109" t="str">
        <f t="shared" si="29"/>
        <v>Лук</v>
      </c>
      <c r="BJ67" s="109" t="str">
        <f t="shared" si="29"/>
        <v>Капуста</v>
      </c>
      <c r="BK67" s="109" t="str">
        <f t="shared" si="29"/>
        <v>Свекла</v>
      </c>
      <c r="BL67" s="109" t="str">
        <f t="shared" si="29"/>
        <v>Томатная паста</v>
      </c>
      <c r="BM67" s="109" t="str">
        <f t="shared" si="29"/>
        <v>Масло растительное</v>
      </c>
      <c r="BN67" s="109" t="str">
        <f t="shared" si="29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 x14ac:dyDescent="0.25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 x14ac:dyDescent="0.25">
      <c r="A69" s="111"/>
      <c r="B69" s="42" t="s">
        <v>39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11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11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11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11"/>
      <c r="B73" s="14" t="s">
        <v>19</v>
      </c>
      <c r="C73" s="113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11"/>
      <c r="B74" s="14" t="s">
        <v>20</v>
      </c>
      <c r="C74" s="113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11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0.03</v>
      </c>
      <c r="E77" s="28">
        <f t="shared" si="43"/>
        <v>0.04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2.4E-2</v>
      </c>
      <c r="K77" s="28">
        <f t="shared" si="43"/>
        <v>4.5000000000000005E-3</v>
      </c>
      <c r="L77" s="28">
        <f t="shared" si="43"/>
        <v>9.0000000000000011E-3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0.14285714285714285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1.7999999999999999E-2</v>
      </c>
      <c r="AH77" s="28">
        <f t="shared" si="45"/>
        <v>0</v>
      </c>
      <c r="AI77" s="28">
        <f t="shared" si="45"/>
        <v>0</v>
      </c>
      <c r="AJ77" s="28">
        <f t="shared" si="45"/>
        <v>5.4000000000000001E-4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8.0000000000000002E-3</v>
      </c>
      <c r="BD77" s="28">
        <f t="shared" si="45"/>
        <v>0</v>
      </c>
      <c r="BE77" s="28">
        <f t="shared" si="45"/>
        <v>0.03</v>
      </c>
      <c r="BF77" s="28">
        <f t="shared" si="45"/>
        <v>0</v>
      </c>
      <c r="BG77" s="28">
        <f t="shared" si="45"/>
        <v>0.221</v>
      </c>
      <c r="BH77" s="28">
        <f t="shared" si="45"/>
        <v>0.01</v>
      </c>
      <c r="BI77" s="28">
        <f t="shared" si="45"/>
        <v>1.3000000000000001E-2</v>
      </c>
      <c r="BJ77" s="28">
        <f t="shared" si="45"/>
        <v>0</v>
      </c>
      <c r="BK77" s="28">
        <f t="shared" si="45"/>
        <v>5.5E-2</v>
      </c>
      <c r="BL77" s="28">
        <f t="shared" si="45"/>
        <v>2E-3</v>
      </c>
      <c r="BM77" s="28">
        <f t="shared" si="45"/>
        <v>2E-3</v>
      </c>
      <c r="BN77" s="28">
        <f t="shared" si="45"/>
        <v>3.0000000000000001E-3</v>
      </c>
      <c r="BO77" s="28">
        <f t="shared" ref="BO77" si="46">PRODUCT(BO76,$F$4)</f>
        <v>3.5000000000000003E-2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86.3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504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380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7"/>
        <v>7.9</v>
      </c>
      <c r="Y79" s="33">
        <f t="shared" si="47"/>
        <v>0</v>
      </c>
      <c r="Z79" s="33">
        <f t="shared" si="47"/>
        <v>247</v>
      </c>
      <c r="AA79" s="33">
        <f t="shared" si="47"/>
        <v>360</v>
      </c>
      <c r="AB79" s="33">
        <f t="shared" si="47"/>
        <v>213</v>
      </c>
      <c r="AC79" s="33">
        <f t="shared" si="47"/>
        <v>314.44</v>
      </c>
      <c r="AD79" s="33">
        <f t="shared" si="47"/>
        <v>138</v>
      </c>
      <c r="AE79" s="33">
        <f t="shared" si="47"/>
        <v>388</v>
      </c>
      <c r="AF79" s="33">
        <f t="shared" si="47"/>
        <v>189</v>
      </c>
      <c r="AG79" s="33">
        <f t="shared" si="47"/>
        <v>218.18</v>
      </c>
      <c r="AH79" s="33">
        <f t="shared" si="47"/>
        <v>59.6</v>
      </c>
      <c r="AI79" s="33">
        <f t="shared" si="47"/>
        <v>65.75</v>
      </c>
      <c r="AJ79" s="33">
        <f t="shared" si="47"/>
        <v>37</v>
      </c>
      <c r="AK79" s="33">
        <f t="shared" si="47"/>
        <v>190</v>
      </c>
      <c r="AL79" s="33">
        <f t="shared" si="47"/>
        <v>185</v>
      </c>
      <c r="AM79" s="33">
        <f t="shared" si="47"/>
        <v>0</v>
      </c>
      <c r="AN79" s="33">
        <f t="shared" si="47"/>
        <v>240</v>
      </c>
      <c r="AO79" s="33">
        <f t="shared" si="47"/>
        <v>0</v>
      </c>
      <c r="AP79" s="33">
        <f t="shared" si="47"/>
        <v>213.79</v>
      </c>
      <c r="AQ79" s="33">
        <f t="shared" si="47"/>
        <v>60</v>
      </c>
      <c r="AR79" s="33">
        <f t="shared" si="47"/>
        <v>65.33</v>
      </c>
      <c r="AS79" s="33">
        <f t="shared" si="47"/>
        <v>84</v>
      </c>
      <c r="AT79" s="33">
        <f t="shared" si="47"/>
        <v>41.43</v>
      </c>
      <c r="AU79" s="33">
        <f t="shared" si="47"/>
        <v>54.28</v>
      </c>
      <c r="AV79" s="33">
        <f t="shared" si="47"/>
        <v>48.75</v>
      </c>
      <c r="AW79" s="33">
        <f t="shared" si="47"/>
        <v>114.28</v>
      </c>
      <c r="AX79" s="33">
        <f t="shared" si="47"/>
        <v>62.66</v>
      </c>
      <c r="AY79" s="33">
        <f t="shared" si="47"/>
        <v>56.66</v>
      </c>
      <c r="AZ79" s="33">
        <f t="shared" si="47"/>
        <v>128</v>
      </c>
      <c r="BA79" s="33">
        <f t="shared" si="47"/>
        <v>227</v>
      </c>
      <c r="BB79" s="33">
        <f t="shared" si="47"/>
        <v>357</v>
      </c>
      <c r="BC79" s="33">
        <f t="shared" si="47"/>
        <v>491.11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23</v>
      </c>
      <c r="BH79" s="33">
        <f t="shared" si="47"/>
        <v>21</v>
      </c>
      <c r="BI79" s="33">
        <f t="shared" si="47"/>
        <v>30</v>
      </c>
      <c r="BJ79" s="33">
        <f t="shared" si="47"/>
        <v>21</v>
      </c>
      <c r="BK79" s="33">
        <f t="shared" si="47"/>
        <v>35</v>
      </c>
      <c r="BL79" s="33">
        <f t="shared" si="47"/>
        <v>275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8.6300000000000002E-2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0.38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8"/>
        <v>7.9000000000000008E-3</v>
      </c>
      <c r="Y80" s="27">
        <f t="shared" si="48"/>
        <v>0</v>
      </c>
      <c r="Z80" s="27">
        <f t="shared" si="48"/>
        <v>0.247</v>
      </c>
      <c r="AA80" s="27">
        <f t="shared" si="48"/>
        <v>0.36</v>
      </c>
      <c r="AB80" s="27">
        <f t="shared" si="48"/>
        <v>0.21299999999999999</v>
      </c>
      <c r="AC80" s="27">
        <f t="shared" si="48"/>
        <v>0.31444</v>
      </c>
      <c r="AD80" s="27">
        <f t="shared" si="48"/>
        <v>0.13800000000000001</v>
      </c>
      <c r="AE80" s="27">
        <f t="shared" si="48"/>
        <v>0.38800000000000001</v>
      </c>
      <c r="AF80" s="27">
        <f t="shared" si="48"/>
        <v>0.189</v>
      </c>
      <c r="AG80" s="27">
        <f t="shared" si="48"/>
        <v>0.21818000000000001</v>
      </c>
      <c r="AH80" s="27">
        <f t="shared" si="48"/>
        <v>5.96E-2</v>
      </c>
      <c r="AI80" s="27">
        <f t="shared" si="48"/>
        <v>6.5750000000000003E-2</v>
      </c>
      <c r="AJ80" s="27">
        <f t="shared" si="48"/>
        <v>3.6999999999999998E-2</v>
      </c>
      <c r="AK80" s="27">
        <f t="shared" si="48"/>
        <v>0.19</v>
      </c>
      <c r="AL80" s="27">
        <f t="shared" si="48"/>
        <v>0.185</v>
      </c>
      <c r="AM80" s="27">
        <f t="shared" si="48"/>
        <v>0</v>
      </c>
      <c r="AN80" s="27">
        <f t="shared" si="48"/>
        <v>0.24</v>
      </c>
      <c r="AO80" s="27">
        <f t="shared" si="48"/>
        <v>0</v>
      </c>
      <c r="AP80" s="27">
        <f t="shared" si="48"/>
        <v>0.21378999999999998</v>
      </c>
      <c r="AQ80" s="27">
        <f t="shared" si="48"/>
        <v>0.06</v>
      </c>
      <c r="AR80" s="27">
        <f t="shared" si="48"/>
        <v>6.5329999999999999E-2</v>
      </c>
      <c r="AS80" s="27">
        <f t="shared" si="48"/>
        <v>8.4000000000000005E-2</v>
      </c>
      <c r="AT80" s="27">
        <f t="shared" si="48"/>
        <v>4.1430000000000002E-2</v>
      </c>
      <c r="AU80" s="27">
        <f t="shared" si="48"/>
        <v>5.4280000000000002E-2</v>
      </c>
      <c r="AV80" s="27">
        <f t="shared" si="48"/>
        <v>4.8750000000000002E-2</v>
      </c>
      <c r="AW80" s="27">
        <f t="shared" si="48"/>
        <v>0.11428000000000001</v>
      </c>
      <c r="AX80" s="27">
        <f t="shared" si="48"/>
        <v>6.2659999999999993E-2</v>
      </c>
      <c r="AY80" s="27">
        <f t="shared" si="48"/>
        <v>5.6659999999999995E-2</v>
      </c>
      <c r="AZ80" s="27">
        <f t="shared" si="48"/>
        <v>0.128</v>
      </c>
      <c r="BA80" s="27">
        <f t="shared" si="48"/>
        <v>0.22700000000000001</v>
      </c>
      <c r="BB80" s="27">
        <f t="shared" si="48"/>
        <v>0.35699999999999998</v>
      </c>
      <c r="BC80" s="27">
        <f t="shared" si="48"/>
        <v>0.49110999999999999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2.3E-2</v>
      </c>
      <c r="BH80" s="27">
        <f t="shared" si="48"/>
        <v>2.1000000000000001E-2</v>
      </c>
      <c r="BI80" s="27">
        <f t="shared" si="48"/>
        <v>0.03</v>
      </c>
      <c r="BJ80" s="27">
        <f t="shared" si="48"/>
        <v>2.1000000000000001E-2</v>
      </c>
      <c r="BK80" s="27">
        <f t="shared" si="48"/>
        <v>3.5000000000000003E-2</v>
      </c>
      <c r="BL80" s="27">
        <f t="shared" si="48"/>
        <v>0.27500000000000002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5"/>
      <c r="D81" s="36">
        <f t="shared" ref="D81:BN81" si="50">D77*D79</f>
        <v>2.0181</v>
      </c>
      <c r="E81" s="36">
        <f t="shared" si="50"/>
        <v>2.8000000000000003</v>
      </c>
      <c r="F81" s="36">
        <f t="shared" si="50"/>
        <v>0.86299999999999999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1.71312</v>
      </c>
      <c r="K81" s="36">
        <f t="shared" si="50"/>
        <v>2.9809800000000006</v>
      </c>
      <c r="L81" s="36">
        <f t="shared" si="50"/>
        <v>1.8074700000000004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1.1285714285714286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3.9272399999999998</v>
      </c>
      <c r="AH81" s="36">
        <f t="shared" si="50"/>
        <v>0</v>
      </c>
      <c r="AI81" s="36">
        <f t="shared" si="50"/>
        <v>0</v>
      </c>
      <c r="AJ81" s="36">
        <f t="shared" si="50"/>
        <v>1.9980000000000001E-2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3.9288800000000004</v>
      </c>
      <c r="BD81" s="36">
        <f t="shared" si="50"/>
        <v>0</v>
      </c>
      <c r="BE81" s="36">
        <f t="shared" si="50"/>
        <v>9.9</v>
      </c>
      <c r="BF81" s="36">
        <f t="shared" si="50"/>
        <v>0</v>
      </c>
      <c r="BG81" s="36">
        <f t="shared" si="50"/>
        <v>5.0830000000000002</v>
      </c>
      <c r="BH81" s="36">
        <f t="shared" si="50"/>
        <v>0.21</v>
      </c>
      <c r="BI81" s="36">
        <f t="shared" si="50"/>
        <v>0.39</v>
      </c>
      <c r="BJ81" s="36">
        <f t="shared" si="50"/>
        <v>0</v>
      </c>
      <c r="BK81" s="36">
        <f t="shared" si="50"/>
        <v>1.925</v>
      </c>
      <c r="BL81" s="36">
        <f t="shared" si="50"/>
        <v>0.55000000000000004</v>
      </c>
      <c r="BM81" s="36">
        <f t="shared" si="50"/>
        <v>0.30890000000000001</v>
      </c>
      <c r="BN81" s="36">
        <f t="shared" si="50"/>
        <v>4.4670000000000001E-2</v>
      </c>
      <c r="BO81" s="36">
        <f t="shared" ref="BO81" si="51">BO77*BO79</f>
        <v>0.21000000000000002</v>
      </c>
      <c r="BP81" s="104">
        <f>SUM(D81:BN81)</f>
        <v>39.598911428571427</v>
      </c>
      <c r="BQ81" s="38">
        <f>BP81/$C$7</f>
        <v>39.598911428571427</v>
      </c>
    </row>
    <row r="82" spans="1:70" ht="17.25" x14ac:dyDescent="0.3">
      <c r="A82" s="34"/>
      <c r="B82" s="35" t="s">
        <v>35</v>
      </c>
      <c r="C82" s="115"/>
      <c r="D82" s="36">
        <f t="shared" ref="D82:BN82" si="52">D77*D79</f>
        <v>2.0181</v>
      </c>
      <c r="E82" s="36">
        <f t="shared" si="52"/>
        <v>2.8000000000000003</v>
      </c>
      <c r="F82" s="36">
        <f t="shared" si="52"/>
        <v>0.86299999999999999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1.71312</v>
      </c>
      <c r="K82" s="36">
        <f t="shared" si="52"/>
        <v>2.9809800000000006</v>
      </c>
      <c r="L82" s="36">
        <f t="shared" si="52"/>
        <v>1.8074700000000004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1.1285714285714286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3.9272399999999998</v>
      </c>
      <c r="AH82" s="36">
        <f t="shared" si="52"/>
        <v>0</v>
      </c>
      <c r="AI82" s="36">
        <f t="shared" si="52"/>
        <v>0</v>
      </c>
      <c r="AJ82" s="36">
        <f t="shared" si="52"/>
        <v>1.9980000000000001E-2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3.9288800000000004</v>
      </c>
      <c r="BD82" s="36">
        <f t="shared" si="52"/>
        <v>0</v>
      </c>
      <c r="BE82" s="36">
        <f t="shared" si="52"/>
        <v>9.9</v>
      </c>
      <c r="BF82" s="36">
        <f t="shared" si="52"/>
        <v>0</v>
      </c>
      <c r="BG82" s="36">
        <f t="shared" si="52"/>
        <v>5.0830000000000002</v>
      </c>
      <c r="BH82" s="36">
        <f t="shared" si="52"/>
        <v>0.21</v>
      </c>
      <c r="BI82" s="36">
        <f t="shared" si="52"/>
        <v>0.39</v>
      </c>
      <c r="BJ82" s="36">
        <f t="shared" si="52"/>
        <v>0</v>
      </c>
      <c r="BK82" s="36">
        <f t="shared" si="52"/>
        <v>1.925</v>
      </c>
      <c r="BL82" s="36">
        <f t="shared" si="52"/>
        <v>0.55000000000000004</v>
      </c>
      <c r="BM82" s="36">
        <f t="shared" si="52"/>
        <v>0.30890000000000001</v>
      </c>
      <c r="BN82" s="36">
        <f t="shared" si="52"/>
        <v>4.4670000000000001E-2</v>
      </c>
      <c r="BO82" s="36">
        <f t="shared" ref="BO82" si="53">BO77*BO79</f>
        <v>0.21000000000000002</v>
      </c>
      <c r="BP82" s="104">
        <f>SUM(D82:BO82)</f>
        <v>39.808911428571427</v>
      </c>
      <c r="BQ82" s="38">
        <f>BP82/$C$7</f>
        <v>39.808911428571427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6"/>
      <c r="B85" s="5" t="s">
        <v>4</v>
      </c>
      <c r="C85" s="118" t="s">
        <v>5</v>
      </c>
      <c r="D85" s="109" t="str">
        <f t="shared" ref="D85:BN85" si="54">D51</f>
        <v>Хлеб пшеничный</v>
      </c>
      <c r="E85" s="109" t="str">
        <f t="shared" si="54"/>
        <v>Хлеб ржано-пшеничный</v>
      </c>
      <c r="F85" s="109" t="str">
        <f t="shared" si="54"/>
        <v>Сахар</v>
      </c>
      <c r="G85" s="109" t="str">
        <f t="shared" si="54"/>
        <v>Чай</v>
      </c>
      <c r="H85" s="109" t="str">
        <f t="shared" si="54"/>
        <v>Какао</v>
      </c>
      <c r="I85" s="109" t="str">
        <f t="shared" si="54"/>
        <v>Кофейный напиток</v>
      </c>
      <c r="J85" s="109" t="str">
        <f t="shared" si="54"/>
        <v>Молоко 2,5%</v>
      </c>
      <c r="K85" s="109" t="str">
        <f t="shared" si="54"/>
        <v>Масло сливочное</v>
      </c>
      <c r="L85" s="109" t="str">
        <f t="shared" si="54"/>
        <v>Сметана 15%</v>
      </c>
      <c r="M85" s="109" t="str">
        <f t="shared" si="54"/>
        <v>Молоко сухое</v>
      </c>
      <c r="N85" s="109" t="str">
        <f t="shared" si="54"/>
        <v>Снежок 2,5 %</v>
      </c>
      <c r="O85" s="109" t="str">
        <f t="shared" si="54"/>
        <v>Творог 5%</v>
      </c>
      <c r="P85" s="109" t="str">
        <f t="shared" si="54"/>
        <v>Молоко сгущенное</v>
      </c>
      <c r="Q85" s="109" t="str">
        <f t="shared" si="54"/>
        <v xml:space="preserve">Джем Сава </v>
      </c>
      <c r="R85" s="109" t="str">
        <f t="shared" si="54"/>
        <v>Сыр</v>
      </c>
      <c r="S85" s="109" t="str">
        <f t="shared" si="54"/>
        <v>Зеленый горошек</v>
      </c>
      <c r="T85" s="109" t="str">
        <f t="shared" si="54"/>
        <v>Кукуруза консервирован.</v>
      </c>
      <c r="U85" s="109" t="str">
        <f t="shared" si="54"/>
        <v>Консервы рыбные</v>
      </c>
      <c r="V85" s="109" t="str">
        <f t="shared" si="54"/>
        <v>Огурцы консервирован.</v>
      </c>
      <c r="W85" s="41"/>
      <c r="X85" s="109" t="str">
        <f t="shared" si="54"/>
        <v>Яйцо</v>
      </c>
      <c r="Y85" s="109" t="str">
        <f t="shared" si="54"/>
        <v>Икра кабачковая</v>
      </c>
      <c r="Z85" s="109" t="str">
        <f t="shared" si="54"/>
        <v>Изюм</v>
      </c>
      <c r="AA85" s="109" t="str">
        <f t="shared" si="54"/>
        <v>Курага</v>
      </c>
      <c r="AB85" s="109" t="str">
        <f t="shared" si="54"/>
        <v>Чернослив</v>
      </c>
      <c r="AC85" s="109" t="str">
        <f t="shared" si="54"/>
        <v>Шиповник</v>
      </c>
      <c r="AD85" s="109" t="str">
        <f t="shared" si="54"/>
        <v>Сухофрукты</v>
      </c>
      <c r="AE85" s="109" t="str">
        <f t="shared" si="54"/>
        <v>Ягода свежемороженная</v>
      </c>
      <c r="AF85" s="109" t="str">
        <f t="shared" si="54"/>
        <v>Лимон</v>
      </c>
      <c r="AG85" s="109" t="str">
        <f t="shared" si="54"/>
        <v>Кисель</v>
      </c>
      <c r="AH85" s="109" t="str">
        <f t="shared" si="54"/>
        <v xml:space="preserve">Сок </v>
      </c>
      <c r="AI85" s="109" t="str">
        <f t="shared" si="54"/>
        <v>Макаронные изделия</v>
      </c>
      <c r="AJ85" s="109" t="str">
        <f t="shared" si="54"/>
        <v>Мука</v>
      </c>
      <c r="AK85" s="109" t="str">
        <f t="shared" si="54"/>
        <v>Дрожжи</v>
      </c>
      <c r="AL85" s="109" t="str">
        <f t="shared" si="54"/>
        <v>Печенье</v>
      </c>
      <c r="AM85" s="109" t="str">
        <f t="shared" si="54"/>
        <v>Пряники</v>
      </c>
      <c r="AN85" s="109" t="str">
        <f t="shared" si="54"/>
        <v>Вафли</v>
      </c>
      <c r="AO85" s="109" t="str">
        <f t="shared" si="54"/>
        <v>Конфеты</v>
      </c>
      <c r="AP85" s="109" t="str">
        <f t="shared" si="54"/>
        <v>Повидло Сава</v>
      </c>
      <c r="AQ85" s="109" t="str">
        <f t="shared" si="54"/>
        <v>Крупа геркулес</v>
      </c>
      <c r="AR85" s="109" t="str">
        <f t="shared" si="54"/>
        <v>Крупа горох</v>
      </c>
      <c r="AS85" s="109" t="str">
        <f t="shared" si="54"/>
        <v>Крупа гречневая</v>
      </c>
      <c r="AT85" s="109" t="str">
        <f t="shared" si="54"/>
        <v>Крупа кукурузная</v>
      </c>
      <c r="AU85" s="109" t="str">
        <f t="shared" si="54"/>
        <v>Крупа манная</v>
      </c>
      <c r="AV85" s="109" t="str">
        <f t="shared" si="54"/>
        <v>Крупа перловая</v>
      </c>
      <c r="AW85" s="109" t="str">
        <f t="shared" si="54"/>
        <v>Крупа пшеничная</v>
      </c>
      <c r="AX85" s="109" t="str">
        <f t="shared" si="54"/>
        <v>Крупа пшено</v>
      </c>
      <c r="AY85" s="109" t="str">
        <f t="shared" si="54"/>
        <v>Крупа ячневая</v>
      </c>
      <c r="AZ85" s="109" t="str">
        <f t="shared" si="54"/>
        <v>Рис</v>
      </c>
      <c r="BA85" s="109" t="str">
        <f t="shared" si="54"/>
        <v>Цыпленок бройлер</v>
      </c>
      <c r="BB85" s="109" t="str">
        <f t="shared" si="54"/>
        <v>Филе куриное</v>
      </c>
      <c r="BC85" s="109" t="str">
        <f t="shared" si="54"/>
        <v>Фарш говяжий</v>
      </c>
      <c r="BD85" s="109" t="str">
        <f t="shared" si="54"/>
        <v>Печень куриная</v>
      </c>
      <c r="BE85" s="109" t="str">
        <f t="shared" si="54"/>
        <v>Филе минтая</v>
      </c>
      <c r="BF85" s="109" t="str">
        <f t="shared" si="54"/>
        <v>Филе сельди слабосол.</v>
      </c>
      <c r="BG85" s="109" t="str">
        <f t="shared" si="54"/>
        <v>Картофель</v>
      </c>
      <c r="BH85" s="109" t="str">
        <f t="shared" si="54"/>
        <v>Морковь</v>
      </c>
      <c r="BI85" s="109" t="str">
        <f t="shared" si="54"/>
        <v>Лук</v>
      </c>
      <c r="BJ85" s="109" t="str">
        <f t="shared" si="54"/>
        <v>Капуста</v>
      </c>
      <c r="BK85" s="109" t="str">
        <f t="shared" si="54"/>
        <v>Свекла</v>
      </c>
      <c r="BL85" s="109" t="str">
        <f t="shared" si="54"/>
        <v>Томатная паста</v>
      </c>
      <c r="BM85" s="109" t="str">
        <f t="shared" si="54"/>
        <v>Масло растительное</v>
      </c>
      <c r="BN85" s="109" t="str">
        <f t="shared" si="54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 x14ac:dyDescent="0.25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 x14ac:dyDescent="0.25">
      <c r="A87" s="111" t="s">
        <v>22</v>
      </c>
      <c r="B87" s="7" t="s">
        <v>42</v>
      </c>
      <c r="C87" s="112">
        <f>$F$4</f>
        <v>1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0.14000000000000001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11"/>
      <c r="B88" s="7" t="s">
        <v>43</v>
      </c>
      <c r="C88" s="113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11"/>
      <c r="B89" s="7"/>
      <c r="C89" s="113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11"/>
      <c r="B90" s="7"/>
      <c r="C90" s="113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11"/>
      <c r="B91" s="7"/>
      <c r="C91" s="114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0.14000000000000001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1E-3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2E-3</v>
      </c>
      <c r="L93" s="28">
        <f t="shared" si="61"/>
        <v>5.0000000000000001E-3</v>
      </c>
      <c r="M93" s="28">
        <f t="shared" si="61"/>
        <v>0</v>
      </c>
      <c r="N93" s="28">
        <f t="shared" si="61"/>
        <v>0.14000000000000001</v>
      </c>
      <c r="O93" s="28">
        <f t="shared" si="61"/>
        <v>0</v>
      </c>
      <c r="P93" s="28">
        <f t="shared" si="61"/>
        <v>5.0000000000000001E-3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1.7000000000000001E-2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8.9999999999999998E-4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86.3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504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380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3"/>
        <v>7.9</v>
      </c>
      <c r="Y95" s="33">
        <f t="shared" si="63"/>
        <v>0</v>
      </c>
      <c r="Z95" s="33">
        <f t="shared" si="63"/>
        <v>247</v>
      </c>
      <c r="AA95" s="33">
        <f t="shared" si="63"/>
        <v>360</v>
      </c>
      <c r="AB95" s="33">
        <f t="shared" si="63"/>
        <v>213</v>
      </c>
      <c r="AC95" s="33">
        <f t="shared" si="63"/>
        <v>314.44</v>
      </c>
      <c r="AD95" s="33">
        <f t="shared" si="63"/>
        <v>138</v>
      </c>
      <c r="AE95" s="33">
        <f t="shared" si="63"/>
        <v>388</v>
      </c>
      <c r="AF95" s="33">
        <f t="shared" si="63"/>
        <v>189</v>
      </c>
      <c r="AG95" s="33">
        <f t="shared" si="63"/>
        <v>218.18</v>
      </c>
      <c r="AH95" s="33">
        <f t="shared" si="63"/>
        <v>59.6</v>
      </c>
      <c r="AI95" s="33">
        <f t="shared" si="63"/>
        <v>65.75</v>
      </c>
      <c r="AJ95" s="33">
        <f t="shared" si="63"/>
        <v>37</v>
      </c>
      <c r="AK95" s="33">
        <f t="shared" si="63"/>
        <v>190</v>
      </c>
      <c r="AL95" s="33">
        <f t="shared" si="63"/>
        <v>185</v>
      </c>
      <c r="AM95" s="33">
        <f t="shared" si="63"/>
        <v>0</v>
      </c>
      <c r="AN95" s="33">
        <f t="shared" si="63"/>
        <v>240</v>
      </c>
      <c r="AO95" s="33">
        <f t="shared" si="63"/>
        <v>0</v>
      </c>
      <c r="AP95" s="33">
        <f t="shared" si="63"/>
        <v>213.79</v>
      </c>
      <c r="AQ95" s="33">
        <f t="shared" si="63"/>
        <v>60</v>
      </c>
      <c r="AR95" s="33">
        <f t="shared" si="63"/>
        <v>65.33</v>
      </c>
      <c r="AS95" s="33">
        <f t="shared" si="63"/>
        <v>84</v>
      </c>
      <c r="AT95" s="33">
        <f t="shared" si="63"/>
        <v>41.43</v>
      </c>
      <c r="AU95" s="33">
        <f t="shared" si="63"/>
        <v>54.28</v>
      </c>
      <c r="AV95" s="33">
        <f t="shared" si="63"/>
        <v>48.75</v>
      </c>
      <c r="AW95" s="33">
        <f t="shared" si="63"/>
        <v>114.28</v>
      </c>
      <c r="AX95" s="33">
        <f t="shared" si="63"/>
        <v>62.66</v>
      </c>
      <c r="AY95" s="33">
        <f t="shared" si="63"/>
        <v>56.66</v>
      </c>
      <c r="AZ95" s="33">
        <f t="shared" si="63"/>
        <v>128</v>
      </c>
      <c r="BA95" s="33">
        <f t="shared" si="63"/>
        <v>227</v>
      </c>
      <c r="BB95" s="33">
        <f t="shared" si="63"/>
        <v>357</v>
      </c>
      <c r="BC95" s="33">
        <f t="shared" si="63"/>
        <v>491.11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23</v>
      </c>
      <c r="BH95" s="33">
        <f t="shared" si="63"/>
        <v>21</v>
      </c>
      <c r="BI95" s="33">
        <f t="shared" si="63"/>
        <v>30</v>
      </c>
      <c r="BJ95" s="33">
        <f t="shared" si="63"/>
        <v>21</v>
      </c>
      <c r="BK95" s="33">
        <f t="shared" si="63"/>
        <v>35</v>
      </c>
      <c r="BL95" s="33">
        <f t="shared" si="63"/>
        <v>275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8.6300000000000002E-2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0.38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4"/>
        <v>7.9000000000000008E-3</v>
      </c>
      <c r="Y96" s="27">
        <f t="shared" si="64"/>
        <v>0</v>
      </c>
      <c r="Z96" s="27">
        <f t="shared" si="64"/>
        <v>0.247</v>
      </c>
      <c r="AA96" s="27">
        <f t="shared" si="64"/>
        <v>0.36</v>
      </c>
      <c r="AB96" s="27">
        <f t="shared" si="64"/>
        <v>0.21299999999999999</v>
      </c>
      <c r="AC96" s="27">
        <f t="shared" si="64"/>
        <v>0.31444</v>
      </c>
      <c r="AD96" s="27">
        <f t="shared" si="64"/>
        <v>0.13800000000000001</v>
      </c>
      <c r="AE96" s="27">
        <f t="shared" si="64"/>
        <v>0.38800000000000001</v>
      </c>
      <c r="AF96" s="27">
        <f t="shared" si="64"/>
        <v>0.189</v>
      </c>
      <c r="AG96" s="27">
        <f t="shared" si="64"/>
        <v>0.21818000000000001</v>
      </c>
      <c r="AH96" s="27">
        <f t="shared" si="64"/>
        <v>5.96E-2</v>
      </c>
      <c r="AI96" s="27">
        <f t="shared" si="64"/>
        <v>6.5750000000000003E-2</v>
      </c>
      <c r="AJ96" s="27">
        <f t="shared" si="64"/>
        <v>3.6999999999999998E-2</v>
      </c>
      <c r="AK96" s="27">
        <f t="shared" si="64"/>
        <v>0.19</v>
      </c>
      <c r="AL96" s="27">
        <f t="shared" si="64"/>
        <v>0.185</v>
      </c>
      <c r="AM96" s="27">
        <f t="shared" si="64"/>
        <v>0</v>
      </c>
      <c r="AN96" s="27">
        <f t="shared" si="64"/>
        <v>0.24</v>
      </c>
      <c r="AO96" s="27">
        <f t="shared" si="64"/>
        <v>0</v>
      </c>
      <c r="AP96" s="27">
        <f t="shared" si="64"/>
        <v>0.21378999999999998</v>
      </c>
      <c r="AQ96" s="27">
        <f t="shared" si="64"/>
        <v>0.06</v>
      </c>
      <c r="AR96" s="27">
        <f t="shared" si="64"/>
        <v>6.5329999999999999E-2</v>
      </c>
      <c r="AS96" s="27">
        <f t="shared" si="64"/>
        <v>8.4000000000000005E-2</v>
      </c>
      <c r="AT96" s="27">
        <f t="shared" si="64"/>
        <v>4.1430000000000002E-2</v>
      </c>
      <c r="AU96" s="27">
        <f t="shared" si="64"/>
        <v>5.4280000000000002E-2</v>
      </c>
      <c r="AV96" s="27">
        <f t="shared" si="64"/>
        <v>4.8750000000000002E-2</v>
      </c>
      <c r="AW96" s="27">
        <f t="shared" si="64"/>
        <v>0.11428000000000001</v>
      </c>
      <c r="AX96" s="27">
        <f t="shared" si="64"/>
        <v>6.2659999999999993E-2</v>
      </c>
      <c r="AY96" s="27">
        <f t="shared" si="64"/>
        <v>5.6659999999999995E-2</v>
      </c>
      <c r="AZ96" s="27">
        <f t="shared" si="64"/>
        <v>0.128</v>
      </c>
      <c r="BA96" s="27">
        <f t="shared" si="64"/>
        <v>0.22700000000000001</v>
      </c>
      <c r="BB96" s="27">
        <f t="shared" si="64"/>
        <v>0.35699999999999998</v>
      </c>
      <c r="BC96" s="27">
        <f t="shared" si="64"/>
        <v>0.49110999999999999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2.3E-2</v>
      </c>
      <c r="BH96" s="27">
        <f t="shared" si="64"/>
        <v>2.1000000000000001E-2</v>
      </c>
      <c r="BI96" s="27">
        <f t="shared" si="64"/>
        <v>0.03</v>
      </c>
      <c r="BJ96" s="27">
        <f t="shared" si="64"/>
        <v>2.1000000000000001E-2</v>
      </c>
      <c r="BK96" s="27">
        <f t="shared" si="64"/>
        <v>3.5000000000000003E-2</v>
      </c>
      <c r="BL96" s="27">
        <f t="shared" si="64"/>
        <v>0.27500000000000002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5"/>
      <c r="D97" s="36">
        <f t="shared" ref="D97:BN97" si="66">D93*D95</f>
        <v>0</v>
      </c>
      <c r="E97" s="36">
        <f t="shared" si="66"/>
        <v>0</v>
      </c>
      <c r="F97" s="36">
        <f t="shared" si="66"/>
        <v>8.6300000000000002E-2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1.3248800000000001</v>
      </c>
      <c r="L97" s="36">
        <f t="shared" si="66"/>
        <v>1.0041500000000001</v>
      </c>
      <c r="M97" s="36">
        <f t="shared" si="66"/>
        <v>0</v>
      </c>
      <c r="N97" s="36">
        <f t="shared" si="66"/>
        <v>13.928600000000001</v>
      </c>
      <c r="O97" s="36">
        <f t="shared" si="66"/>
        <v>0</v>
      </c>
      <c r="P97" s="36">
        <f t="shared" si="66"/>
        <v>1.8419999999999999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0.92276000000000014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0.13900499999999999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19.247695</v>
      </c>
      <c r="BQ97" s="38">
        <f>BP97/$C$7</f>
        <v>19.247695</v>
      </c>
    </row>
    <row r="98" spans="1:69" ht="17.25" x14ac:dyDescent="0.3">
      <c r="A98" s="34"/>
      <c r="B98" s="35" t="s">
        <v>35</v>
      </c>
      <c r="C98" s="115"/>
      <c r="D98" s="36">
        <f t="shared" ref="D98:BN98" si="68">D93*D95</f>
        <v>0</v>
      </c>
      <c r="E98" s="36">
        <f t="shared" si="68"/>
        <v>0</v>
      </c>
      <c r="F98" s="36">
        <f t="shared" si="68"/>
        <v>8.6300000000000002E-2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1.3248800000000001</v>
      </c>
      <c r="L98" s="36">
        <f t="shared" si="68"/>
        <v>1.0041500000000001</v>
      </c>
      <c r="M98" s="36">
        <f t="shared" si="68"/>
        <v>0</v>
      </c>
      <c r="N98" s="36">
        <f t="shared" si="68"/>
        <v>13.928600000000001</v>
      </c>
      <c r="O98" s="36">
        <f t="shared" si="68"/>
        <v>0</v>
      </c>
      <c r="P98" s="36">
        <f t="shared" si="68"/>
        <v>1.8419999999999999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0.92276000000000014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0.13900499999999999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19.247695</v>
      </c>
      <c r="BQ98" s="38">
        <f>BP98/$C$7</f>
        <v>19.247695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09" t="str">
        <f t="shared" ref="D101:BN101" si="70">D51</f>
        <v>Хлеб пшеничный</v>
      </c>
      <c r="E101" s="109" t="str">
        <f t="shared" si="70"/>
        <v>Хлеб ржано-пшеничный</v>
      </c>
      <c r="F101" s="109" t="str">
        <f t="shared" si="70"/>
        <v>Сахар</v>
      </c>
      <c r="G101" s="109" t="str">
        <f t="shared" si="70"/>
        <v>Чай</v>
      </c>
      <c r="H101" s="109" t="str">
        <f t="shared" si="70"/>
        <v>Какао</v>
      </c>
      <c r="I101" s="109" t="str">
        <f t="shared" si="70"/>
        <v>Кофейный напиток</v>
      </c>
      <c r="J101" s="109" t="str">
        <f t="shared" si="70"/>
        <v>Молоко 2,5%</v>
      </c>
      <c r="K101" s="109" t="str">
        <f t="shared" si="70"/>
        <v>Масло сливочное</v>
      </c>
      <c r="L101" s="109" t="str">
        <f t="shared" si="70"/>
        <v>Сметана 15%</v>
      </c>
      <c r="M101" s="109" t="str">
        <f t="shared" si="70"/>
        <v>Молоко сухое</v>
      </c>
      <c r="N101" s="109" t="str">
        <f t="shared" si="70"/>
        <v>Снежок 2,5 %</v>
      </c>
      <c r="O101" s="109" t="str">
        <f t="shared" si="70"/>
        <v>Творог 5%</v>
      </c>
      <c r="P101" s="109" t="str">
        <f t="shared" si="70"/>
        <v>Молоко сгущенное</v>
      </c>
      <c r="Q101" s="109" t="str">
        <f t="shared" si="70"/>
        <v xml:space="preserve">Джем Сава </v>
      </c>
      <c r="R101" s="109" t="str">
        <f t="shared" si="70"/>
        <v>Сыр</v>
      </c>
      <c r="S101" s="109" t="str">
        <f t="shared" si="70"/>
        <v>Зеленый горошек</v>
      </c>
      <c r="T101" s="109" t="str">
        <f t="shared" si="70"/>
        <v>Кукуруза консервирован.</v>
      </c>
      <c r="U101" s="109" t="str">
        <f t="shared" si="70"/>
        <v>Консервы рыбные</v>
      </c>
      <c r="V101" s="109" t="str">
        <f t="shared" si="70"/>
        <v>Огурцы консервирован.</v>
      </c>
      <c r="W101" s="41"/>
      <c r="X101" s="109" t="str">
        <f t="shared" si="70"/>
        <v>Яйцо</v>
      </c>
      <c r="Y101" s="109" t="str">
        <f t="shared" si="70"/>
        <v>Икра кабачковая</v>
      </c>
      <c r="Z101" s="109" t="str">
        <f t="shared" si="70"/>
        <v>Изюм</v>
      </c>
      <c r="AA101" s="109" t="str">
        <f t="shared" si="70"/>
        <v>Курага</v>
      </c>
      <c r="AB101" s="109" t="str">
        <f t="shared" si="70"/>
        <v>Чернослив</v>
      </c>
      <c r="AC101" s="109" t="str">
        <f t="shared" si="70"/>
        <v>Шиповник</v>
      </c>
      <c r="AD101" s="109" t="str">
        <f t="shared" si="70"/>
        <v>Сухофрукты</v>
      </c>
      <c r="AE101" s="109" t="str">
        <f t="shared" si="70"/>
        <v>Ягода свежемороженная</v>
      </c>
      <c r="AF101" s="109" t="str">
        <f t="shared" si="70"/>
        <v>Лимон</v>
      </c>
      <c r="AG101" s="109" t="str">
        <f t="shared" si="70"/>
        <v>Кисель</v>
      </c>
      <c r="AH101" s="109" t="str">
        <f t="shared" si="70"/>
        <v xml:space="preserve">Сок </v>
      </c>
      <c r="AI101" s="109" t="str">
        <f t="shared" si="70"/>
        <v>Макаронные изделия</v>
      </c>
      <c r="AJ101" s="109" t="str">
        <f t="shared" si="70"/>
        <v>Мука</v>
      </c>
      <c r="AK101" s="109" t="str">
        <f t="shared" si="70"/>
        <v>Дрожжи</v>
      </c>
      <c r="AL101" s="109" t="str">
        <f t="shared" si="70"/>
        <v>Печенье</v>
      </c>
      <c r="AM101" s="109" t="str">
        <f t="shared" si="70"/>
        <v>Пряники</v>
      </c>
      <c r="AN101" s="109" t="str">
        <f t="shared" si="70"/>
        <v>Вафли</v>
      </c>
      <c r="AO101" s="109" t="str">
        <f t="shared" si="70"/>
        <v>Конфеты</v>
      </c>
      <c r="AP101" s="109" t="str">
        <f t="shared" si="70"/>
        <v>Повидло Сава</v>
      </c>
      <c r="AQ101" s="109" t="str">
        <f t="shared" si="70"/>
        <v>Крупа геркулес</v>
      </c>
      <c r="AR101" s="109" t="str">
        <f t="shared" si="70"/>
        <v>Крупа горох</v>
      </c>
      <c r="AS101" s="109" t="str">
        <f t="shared" si="70"/>
        <v>Крупа гречневая</v>
      </c>
      <c r="AT101" s="109" t="str">
        <f t="shared" si="70"/>
        <v>Крупа кукурузная</v>
      </c>
      <c r="AU101" s="109" t="str">
        <f t="shared" si="70"/>
        <v>Крупа манная</v>
      </c>
      <c r="AV101" s="109" t="str">
        <f t="shared" si="70"/>
        <v>Крупа перловая</v>
      </c>
      <c r="AW101" s="109" t="str">
        <f t="shared" si="70"/>
        <v>Крупа пшеничная</v>
      </c>
      <c r="AX101" s="109" t="str">
        <f t="shared" si="70"/>
        <v>Крупа пшено</v>
      </c>
      <c r="AY101" s="109" t="str">
        <f t="shared" si="70"/>
        <v>Крупа ячневая</v>
      </c>
      <c r="AZ101" s="109" t="str">
        <f t="shared" si="70"/>
        <v>Рис</v>
      </c>
      <c r="BA101" s="109" t="str">
        <f t="shared" si="70"/>
        <v>Цыпленок бройлер</v>
      </c>
      <c r="BB101" s="109" t="str">
        <f t="shared" si="70"/>
        <v>Филе куриное</v>
      </c>
      <c r="BC101" s="109" t="str">
        <f t="shared" si="70"/>
        <v>Фарш говяжий</v>
      </c>
      <c r="BD101" s="109" t="str">
        <f t="shared" si="70"/>
        <v>Печень куриная</v>
      </c>
      <c r="BE101" s="109" t="str">
        <f t="shared" si="70"/>
        <v>Филе минтая</v>
      </c>
      <c r="BF101" s="109" t="str">
        <f t="shared" si="70"/>
        <v>Филе сельди слабосол.</v>
      </c>
      <c r="BG101" s="109" t="str">
        <f t="shared" si="70"/>
        <v>Картофель</v>
      </c>
      <c r="BH101" s="109" t="str">
        <f t="shared" si="70"/>
        <v>Морковь</v>
      </c>
      <c r="BI101" s="109" t="str">
        <f t="shared" si="70"/>
        <v>Лук</v>
      </c>
      <c r="BJ101" s="109" t="str">
        <f t="shared" si="70"/>
        <v>Капуста</v>
      </c>
      <c r="BK101" s="109" t="str">
        <f t="shared" si="70"/>
        <v>Свекла</v>
      </c>
      <c r="BL101" s="109" t="str">
        <f t="shared" si="70"/>
        <v>Томатная паста</v>
      </c>
      <c r="BM101" s="109" t="str">
        <f t="shared" si="70"/>
        <v>Масло растительное</v>
      </c>
      <c r="BN101" s="109" t="str">
        <f t="shared" si="70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 x14ac:dyDescent="0.25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 x14ac:dyDescent="0.25">
      <c r="A103" s="111" t="s">
        <v>25</v>
      </c>
      <c r="B103" s="24" t="s">
        <v>44</v>
      </c>
      <c r="C103" s="112">
        <f>$F$4</f>
        <v>1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11"/>
      <c r="B104" t="s">
        <v>19</v>
      </c>
      <c r="C104" s="113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11"/>
      <c r="B105" s="14" t="s">
        <v>27</v>
      </c>
      <c r="C105" s="113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11"/>
      <c r="B106" s="20"/>
      <c r="C106" s="113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11"/>
      <c r="B107" s="7"/>
      <c r="C107" s="114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0.02</v>
      </c>
      <c r="E109" s="28">
        <f t="shared" si="77"/>
        <v>0</v>
      </c>
      <c r="F109" s="28">
        <f t="shared" si="77"/>
        <v>8.0000000000000002E-3</v>
      </c>
      <c r="G109" s="28">
        <f t="shared" si="77"/>
        <v>2.9999999999999997E-4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3.0000000000000001E-3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0.03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5.0000000000000001E-4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86.3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504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380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9"/>
        <v>7.9</v>
      </c>
      <c r="Y111" s="33">
        <f t="shared" si="79"/>
        <v>0</v>
      </c>
      <c r="Z111" s="33">
        <f t="shared" si="79"/>
        <v>247</v>
      </c>
      <c r="AA111" s="33">
        <f t="shared" si="79"/>
        <v>360</v>
      </c>
      <c r="AB111" s="33">
        <f t="shared" si="79"/>
        <v>213</v>
      </c>
      <c r="AC111" s="33">
        <f t="shared" si="79"/>
        <v>314.44</v>
      </c>
      <c r="AD111" s="33">
        <f t="shared" si="79"/>
        <v>138</v>
      </c>
      <c r="AE111" s="33">
        <f t="shared" si="79"/>
        <v>388</v>
      </c>
      <c r="AF111" s="33">
        <f t="shared" si="79"/>
        <v>189</v>
      </c>
      <c r="AG111" s="33">
        <f t="shared" si="79"/>
        <v>218.18</v>
      </c>
      <c r="AH111" s="33">
        <f t="shared" si="79"/>
        <v>59.6</v>
      </c>
      <c r="AI111" s="33">
        <f t="shared" si="79"/>
        <v>65.75</v>
      </c>
      <c r="AJ111" s="33">
        <f t="shared" si="79"/>
        <v>37</v>
      </c>
      <c r="AK111" s="33">
        <f t="shared" si="79"/>
        <v>190</v>
      </c>
      <c r="AL111" s="33">
        <f t="shared" si="79"/>
        <v>185</v>
      </c>
      <c r="AM111" s="33">
        <f t="shared" si="79"/>
        <v>0</v>
      </c>
      <c r="AN111" s="33">
        <f t="shared" si="79"/>
        <v>240</v>
      </c>
      <c r="AO111" s="33">
        <f t="shared" si="79"/>
        <v>0</v>
      </c>
      <c r="AP111" s="33">
        <f t="shared" si="79"/>
        <v>213.79</v>
      </c>
      <c r="AQ111" s="33">
        <f t="shared" si="79"/>
        <v>60</v>
      </c>
      <c r="AR111" s="33">
        <f t="shared" si="79"/>
        <v>65.33</v>
      </c>
      <c r="AS111" s="33">
        <f t="shared" si="79"/>
        <v>84</v>
      </c>
      <c r="AT111" s="33">
        <f t="shared" si="79"/>
        <v>41.43</v>
      </c>
      <c r="AU111" s="33">
        <f t="shared" si="79"/>
        <v>54.28</v>
      </c>
      <c r="AV111" s="33">
        <f t="shared" si="79"/>
        <v>48.75</v>
      </c>
      <c r="AW111" s="33">
        <f t="shared" si="79"/>
        <v>114.28</v>
      </c>
      <c r="AX111" s="33">
        <f t="shared" si="79"/>
        <v>62.66</v>
      </c>
      <c r="AY111" s="33">
        <f t="shared" si="79"/>
        <v>56.66</v>
      </c>
      <c r="AZ111" s="33">
        <f t="shared" si="79"/>
        <v>128</v>
      </c>
      <c r="BA111" s="33">
        <f t="shared" si="79"/>
        <v>227</v>
      </c>
      <c r="BB111" s="33">
        <f t="shared" si="79"/>
        <v>357</v>
      </c>
      <c r="BC111" s="33">
        <f t="shared" si="79"/>
        <v>491.11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23</v>
      </c>
      <c r="BH111" s="33">
        <f t="shared" si="79"/>
        <v>21</v>
      </c>
      <c r="BI111" s="33">
        <f t="shared" si="79"/>
        <v>30</v>
      </c>
      <c r="BJ111" s="33">
        <f t="shared" si="79"/>
        <v>21</v>
      </c>
      <c r="BK111" s="33">
        <f t="shared" si="79"/>
        <v>35</v>
      </c>
      <c r="BL111" s="33">
        <f t="shared" si="79"/>
        <v>275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0.38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0.628</v>
      </c>
      <c r="V112" s="27">
        <f t="shared" si="81"/>
        <v>0.32948</v>
      </c>
      <c r="W112" s="27">
        <f t="shared" si="81"/>
        <v>0.219</v>
      </c>
      <c r="X112" s="27">
        <f t="shared" si="81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2">AK111/1000</f>
        <v>0.19</v>
      </c>
      <c r="AL112" s="27">
        <f t="shared" si="82"/>
        <v>0.185</v>
      </c>
      <c r="AM112" s="27">
        <f t="shared" si="82"/>
        <v>0</v>
      </c>
      <c r="AN112" s="27">
        <f t="shared" si="82"/>
        <v>0.24</v>
      </c>
      <c r="AO112" s="27">
        <f t="shared" si="82"/>
        <v>0</v>
      </c>
      <c r="AP112" s="27">
        <f t="shared" si="82"/>
        <v>0.21378999999999998</v>
      </c>
      <c r="AQ112" s="27">
        <f t="shared" si="82"/>
        <v>0.06</v>
      </c>
      <c r="AR112" s="27">
        <f t="shared" si="82"/>
        <v>6.5329999999999999E-2</v>
      </c>
      <c r="AS112" s="27">
        <f t="shared" si="82"/>
        <v>8.4000000000000005E-2</v>
      </c>
      <c r="AT112" s="27">
        <f t="shared" si="82"/>
        <v>4.1430000000000002E-2</v>
      </c>
      <c r="AU112" s="27">
        <f t="shared" si="82"/>
        <v>5.4280000000000002E-2</v>
      </c>
      <c r="AV112" s="27">
        <f t="shared" si="82"/>
        <v>4.8750000000000002E-2</v>
      </c>
      <c r="AW112" s="27">
        <f t="shared" si="82"/>
        <v>0.11428000000000001</v>
      </c>
      <c r="AX112" s="27">
        <f t="shared" si="82"/>
        <v>6.2659999999999993E-2</v>
      </c>
      <c r="AY112" s="27">
        <f t="shared" si="82"/>
        <v>5.6659999999999995E-2</v>
      </c>
      <c r="AZ112" s="27">
        <f t="shared" si="82"/>
        <v>0.128</v>
      </c>
      <c r="BA112" s="27">
        <f t="shared" si="82"/>
        <v>0.22700000000000001</v>
      </c>
      <c r="BB112" s="27">
        <f t="shared" si="82"/>
        <v>0.35699999999999998</v>
      </c>
      <c r="BC112" s="27">
        <f t="shared" si="82"/>
        <v>0.49110999999999999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2.3E-2</v>
      </c>
      <c r="BH112" s="27">
        <f t="shared" si="82"/>
        <v>2.1000000000000001E-2</v>
      </c>
      <c r="BI112" s="27">
        <f t="shared" si="82"/>
        <v>0.03</v>
      </c>
      <c r="BJ112" s="27">
        <f t="shared" si="82"/>
        <v>2.1000000000000001E-2</v>
      </c>
      <c r="BK112" s="27">
        <f t="shared" si="82"/>
        <v>3.5000000000000003E-2</v>
      </c>
      <c r="BL112" s="27">
        <f t="shared" si="82"/>
        <v>0.27500000000000002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5"/>
      <c r="D113" s="36">
        <f>D109*D111</f>
        <v>1.3453999999999999</v>
      </c>
      <c r="E113" s="36">
        <f>E109*E111</f>
        <v>0</v>
      </c>
      <c r="F113" s="36">
        <f>F109*F111</f>
        <v>0.69040000000000001</v>
      </c>
      <c r="G113" s="36">
        <f>G109*G111</f>
        <v>0.15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1.9873200000000002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1.9724999999999999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104">
        <f>SUM(D113:BN113)</f>
        <v>6.1530649999999998</v>
      </c>
      <c r="BQ113" s="38">
        <f>BP113/$C$7</f>
        <v>6.1530649999999998</v>
      </c>
    </row>
    <row r="114" spans="1:69" ht="17.25" x14ac:dyDescent="0.3">
      <c r="A114" s="34"/>
      <c r="B114" s="35" t="s">
        <v>35</v>
      </c>
      <c r="C114" s="115"/>
      <c r="D114" s="36">
        <f>D109*D111</f>
        <v>1.3453999999999999</v>
      </c>
      <c r="E114" s="36">
        <f>E109*E111</f>
        <v>0</v>
      </c>
      <c r="F114" s="36">
        <f>F109*F111</f>
        <v>0.69040000000000001</v>
      </c>
      <c r="G114" s="36">
        <f>G109*G111</f>
        <v>0.15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1.9873200000000002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1.9724999999999999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104">
        <f>SUM(D114:BO114)</f>
        <v>6.1530649999999998</v>
      </c>
      <c r="BQ114" s="38">
        <f>BP114/$C$7</f>
        <v>6.1530649999999998</v>
      </c>
    </row>
    <row r="116" spans="1:69" x14ac:dyDescent="0.25">
      <c r="BQ116" s="40">
        <f>BQ64</f>
        <v>19.296295000000001</v>
      </c>
    </row>
    <row r="117" spans="1:69" x14ac:dyDescent="0.25">
      <c r="BQ117" s="40">
        <f>BQ82</f>
        <v>39.808911428571427</v>
      </c>
    </row>
    <row r="118" spans="1:69" x14ac:dyDescent="0.25">
      <c r="BQ118" s="40">
        <f>BQ98</f>
        <v>19.247695</v>
      </c>
    </row>
    <row r="119" spans="1:69" x14ac:dyDescent="0.25">
      <c r="BQ119" s="40">
        <f>BQ114</f>
        <v>6.1530649999999998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zoomScale="75" zoomScaleNormal="75" workbookViewId="0">
      <selection activeCell="K19" sqref="K1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65</v>
      </c>
      <c r="G4" t="s">
        <v>45</v>
      </c>
      <c r="H4" s="3"/>
      <c r="I4" s="4"/>
      <c r="J4" s="77">
        <v>44994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 x14ac:dyDescent="0.25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 x14ac:dyDescent="0.25">
      <c r="A7" s="124" t="s">
        <v>9</v>
      </c>
      <c r="B7" s="7" t="s">
        <v>10</v>
      </c>
      <c r="C7" s="112">
        <f>$F$4</f>
        <v>65</v>
      </c>
      <c r="D7" s="7"/>
      <c r="E7" s="7"/>
      <c r="F7" s="7">
        <v>4.0000000000000001E-3</v>
      </c>
      <c r="G7" s="7"/>
      <c r="H7" s="7"/>
      <c r="I7" s="7"/>
      <c r="J7" s="7"/>
      <c r="K7" s="7">
        <v>2E-3</v>
      </c>
      <c r="L7" s="7"/>
      <c r="M7" s="7">
        <v>1.2999999999999999E-2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5" t="s">
        <v>13</v>
      </c>
      <c r="B12" s="47" t="s">
        <v>15</v>
      </c>
      <c r="C12" s="113">
        <f>F4</f>
        <v>65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5"/>
      <c r="B16" s="14" t="s">
        <v>19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5"/>
      <c r="B17" s="14" t="s">
        <v>20</v>
      </c>
      <c r="C17" s="113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4" t="s">
        <v>22</v>
      </c>
      <c r="B19" s="7" t="s">
        <v>23</v>
      </c>
      <c r="C19" s="112">
        <f>$F$4</f>
        <v>65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4" t="s">
        <v>25</v>
      </c>
      <c r="B24" s="24" t="s">
        <v>26</v>
      </c>
      <c r="C24" s="112">
        <f>$F$4</f>
        <v>65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0.1</v>
      </c>
      <c r="K29" s="57">
        <f t="shared" si="0"/>
        <v>1.6E-2</v>
      </c>
      <c r="L29" s="57">
        <f t="shared" si="0"/>
        <v>0.02</v>
      </c>
      <c r="M29" s="57">
        <f t="shared" si="0"/>
        <v>1.2999999999999999E-2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5.8500000000000005</v>
      </c>
      <c r="E30" s="58">
        <f t="shared" si="3"/>
        <v>3.25</v>
      </c>
      <c r="F30" s="58">
        <f t="shared" si="3"/>
        <v>2.2750000000000004</v>
      </c>
      <c r="G30" s="58">
        <f t="shared" si="3"/>
        <v>2.6000000000000002E-2</v>
      </c>
      <c r="H30" s="58">
        <f t="shared" si="3"/>
        <v>7.8E-2</v>
      </c>
      <c r="I30" s="58">
        <f t="shared" si="3"/>
        <v>0</v>
      </c>
      <c r="J30" s="58">
        <f t="shared" si="3"/>
        <v>6.5</v>
      </c>
      <c r="K30" s="58">
        <f t="shared" si="3"/>
        <v>1.04</v>
      </c>
      <c r="L30" s="58">
        <f t="shared" si="3"/>
        <v>1.3</v>
      </c>
      <c r="M30" s="58">
        <f t="shared" si="3"/>
        <v>0.84499999999999997</v>
      </c>
      <c r="N30" s="58">
        <f t="shared" si="3"/>
        <v>9.75</v>
      </c>
      <c r="O30" s="58">
        <f t="shared" si="3"/>
        <v>0</v>
      </c>
      <c r="P30" s="58">
        <f t="shared" si="3"/>
        <v>0.45500000000000002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20.063333333333333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1.3</v>
      </c>
      <c r="AH30" s="58">
        <f t="shared" si="3"/>
        <v>0</v>
      </c>
      <c r="AI30" s="58">
        <f t="shared" si="3"/>
        <v>1.95</v>
      </c>
      <c r="AJ30" s="58">
        <f t="shared" si="3"/>
        <v>3.9E-2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1.3</v>
      </c>
      <c r="AU30" s="58">
        <f t="shared" si="3"/>
        <v>1.3260000000000001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0.65</v>
      </c>
      <c r="BD30" s="58">
        <f t="shared" si="3"/>
        <v>0</v>
      </c>
      <c r="BE30" s="58">
        <f t="shared" si="3"/>
        <v>2.6</v>
      </c>
      <c r="BF30" s="58">
        <f t="shared" si="3"/>
        <v>0</v>
      </c>
      <c r="BG30" s="58">
        <f t="shared" si="3"/>
        <v>15.6</v>
      </c>
      <c r="BH30" s="58">
        <f t="shared" si="3"/>
        <v>0.65</v>
      </c>
      <c r="BI30" s="58">
        <f t="shared" si="3"/>
        <v>1.3</v>
      </c>
      <c r="BJ30" s="58">
        <f t="shared" si="3"/>
        <v>0</v>
      </c>
      <c r="BK30" s="58">
        <f t="shared" si="3"/>
        <v>4.5500000000000007</v>
      </c>
      <c r="BL30" s="58">
        <f t="shared" si="3"/>
        <v>0.19500000000000001</v>
      </c>
      <c r="BM30" s="58">
        <f t="shared" si="3"/>
        <v>0.30549999999999999</v>
      </c>
      <c r="BN30" s="58">
        <f t="shared" si="3"/>
        <v>0.39</v>
      </c>
      <c r="BO30" s="58">
        <f t="shared" ref="BO30" si="5">PRODUCT(BO29,$F$4)</f>
        <v>3.25</v>
      </c>
      <c r="BP30" s="49"/>
    </row>
    <row r="31" spans="1:69" s="59" customFormat="1" ht="18.75" x14ac:dyDescent="0.3">
      <c r="D31" s="60">
        <f>D30+'1-3 года (день 1 )'!D30</f>
        <v>5.9200000000000008</v>
      </c>
      <c r="E31" s="60">
        <f>E30+'1-3 года (день 1 )'!E30</f>
        <v>3.29</v>
      </c>
      <c r="F31" s="60">
        <f>F30+'1-3 года (день 1 )'!F30</f>
        <v>2.3050000000000002</v>
      </c>
      <c r="G31" s="60">
        <f>G30+'1-3 года (день 1 )'!G30</f>
        <v>2.6300000000000004E-2</v>
      </c>
      <c r="H31" s="60">
        <f>H30+'1-3 года (день 1 )'!H30</f>
        <v>7.9000000000000001E-2</v>
      </c>
      <c r="I31" s="60">
        <f>I30+'1-3 года (день 1 )'!I30</f>
        <v>0</v>
      </c>
      <c r="J31" s="60">
        <f>J30+'1-3 года (день 1 )'!J30</f>
        <v>6.694</v>
      </c>
      <c r="K31" s="60">
        <f>K30+'1-3 года (день 1 )'!K30</f>
        <v>1.0545</v>
      </c>
      <c r="L31" s="60">
        <f>L30+'1-3 года (день 1 )'!L30</f>
        <v>1.3140000000000001</v>
      </c>
      <c r="M31" s="60">
        <f>M30+'1-3 года (день 1 )'!M30</f>
        <v>0.84499999999999997</v>
      </c>
      <c r="N31" s="60">
        <f>N30+'1-3 года (день 1 )'!N30</f>
        <v>9.89</v>
      </c>
      <c r="O31" s="60">
        <f>O30+'1-3 года (день 1 )'!O30</f>
        <v>0</v>
      </c>
      <c r="P31" s="60">
        <f>P30+'1-3 года (день 1 )'!P30</f>
        <v>0.46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20.331190476190475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1.3180000000000001</v>
      </c>
      <c r="AH31" s="60">
        <f>AH30+'1-3 года (день 1 )'!AH30</f>
        <v>0</v>
      </c>
      <c r="AI31" s="60">
        <f>AI30+'1-3 года (день 1 )'!AI30</f>
        <v>1.98</v>
      </c>
      <c r="AJ31" s="60">
        <f>AJ30+'1-3 года (день 1 )'!AJ30</f>
        <v>3.9539999999999999E-2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1.3149999999999999</v>
      </c>
      <c r="AU31" s="60">
        <f>AU30+'1-3 года (день 1 )'!AU30</f>
        <v>1.343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0.65800000000000003</v>
      </c>
      <c r="BD31" s="60">
        <f>BD30+'1-3 года (день 1 )'!BD30</f>
        <v>0</v>
      </c>
      <c r="BE31" s="60">
        <f>BE30+'1-3 года (день 1 )'!BE30</f>
        <v>2.63</v>
      </c>
      <c r="BF31" s="60">
        <f>BF30+'1-3 года (день 1 )'!BF30</f>
        <v>0</v>
      </c>
      <c r="BG31" s="60">
        <f>BG30+'1-3 года (день 1 )'!BG30</f>
        <v>15.821</v>
      </c>
      <c r="BH31" s="60">
        <f>BH30+'1-3 года (день 1 )'!BH30</f>
        <v>0.66</v>
      </c>
      <c r="BI31" s="60">
        <f>BI30+'1-3 года (день 1 )'!BI30</f>
        <v>1.3129999999999999</v>
      </c>
      <c r="BJ31" s="60">
        <f>BJ30+'1-3 года (день 1 )'!BJ30</f>
        <v>0</v>
      </c>
      <c r="BK31" s="60">
        <f>BK30+'1-3 года (день 1 )'!BK30</f>
        <v>4.6050000000000004</v>
      </c>
      <c r="BL31" s="60">
        <f>BL30+'1-3 года (день 1 )'!BL30</f>
        <v>0.19700000000000001</v>
      </c>
      <c r="BM31" s="60">
        <f>BM30+'1-3 года (день 1 )'!BM30</f>
        <v>0.30840000000000001</v>
      </c>
      <c r="BN31" s="60">
        <f>BN30+'1-3 года (день 1 )'!BN30</f>
        <v>0.39400000000000002</v>
      </c>
      <c r="BO31" s="60">
        <f>BO30+'1-3 года (день 1 )'!BO30</f>
        <v>3.2850000000000001</v>
      </c>
      <c r="BP31" s="61">
        <f>SUM(D31:BN31)</f>
        <v>84.790930476190496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21"/>
      <c r="D45" s="36">
        <f>D30*D43</f>
        <v>393.52949999999998</v>
      </c>
      <c r="E45" s="36">
        <f t="shared" ref="E45:BN45" si="8">E30*E43</f>
        <v>227.5</v>
      </c>
      <c r="F45" s="36">
        <f t="shared" si="8"/>
        <v>196.33250000000001</v>
      </c>
      <c r="G45" s="36">
        <f t="shared" si="8"/>
        <v>13.000000000000002</v>
      </c>
      <c r="H45" s="36">
        <f t="shared" si="8"/>
        <v>72.220199999999991</v>
      </c>
      <c r="I45" s="36">
        <f t="shared" si="8"/>
        <v>0</v>
      </c>
      <c r="J45" s="36">
        <f t="shared" si="8"/>
        <v>463.96999999999997</v>
      </c>
      <c r="K45" s="36">
        <f t="shared" si="8"/>
        <v>688.93760000000009</v>
      </c>
      <c r="L45" s="36">
        <f t="shared" si="8"/>
        <v>261.07900000000001</v>
      </c>
      <c r="M45" s="36">
        <f t="shared" si="8"/>
        <v>425.88</v>
      </c>
      <c r="N45" s="36">
        <f t="shared" si="8"/>
        <v>970.02749999999992</v>
      </c>
      <c r="O45" s="36">
        <f t="shared" si="8"/>
        <v>0</v>
      </c>
      <c r="P45" s="36">
        <f t="shared" si="8"/>
        <v>167.62199999999999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158.50033333333334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283.63400000000001</v>
      </c>
      <c r="AH45" s="36">
        <f t="shared" si="8"/>
        <v>0</v>
      </c>
      <c r="AI45" s="36">
        <f t="shared" si="8"/>
        <v>128.21250000000001</v>
      </c>
      <c r="AJ45" s="36">
        <f t="shared" si="8"/>
        <v>1.4430000000000001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53.859000000000002</v>
      </c>
      <c r="AU45" s="36">
        <f t="shared" si="8"/>
        <v>71.975280000000012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319.22149999999999</v>
      </c>
      <c r="BD45" s="36">
        <f t="shared" si="8"/>
        <v>0</v>
      </c>
      <c r="BE45" s="36">
        <f t="shared" si="8"/>
        <v>858</v>
      </c>
      <c r="BF45" s="36">
        <f t="shared" si="8"/>
        <v>0</v>
      </c>
      <c r="BG45" s="36">
        <f t="shared" si="8"/>
        <v>358.8</v>
      </c>
      <c r="BH45" s="36">
        <f t="shared" si="8"/>
        <v>13.65</v>
      </c>
      <c r="BI45" s="36">
        <f t="shared" si="8"/>
        <v>39</v>
      </c>
      <c r="BJ45" s="36">
        <f t="shared" si="8"/>
        <v>0</v>
      </c>
      <c r="BK45" s="36">
        <f t="shared" si="8"/>
        <v>159.25000000000003</v>
      </c>
      <c r="BL45" s="36">
        <f t="shared" si="8"/>
        <v>53.625</v>
      </c>
      <c r="BM45" s="36">
        <f t="shared" si="8"/>
        <v>47.184474999999999</v>
      </c>
      <c r="BN45" s="36">
        <f t="shared" si="8"/>
        <v>5.8071000000000002</v>
      </c>
      <c r="BO45" s="36">
        <f t="shared" ref="BO45" si="9">BO30*BO43</f>
        <v>32.5</v>
      </c>
      <c r="BP45" s="37">
        <f>SUM(D45:BN45)</f>
        <v>6432.2604883333324</v>
      </c>
      <c r="BQ45" s="38">
        <f>BP45/$C$7</f>
        <v>98.957853666666651</v>
      </c>
    </row>
    <row r="46" spans="1:69" ht="17.25" x14ac:dyDescent="0.3">
      <c r="A46" s="34"/>
      <c r="B46" s="35" t="s">
        <v>35</v>
      </c>
      <c r="C46" s="121"/>
      <c r="D46" s="36">
        <f>D30*D43</f>
        <v>393.52949999999998</v>
      </c>
      <c r="E46" s="36">
        <f t="shared" ref="E46:BN46" si="10">E30*E43</f>
        <v>227.5</v>
      </c>
      <c r="F46" s="36">
        <f t="shared" si="10"/>
        <v>196.33250000000001</v>
      </c>
      <c r="G46" s="36">
        <f t="shared" si="10"/>
        <v>13.000000000000002</v>
      </c>
      <c r="H46" s="36">
        <f t="shared" si="10"/>
        <v>72.220199999999991</v>
      </c>
      <c r="I46" s="36">
        <f t="shared" si="10"/>
        <v>0</v>
      </c>
      <c r="J46" s="36">
        <f t="shared" si="10"/>
        <v>463.96999999999997</v>
      </c>
      <c r="K46" s="36">
        <f t="shared" si="10"/>
        <v>688.93760000000009</v>
      </c>
      <c r="L46" s="36">
        <f t="shared" si="10"/>
        <v>261.07900000000001</v>
      </c>
      <c r="M46" s="36">
        <f t="shared" si="10"/>
        <v>425.88</v>
      </c>
      <c r="N46" s="36">
        <f t="shared" si="10"/>
        <v>970.02749999999992</v>
      </c>
      <c r="O46" s="36">
        <f t="shared" si="10"/>
        <v>0</v>
      </c>
      <c r="P46" s="36">
        <f t="shared" si="10"/>
        <v>167.62199999999999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158.50033333333334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283.63400000000001</v>
      </c>
      <c r="AH46" s="36">
        <f t="shared" si="10"/>
        <v>0</v>
      </c>
      <c r="AI46" s="36">
        <f t="shared" si="10"/>
        <v>128.21250000000001</v>
      </c>
      <c r="AJ46" s="36">
        <f t="shared" si="10"/>
        <v>1.4430000000000001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53.859000000000002</v>
      </c>
      <c r="AU46" s="36">
        <f t="shared" si="10"/>
        <v>71.975280000000012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319.22149999999999</v>
      </c>
      <c r="BD46" s="36">
        <f t="shared" si="10"/>
        <v>0</v>
      </c>
      <c r="BE46" s="36">
        <f t="shared" si="10"/>
        <v>858</v>
      </c>
      <c r="BF46" s="36">
        <f t="shared" si="10"/>
        <v>0</v>
      </c>
      <c r="BG46" s="36">
        <f t="shared" si="10"/>
        <v>358.8</v>
      </c>
      <c r="BH46" s="36">
        <f t="shared" si="10"/>
        <v>13.65</v>
      </c>
      <c r="BI46" s="36">
        <f t="shared" si="10"/>
        <v>39</v>
      </c>
      <c r="BJ46" s="36">
        <f t="shared" si="10"/>
        <v>0</v>
      </c>
      <c r="BK46" s="36">
        <f t="shared" si="10"/>
        <v>159.25000000000003</v>
      </c>
      <c r="BL46" s="36">
        <f t="shared" si="10"/>
        <v>53.625</v>
      </c>
      <c r="BM46" s="36">
        <f t="shared" si="10"/>
        <v>47.184474999999999</v>
      </c>
      <c r="BN46" s="36">
        <f t="shared" si="10"/>
        <v>5.8071000000000002</v>
      </c>
      <c r="BO46" s="36">
        <f t="shared" ref="BO46" si="11">BO30*BO43</f>
        <v>32.5</v>
      </c>
      <c r="BP46" s="37">
        <f>SUM(D46:BN46)</f>
        <v>6432.2604883333324</v>
      </c>
      <c r="BQ46" s="38">
        <f>BP46/$C$7</f>
        <v>98.957853666666651</v>
      </c>
    </row>
    <row r="47" spans="1:69" x14ac:dyDescent="0.25">
      <c r="A47" s="39"/>
      <c r="B47" s="39" t="s">
        <v>36</v>
      </c>
      <c r="D47" s="62">
        <f t="shared" ref="D47:AI47" si="12">D64+D82+D98+D114</f>
        <v>393.52949999999998</v>
      </c>
      <c r="E47" s="62">
        <f t="shared" si="12"/>
        <v>227.5</v>
      </c>
      <c r="F47" s="62">
        <f t="shared" si="12"/>
        <v>196.33249999999998</v>
      </c>
      <c r="G47" s="62">
        <f t="shared" si="12"/>
        <v>13.000000000000002</v>
      </c>
      <c r="H47" s="62">
        <f t="shared" si="12"/>
        <v>72.220199999999991</v>
      </c>
      <c r="I47" s="62">
        <f t="shared" si="12"/>
        <v>0</v>
      </c>
      <c r="J47" s="62">
        <f t="shared" si="12"/>
        <v>463.96999999999997</v>
      </c>
      <c r="K47" s="62">
        <f t="shared" si="12"/>
        <v>688.93760000000009</v>
      </c>
      <c r="L47" s="62">
        <f t="shared" si="12"/>
        <v>261.07900000000001</v>
      </c>
      <c r="M47" s="62">
        <f t="shared" si="12"/>
        <v>425.88</v>
      </c>
      <c r="N47" s="62">
        <f t="shared" si="12"/>
        <v>970.02749999999992</v>
      </c>
      <c r="O47" s="62">
        <f t="shared" si="12"/>
        <v>0</v>
      </c>
      <c r="P47" s="62">
        <f t="shared" si="12"/>
        <v>167.62199999999999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158.50033333333332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283.63400000000001</v>
      </c>
      <c r="AH47" s="62">
        <f t="shared" si="12"/>
        <v>0</v>
      </c>
      <c r="AI47" s="62">
        <f t="shared" si="12"/>
        <v>128.21250000000001</v>
      </c>
      <c r="AJ47" s="62">
        <f t="shared" ref="AJ47:BN47" si="13">AJ64+AJ82+AJ98+AJ114</f>
        <v>1.4430000000000001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53.859000000000002</v>
      </c>
      <c r="AU47" s="62">
        <f t="shared" si="13"/>
        <v>71.975280000000012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319.22149999999999</v>
      </c>
      <c r="BD47" s="62">
        <f t="shared" si="13"/>
        <v>0</v>
      </c>
      <c r="BE47" s="62">
        <f t="shared" si="13"/>
        <v>858</v>
      </c>
      <c r="BF47" s="62">
        <f t="shared" si="13"/>
        <v>0</v>
      </c>
      <c r="BG47" s="62">
        <f t="shared" si="13"/>
        <v>358.8</v>
      </c>
      <c r="BH47" s="62">
        <f t="shared" si="13"/>
        <v>13.65</v>
      </c>
      <c r="BI47" s="62">
        <f t="shared" si="13"/>
        <v>39</v>
      </c>
      <c r="BJ47" s="62">
        <f t="shared" si="13"/>
        <v>0</v>
      </c>
      <c r="BK47" s="62">
        <f t="shared" si="13"/>
        <v>159.25000000000003</v>
      </c>
      <c r="BL47" s="62">
        <f t="shared" si="13"/>
        <v>53.625</v>
      </c>
      <c r="BM47" s="62">
        <f t="shared" si="13"/>
        <v>47.184474999999992</v>
      </c>
      <c r="BN47" s="62">
        <f t="shared" si="13"/>
        <v>5.807100000000001</v>
      </c>
      <c r="BO47" s="62">
        <f t="shared" ref="BO47" si="14">BO64+BO82+BO98+BO114</f>
        <v>32.5</v>
      </c>
    </row>
    <row r="48" spans="1:69" x14ac:dyDescent="0.25">
      <c r="A48" s="39"/>
      <c r="B48" s="39" t="s">
        <v>37</v>
      </c>
      <c r="BQ48" s="40">
        <f>BQ63+BQ81+BQ97+BQ113</f>
        <v>98.957853666666693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6"/>
      <c r="B51" s="5" t="s">
        <v>4</v>
      </c>
      <c r="C51" s="118" t="s">
        <v>5</v>
      </c>
      <c r="D51" s="118" t="str">
        <f t="shared" ref="D51:BN51" si="15">D5</f>
        <v>Хлеб пшеничный</v>
      </c>
      <c r="E51" s="118" t="str">
        <f t="shared" si="15"/>
        <v>Хлеб ржано-пшеничный</v>
      </c>
      <c r="F51" s="118" t="str">
        <f t="shared" si="15"/>
        <v>Сахар</v>
      </c>
      <c r="G51" s="118" t="str">
        <f t="shared" si="15"/>
        <v>Чай</v>
      </c>
      <c r="H51" s="118" t="str">
        <f t="shared" si="15"/>
        <v>Какао</v>
      </c>
      <c r="I51" s="118" t="str">
        <f t="shared" si="15"/>
        <v>Кофейный напиток</v>
      </c>
      <c r="J51" s="118" t="str">
        <f t="shared" si="15"/>
        <v>Молоко 2,5%</v>
      </c>
      <c r="K51" s="118" t="str">
        <f t="shared" si="15"/>
        <v>Масло сливочное</v>
      </c>
      <c r="L51" s="118" t="str">
        <f t="shared" si="15"/>
        <v>Сметана 15%</v>
      </c>
      <c r="M51" s="118" t="str">
        <f t="shared" si="15"/>
        <v>Молоко сухое</v>
      </c>
      <c r="N51" s="118" t="str">
        <f t="shared" si="15"/>
        <v>Снежок 2,5 %</v>
      </c>
      <c r="O51" s="118" t="str">
        <f t="shared" si="15"/>
        <v>Творог 5%</v>
      </c>
      <c r="P51" s="118" t="str">
        <f t="shared" si="15"/>
        <v>Молоко сгущенное</v>
      </c>
      <c r="Q51" s="118" t="str">
        <f t="shared" si="15"/>
        <v xml:space="preserve">Джем Сава </v>
      </c>
      <c r="R51" s="118" t="str">
        <f t="shared" si="15"/>
        <v>Сыр</v>
      </c>
      <c r="S51" s="118" t="str">
        <f t="shared" si="15"/>
        <v>Зеленый горошек</v>
      </c>
      <c r="T51" s="118" t="str">
        <f t="shared" si="15"/>
        <v>Кукуруза консервирован.</v>
      </c>
      <c r="U51" s="118" t="str">
        <f t="shared" si="15"/>
        <v>Консервы рыбные</v>
      </c>
      <c r="V51" s="118" t="str">
        <f t="shared" si="15"/>
        <v>Огурцы консервирован.</v>
      </c>
      <c r="W51" s="118" t="str">
        <f t="shared" si="15"/>
        <v>Огурцы свежие</v>
      </c>
      <c r="X51" s="118" t="str">
        <f t="shared" si="15"/>
        <v>Яйцо</v>
      </c>
      <c r="Y51" s="118" t="str">
        <f t="shared" si="15"/>
        <v>Икра кабачковая</v>
      </c>
      <c r="Z51" s="118" t="str">
        <f t="shared" si="15"/>
        <v>Изюм</v>
      </c>
      <c r="AA51" s="118" t="str">
        <f t="shared" si="15"/>
        <v>Курага</v>
      </c>
      <c r="AB51" s="118" t="str">
        <f t="shared" si="15"/>
        <v>Чернослив</v>
      </c>
      <c r="AC51" s="118" t="str">
        <f t="shared" si="15"/>
        <v>Шиповник</v>
      </c>
      <c r="AD51" s="118" t="str">
        <f t="shared" si="15"/>
        <v>Сухофрукты</v>
      </c>
      <c r="AE51" s="118" t="str">
        <f t="shared" si="15"/>
        <v>Ягода свежемороженная</v>
      </c>
      <c r="AF51" s="118" t="str">
        <f t="shared" si="15"/>
        <v>Лимон</v>
      </c>
      <c r="AG51" s="118" t="str">
        <f t="shared" si="15"/>
        <v>Кисель</v>
      </c>
      <c r="AH51" s="118" t="str">
        <f t="shared" si="15"/>
        <v xml:space="preserve">Сок </v>
      </c>
      <c r="AI51" s="118" t="str">
        <f t="shared" si="15"/>
        <v>Макаронные изделия</v>
      </c>
      <c r="AJ51" s="118" t="str">
        <f t="shared" si="15"/>
        <v>Мука</v>
      </c>
      <c r="AK51" s="118" t="str">
        <f t="shared" si="15"/>
        <v>Дрожжи</v>
      </c>
      <c r="AL51" s="118" t="str">
        <f t="shared" si="15"/>
        <v>Печенье</v>
      </c>
      <c r="AM51" s="118" t="str">
        <f t="shared" si="15"/>
        <v>Пряники</v>
      </c>
      <c r="AN51" s="118" t="str">
        <f t="shared" si="15"/>
        <v>Вафли</v>
      </c>
      <c r="AO51" s="118" t="str">
        <f t="shared" si="15"/>
        <v>Конфеты</v>
      </c>
      <c r="AP51" s="118" t="str">
        <f t="shared" si="15"/>
        <v>Повидло Сава</v>
      </c>
      <c r="AQ51" s="118" t="str">
        <f t="shared" si="15"/>
        <v>Крупа геркулес</v>
      </c>
      <c r="AR51" s="118" t="str">
        <f t="shared" si="15"/>
        <v>Крупа горох</v>
      </c>
      <c r="AS51" s="118" t="str">
        <f t="shared" si="15"/>
        <v>Крупа гречневая</v>
      </c>
      <c r="AT51" s="118" t="str">
        <f t="shared" si="15"/>
        <v>Крупа кукурузная</v>
      </c>
      <c r="AU51" s="118" t="str">
        <f t="shared" si="15"/>
        <v>Крупа манная</v>
      </c>
      <c r="AV51" s="118" t="str">
        <f t="shared" si="15"/>
        <v>Крупа перловая</v>
      </c>
      <c r="AW51" s="118" t="str">
        <f t="shared" si="15"/>
        <v>Крупа пшеничная</v>
      </c>
      <c r="AX51" s="118" t="str">
        <f t="shared" si="15"/>
        <v>Крупа пшено</v>
      </c>
      <c r="AY51" s="118" t="str">
        <f t="shared" si="15"/>
        <v>Крупа ячневая</v>
      </c>
      <c r="AZ51" s="118" t="str">
        <f t="shared" si="15"/>
        <v>Рис</v>
      </c>
      <c r="BA51" s="118" t="str">
        <f t="shared" si="15"/>
        <v>Цыпленок бройлер</v>
      </c>
      <c r="BB51" s="118" t="str">
        <f t="shared" si="15"/>
        <v>Филе куриное</v>
      </c>
      <c r="BC51" s="118" t="str">
        <f t="shared" si="15"/>
        <v>Фарш говяжий</v>
      </c>
      <c r="BD51" s="118" t="str">
        <f t="shared" si="15"/>
        <v>Печень куриная</v>
      </c>
      <c r="BE51" s="118" t="str">
        <f t="shared" si="15"/>
        <v>Филе минтая</v>
      </c>
      <c r="BF51" s="118" t="str">
        <f t="shared" si="15"/>
        <v>Филе сельди слабосол.</v>
      </c>
      <c r="BG51" s="118" t="str">
        <f t="shared" si="15"/>
        <v>Картофель</v>
      </c>
      <c r="BH51" s="118" t="str">
        <f t="shared" si="15"/>
        <v>Морковь</v>
      </c>
      <c r="BI51" s="118" t="str">
        <f t="shared" si="15"/>
        <v>Лук</v>
      </c>
      <c r="BJ51" s="118" t="str">
        <f t="shared" si="15"/>
        <v>Капуста</v>
      </c>
      <c r="BK51" s="118" t="str">
        <f t="shared" si="15"/>
        <v>Свекла</v>
      </c>
      <c r="BL51" s="118" t="str">
        <f t="shared" si="15"/>
        <v>Томатная паста</v>
      </c>
      <c r="BM51" s="118" t="str">
        <f t="shared" si="15"/>
        <v>Масло растительное</v>
      </c>
      <c r="BN51" s="118" t="str">
        <f t="shared" si="15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 x14ac:dyDescent="0.25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 x14ac:dyDescent="0.25">
      <c r="A53" s="124" t="s">
        <v>9</v>
      </c>
      <c r="B53" s="7" t="s">
        <v>10</v>
      </c>
      <c r="C53" s="112">
        <f>$F$4</f>
        <v>65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2E-3</v>
      </c>
      <c r="L53" s="7">
        <f t="shared" si="16"/>
        <v>0</v>
      </c>
      <c r="M53" s="7">
        <f t="shared" si="16"/>
        <v>1.2999999999999999E-2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5"/>
      <c r="B54" s="10" t="s">
        <v>38</v>
      </c>
      <c r="C54" s="113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5"/>
      <c r="B55" s="7" t="s">
        <v>12</v>
      </c>
      <c r="C55" s="113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5"/>
      <c r="B56" s="7"/>
      <c r="C56" s="113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6"/>
      <c r="B57" s="7"/>
      <c r="C57" s="114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0.08</v>
      </c>
      <c r="K58" s="27">
        <f t="shared" si="20"/>
        <v>6.0000000000000001E-3</v>
      </c>
      <c r="L58" s="27">
        <f t="shared" si="20"/>
        <v>0</v>
      </c>
      <c r="M58" s="27">
        <f t="shared" si="20"/>
        <v>1.2999999999999999E-2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1.95</v>
      </c>
      <c r="E59" s="28">
        <f t="shared" si="22"/>
        <v>0</v>
      </c>
      <c r="F59" s="28">
        <f t="shared" si="22"/>
        <v>0.91</v>
      </c>
      <c r="G59" s="28">
        <f t="shared" si="22"/>
        <v>0</v>
      </c>
      <c r="H59" s="28">
        <f t="shared" si="22"/>
        <v>7.8E-2</v>
      </c>
      <c r="I59" s="28">
        <f t="shared" si="22"/>
        <v>0</v>
      </c>
      <c r="J59" s="28">
        <f t="shared" si="22"/>
        <v>5.2</v>
      </c>
      <c r="K59" s="28">
        <f t="shared" si="22"/>
        <v>0.39</v>
      </c>
      <c r="L59" s="28">
        <f t="shared" si="22"/>
        <v>0</v>
      </c>
      <c r="M59" s="28">
        <f t="shared" si="22"/>
        <v>0.84499999999999997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1.3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3.2500000000000001E-2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86.3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504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380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628</v>
      </c>
      <c r="V61" s="33">
        <f t="shared" si="24"/>
        <v>329.48</v>
      </c>
      <c r="W61" s="33">
        <f>W43</f>
        <v>219</v>
      </c>
      <c r="X61" s="33">
        <f t="shared" si="24"/>
        <v>7.9</v>
      </c>
      <c r="Y61" s="33">
        <f t="shared" si="24"/>
        <v>0</v>
      </c>
      <c r="Z61" s="33">
        <f t="shared" si="24"/>
        <v>247</v>
      </c>
      <c r="AA61" s="33">
        <f t="shared" si="24"/>
        <v>360</v>
      </c>
      <c r="AB61" s="33">
        <f t="shared" si="24"/>
        <v>213</v>
      </c>
      <c r="AC61" s="33">
        <f t="shared" si="24"/>
        <v>314.44</v>
      </c>
      <c r="AD61" s="33">
        <f t="shared" si="24"/>
        <v>138</v>
      </c>
      <c r="AE61" s="33">
        <f t="shared" si="24"/>
        <v>388</v>
      </c>
      <c r="AF61" s="33">
        <f t="shared" si="24"/>
        <v>189</v>
      </c>
      <c r="AG61" s="33">
        <f t="shared" si="24"/>
        <v>218.18</v>
      </c>
      <c r="AH61" s="33">
        <f t="shared" si="24"/>
        <v>59.6</v>
      </c>
      <c r="AI61" s="33">
        <f t="shared" si="24"/>
        <v>65.75</v>
      </c>
      <c r="AJ61" s="33">
        <f t="shared" si="24"/>
        <v>37</v>
      </c>
      <c r="AK61" s="33">
        <f t="shared" si="24"/>
        <v>190</v>
      </c>
      <c r="AL61" s="33">
        <f t="shared" si="24"/>
        <v>185</v>
      </c>
      <c r="AM61" s="33">
        <f t="shared" si="24"/>
        <v>0</v>
      </c>
      <c r="AN61" s="33">
        <f t="shared" si="24"/>
        <v>240</v>
      </c>
      <c r="AO61" s="33">
        <f t="shared" si="24"/>
        <v>0</v>
      </c>
      <c r="AP61" s="33">
        <f t="shared" si="24"/>
        <v>213.79</v>
      </c>
      <c r="AQ61" s="33">
        <f t="shared" si="24"/>
        <v>60</v>
      </c>
      <c r="AR61" s="33">
        <f t="shared" si="24"/>
        <v>65.33</v>
      </c>
      <c r="AS61" s="33">
        <f t="shared" si="24"/>
        <v>84</v>
      </c>
      <c r="AT61" s="33">
        <f t="shared" si="24"/>
        <v>41.43</v>
      </c>
      <c r="AU61" s="33">
        <f t="shared" si="24"/>
        <v>54.28</v>
      </c>
      <c r="AV61" s="33">
        <f t="shared" si="24"/>
        <v>48.75</v>
      </c>
      <c r="AW61" s="33">
        <f t="shared" si="24"/>
        <v>114.28</v>
      </c>
      <c r="AX61" s="33">
        <f t="shared" si="24"/>
        <v>62.66</v>
      </c>
      <c r="AY61" s="33">
        <f t="shared" si="24"/>
        <v>56.66</v>
      </c>
      <c r="AZ61" s="33">
        <f t="shared" si="24"/>
        <v>128</v>
      </c>
      <c r="BA61" s="33">
        <f t="shared" si="24"/>
        <v>227</v>
      </c>
      <c r="BB61" s="33">
        <f t="shared" si="24"/>
        <v>357</v>
      </c>
      <c r="BC61" s="33">
        <f t="shared" si="24"/>
        <v>491.11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23</v>
      </c>
      <c r="BH61" s="33">
        <f t="shared" si="24"/>
        <v>21</v>
      </c>
      <c r="BI61" s="33">
        <f t="shared" si="24"/>
        <v>30</v>
      </c>
      <c r="BJ61" s="33">
        <f t="shared" si="24"/>
        <v>21</v>
      </c>
      <c r="BK61" s="33">
        <f t="shared" si="24"/>
        <v>35</v>
      </c>
      <c r="BL61" s="33">
        <f t="shared" si="24"/>
        <v>275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8.6300000000000002E-2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0.38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0.628</v>
      </c>
      <c r="V62" s="27">
        <f t="shared" si="25"/>
        <v>0.32948</v>
      </c>
      <c r="W62" s="27">
        <f>W61/1000</f>
        <v>0.219</v>
      </c>
      <c r="X62" s="27">
        <f t="shared" si="25"/>
        <v>7.9000000000000008E-3</v>
      </c>
      <c r="Y62" s="27">
        <f t="shared" si="25"/>
        <v>0</v>
      </c>
      <c r="Z62" s="27">
        <f t="shared" si="25"/>
        <v>0.247</v>
      </c>
      <c r="AA62" s="27">
        <f t="shared" si="25"/>
        <v>0.36</v>
      </c>
      <c r="AB62" s="27">
        <f t="shared" si="25"/>
        <v>0.21299999999999999</v>
      </c>
      <c r="AC62" s="27">
        <f t="shared" si="25"/>
        <v>0.31444</v>
      </c>
      <c r="AD62" s="27">
        <f t="shared" si="25"/>
        <v>0.13800000000000001</v>
      </c>
      <c r="AE62" s="27">
        <f t="shared" si="25"/>
        <v>0.38800000000000001</v>
      </c>
      <c r="AF62" s="27">
        <f t="shared" si="25"/>
        <v>0.189</v>
      </c>
      <c r="AG62" s="27">
        <f t="shared" si="25"/>
        <v>0.21818000000000001</v>
      </c>
      <c r="AH62" s="27">
        <f t="shared" si="25"/>
        <v>5.96E-2</v>
      </c>
      <c r="AI62" s="27">
        <f t="shared" si="25"/>
        <v>6.5750000000000003E-2</v>
      </c>
      <c r="AJ62" s="27">
        <f t="shared" si="25"/>
        <v>3.6999999999999998E-2</v>
      </c>
      <c r="AK62" s="27">
        <f t="shared" si="25"/>
        <v>0.19</v>
      </c>
      <c r="AL62" s="27">
        <f t="shared" si="25"/>
        <v>0.185</v>
      </c>
      <c r="AM62" s="27">
        <f t="shared" si="25"/>
        <v>0</v>
      </c>
      <c r="AN62" s="27">
        <f t="shared" si="25"/>
        <v>0.24</v>
      </c>
      <c r="AO62" s="27">
        <f t="shared" si="25"/>
        <v>0</v>
      </c>
      <c r="AP62" s="27">
        <f t="shared" si="25"/>
        <v>0.21378999999999998</v>
      </c>
      <c r="AQ62" s="27">
        <f t="shared" si="25"/>
        <v>0.06</v>
      </c>
      <c r="AR62" s="27">
        <f t="shared" si="25"/>
        <v>6.5329999999999999E-2</v>
      </c>
      <c r="AS62" s="27">
        <f t="shared" si="25"/>
        <v>8.4000000000000005E-2</v>
      </c>
      <c r="AT62" s="27">
        <f t="shared" si="25"/>
        <v>4.1430000000000002E-2</v>
      </c>
      <c r="AU62" s="27">
        <f t="shared" si="25"/>
        <v>5.4280000000000002E-2</v>
      </c>
      <c r="AV62" s="27">
        <f t="shared" si="25"/>
        <v>4.8750000000000002E-2</v>
      </c>
      <c r="AW62" s="27">
        <f t="shared" si="25"/>
        <v>0.11428000000000001</v>
      </c>
      <c r="AX62" s="27">
        <f t="shared" si="25"/>
        <v>6.2659999999999993E-2</v>
      </c>
      <c r="AY62" s="27">
        <f t="shared" si="25"/>
        <v>5.6659999999999995E-2</v>
      </c>
      <c r="AZ62" s="27">
        <f t="shared" si="25"/>
        <v>0.128</v>
      </c>
      <c r="BA62" s="27">
        <f t="shared" si="25"/>
        <v>0.22700000000000001</v>
      </c>
      <c r="BB62" s="27">
        <f t="shared" si="25"/>
        <v>0.35699999999999998</v>
      </c>
      <c r="BC62" s="27">
        <f t="shared" si="25"/>
        <v>0.49110999999999999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2.3E-2</v>
      </c>
      <c r="BH62" s="27">
        <f t="shared" si="25"/>
        <v>2.1000000000000001E-2</v>
      </c>
      <c r="BI62" s="27">
        <f t="shared" si="25"/>
        <v>0.03</v>
      </c>
      <c r="BJ62" s="27">
        <f t="shared" si="25"/>
        <v>2.1000000000000001E-2</v>
      </c>
      <c r="BK62" s="27">
        <f t="shared" si="25"/>
        <v>3.5000000000000003E-2</v>
      </c>
      <c r="BL62" s="27">
        <f t="shared" si="25"/>
        <v>0.27500000000000002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21"/>
      <c r="D63" s="36">
        <f t="shared" ref="D63:BN63" si="27">D59*D61</f>
        <v>131.17649999999998</v>
      </c>
      <c r="E63" s="36">
        <f t="shared" si="27"/>
        <v>0</v>
      </c>
      <c r="F63" s="36">
        <f t="shared" si="27"/>
        <v>78.533000000000001</v>
      </c>
      <c r="G63" s="36">
        <f t="shared" si="27"/>
        <v>0</v>
      </c>
      <c r="H63" s="36">
        <f t="shared" si="27"/>
        <v>72.220199999999991</v>
      </c>
      <c r="I63" s="36">
        <f t="shared" si="27"/>
        <v>0</v>
      </c>
      <c r="J63" s="36">
        <f t="shared" si="27"/>
        <v>371.17599999999999</v>
      </c>
      <c r="K63" s="36">
        <f t="shared" si="27"/>
        <v>258.35160000000002</v>
      </c>
      <c r="L63" s="36">
        <f t="shared" si="27"/>
        <v>0</v>
      </c>
      <c r="M63" s="36">
        <f t="shared" si="27"/>
        <v>425.88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53.859000000000002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0.48392500000000005</v>
      </c>
      <c r="BO63" s="36">
        <f t="shared" ref="BO63" si="28">BO59*BO61</f>
        <v>0</v>
      </c>
      <c r="BP63" s="37">
        <f>SUM(D63:BN63)</f>
        <v>1391.6802250000001</v>
      </c>
      <c r="BQ63" s="38">
        <f>BP63/$C$7</f>
        <v>21.410465000000002</v>
      </c>
    </row>
    <row r="64" spans="1:70" ht="17.25" x14ac:dyDescent="0.3">
      <c r="A64" s="34"/>
      <c r="B64" s="35" t="s">
        <v>35</v>
      </c>
      <c r="C64" s="121"/>
      <c r="D64" s="36">
        <f t="shared" ref="D64:BN64" si="29">D59*D61</f>
        <v>131.17649999999998</v>
      </c>
      <c r="E64" s="36">
        <f t="shared" si="29"/>
        <v>0</v>
      </c>
      <c r="F64" s="36">
        <f t="shared" si="29"/>
        <v>78.533000000000001</v>
      </c>
      <c r="G64" s="36">
        <f t="shared" si="29"/>
        <v>0</v>
      </c>
      <c r="H64" s="36">
        <f t="shared" si="29"/>
        <v>72.220199999999991</v>
      </c>
      <c r="I64" s="36">
        <f t="shared" si="29"/>
        <v>0</v>
      </c>
      <c r="J64" s="36">
        <f t="shared" si="29"/>
        <v>371.17599999999999</v>
      </c>
      <c r="K64" s="36">
        <f t="shared" si="29"/>
        <v>258.35160000000002</v>
      </c>
      <c r="L64" s="36">
        <f t="shared" si="29"/>
        <v>0</v>
      </c>
      <c r="M64" s="36">
        <f t="shared" si="29"/>
        <v>425.88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53.859000000000002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0.48392500000000005</v>
      </c>
      <c r="BO64" s="36">
        <f t="shared" ref="BO64" si="30">BO59*BO61</f>
        <v>0</v>
      </c>
      <c r="BP64" s="37">
        <f>SUM(D64:BN64)</f>
        <v>1391.6802250000001</v>
      </c>
      <c r="BQ64" s="38">
        <f>BP64/$C$7</f>
        <v>21.410465000000002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18" t="str">
        <f t="shared" ref="D67:BN67" si="31">D51</f>
        <v>Хлеб пшеничный</v>
      </c>
      <c r="E67" s="118" t="str">
        <f t="shared" si="31"/>
        <v>Хлеб ржано-пшеничный</v>
      </c>
      <c r="F67" s="118" t="str">
        <f t="shared" si="31"/>
        <v>Сахар</v>
      </c>
      <c r="G67" s="118" t="str">
        <f t="shared" si="31"/>
        <v>Чай</v>
      </c>
      <c r="H67" s="118" t="str">
        <f t="shared" si="31"/>
        <v>Какао</v>
      </c>
      <c r="I67" s="118" t="str">
        <f t="shared" si="31"/>
        <v>Кофейный напиток</v>
      </c>
      <c r="J67" s="118" t="str">
        <f t="shared" si="31"/>
        <v>Молоко 2,5%</v>
      </c>
      <c r="K67" s="118" t="str">
        <f t="shared" si="31"/>
        <v>Масло сливочное</v>
      </c>
      <c r="L67" s="118" t="str">
        <f t="shared" si="31"/>
        <v>Сметана 15%</v>
      </c>
      <c r="M67" s="118" t="str">
        <f t="shared" si="31"/>
        <v>Молоко сухое</v>
      </c>
      <c r="N67" s="118" t="str">
        <f t="shared" si="31"/>
        <v>Снежок 2,5 %</v>
      </c>
      <c r="O67" s="118" t="str">
        <f t="shared" si="31"/>
        <v>Творог 5%</v>
      </c>
      <c r="P67" s="118" t="str">
        <f t="shared" si="31"/>
        <v>Молоко сгущенное</v>
      </c>
      <c r="Q67" s="118" t="str">
        <f t="shared" si="31"/>
        <v xml:space="preserve">Джем Сава </v>
      </c>
      <c r="R67" s="118" t="str">
        <f t="shared" si="31"/>
        <v>Сыр</v>
      </c>
      <c r="S67" s="118" t="str">
        <f t="shared" si="31"/>
        <v>Зеленый горошек</v>
      </c>
      <c r="T67" s="118" t="str">
        <f t="shared" si="31"/>
        <v>Кукуруза консервирован.</v>
      </c>
      <c r="U67" s="118" t="str">
        <f t="shared" si="31"/>
        <v>Консервы рыбные</v>
      </c>
      <c r="V67" s="118" t="str">
        <f t="shared" si="31"/>
        <v>Огурцы консервирован.</v>
      </c>
      <c r="W67" s="63"/>
      <c r="X67" s="118" t="str">
        <f t="shared" si="31"/>
        <v>Яйцо</v>
      </c>
      <c r="Y67" s="118" t="str">
        <f t="shared" si="31"/>
        <v>Икра кабачковая</v>
      </c>
      <c r="Z67" s="118" t="str">
        <f t="shared" si="31"/>
        <v>Изюм</v>
      </c>
      <c r="AA67" s="118" t="str">
        <f t="shared" si="31"/>
        <v>Курага</v>
      </c>
      <c r="AB67" s="118" t="str">
        <f t="shared" si="31"/>
        <v>Чернослив</v>
      </c>
      <c r="AC67" s="118" t="str">
        <f t="shared" si="31"/>
        <v>Шиповник</v>
      </c>
      <c r="AD67" s="118" t="str">
        <f t="shared" si="31"/>
        <v>Сухофрукты</v>
      </c>
      <c r="AE67" s="118" t="str">
        <f t="shared" si="31"/>
        <v>Ягода свежемороженная</v>
      </c>
      <c r="AF67" s="118" t="str">
        <f t="shared" si="31"/>
        <v>Лимон</v>
      </c>
      <c r="AG67" s="118" t="str">
        <f t="shared" si="31"/>
        <v>Кисель</v>
      </c>
      <c r="AH67" s="118" t="str">
        <f t="shared" si="31"/>
        <v xml:space="preserve">Сок </v>
      </c>
      <c r="AI67" s="118" t="str">
        <f t="shared" si="31"/>
        <v>Макаронные изделия</v>
      </c>
      <c r="AJ67" s="118" t="str">
        <f t="shared" si="31"/>
        <v>Мука</v>
      </c>
      <c r="AK67" s="118" t="str">
        <f t="shared" si="31"/>
        <v>Дрожжи</v>
      </c>
      <c r="AL67" s="118" t="str">
        <f t="shared" si="31"/>
        <v>Печенье</v>
      </c>
      <c r="AM67" s="118" t="str">
        <f t="shared" si="31"/>
        <v>Пряники</v>
      </c>
      <c r="AN67" s="118" t="str">
        <f t="shared" si="31"/>
        <v>Вафли</v>
      </c>
      <c r="AO67" s="118" t="str">
        <f t="shared" si="31"/>
        <v>Конфеты</v>
      </c>
      <c r="AP67" s="118" t="str">
        <f t="shared" si="31"/>
        <v>Повидло Сава</v>
      </c>
      <c r="AQ67" s="118" t="str">
        <f t="shared" si="31"/>
        <v>Крупа геркулес</v>
      </c>
      <c r="AR67" s="118" t="str">
        <f t="shared" si="31"/>
        <v>Крупа горох</v>
      </c>
      <c r="AS67" s="118" t="str">
        <f t="shared" si="31"/>
        <v>Крупа гречневая</v>
      </c>
      <c r="AT67" s="118" t="str">
        <f t="shared" si="31"/>
        <v>Крупа кукурузная</v>
      </c>
      <c r="AU67" s="118" t="str">
        <f t="shared" si="31"/>
        <v>Крупа манная</v>
      </c>
      <c r="AV67" s="118" t="str">
        <f t="shared" si="31"/>
        <v>Крупа перловая</v>
      </c>
      <c r="AW67" s="118" t="str">
        <f t="shared" si="31"/>
        <v>Крупа пшеничная</v>
      </c>
      <c r="AX67" s="118" t="str">
        <f t="shared" si="31"/>
        <v>Крупа пшено</v>
      </c>
      <c r="AY67" s="118" t="str">
        <f t="shared" si="31"/>
        <v>Крупа ячневая</v>
      </c>
      <c r="AZ67" s="118" t="str">
        <f t="shared" si="31"/>
        <v>Рис</v>
      </c>
      <c r="BA67" s="118" t="str">
        <f t="shared" si="31"/>
        <v>Цыпленок бройлер</v>
      </c>
      <c r="BB67" s="118" t="str">
        <f t="shared" si="31"/>
        <v>Филе куриное</v>
      </c>
      <c r="BC67" s="118" t="str">
        <f t="shared" si="31"/>
        <v>Фарш говяжий</v>
      </c>
      <c r="BD67" s="118" t="str">
        <f t="shared" si="31"/>
        <v>Печень куриная</v>
      </c>
      <c r="BE67" s="118" t="str">
        <f t="shared" si="31"/>
        <v>Филе минтая</v>
      </c>
      <c r="BF67" s="118" t="str">
        <f t="shared" si="31"/>
        <v>Филе сельди слабосол.</v>
      </c>
      <c r="BG67" s="118" t="str">
        <f t="shared" si="31"/>
        <v>Картофель</v>
      </c>
      <c r="BH67" s="118" t="str">
        <f t="shared" si="31"/>
        <v>Морковь</v>
      </c>
      <c r="BI67" s="118" t="str">
        <f t="shared" si="31"/>
        <v>Лук</v>
      </c>
      <c r="BJ67" s="118" t="str">
        <f t="shared" si="31"/>
        <v>Капуста</v>
      </c>
      <c r="BK67" s="118" t="str">
        <f t="shared" si="31"/>
        <v>Свекла</v>
      </c>
      <c r="BL67" s="118" t="str">
        <f t="shared" si="31"/>
        <v>Томатная паста</v>
      </c>
      <c r="BM67" s="118" t="str">
        <f t="shared" si="31"/>
        <v>Масло растительное</v>
      </c>
      <c r="BN67" s="118" t="str">
        <f t="shared" si="31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 x14ac:dyDescent="0.25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 x14ac:dyDescent="0.25">
      <c r="A69" s="125"/>
      <c r="B69" s="42" t="s">
        <v>39</v>
      </c>
      <c r="C69" s="113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5"/>
      <c r="B70" s="7" t="s">
        <v>16</v>
      </c>
      <c r="C70" s="113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5"/>
      <c r="B71" s="7" t="s">
        <v>17</v>
      </c>
      <c r="C71" s="113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5"/>
      <c r="B72" s="20" t="s">
        <v>18</v>
      </c>
      <c r="C72" s="113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5"/>
      <c r="B73" s="14" t="s">
        <v>19</v>
      </c>
      <c r="C73" s="113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5"/>
      <c r="B74" s="14" t="s">
        <v>20</v>
      </c>
      <c r="C74" s="113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6"/>
      <c r="B75" s="14" t="s">
        <v>21</v>
      </c>
      <c r="C75" s="114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2.6</v>
      </c>
      <c r="E77" s="28">
        <f t="shared" si="45"/>
        <v>3.25</v>
      </c>
      <c r="F77" s="28">
        <f t="shared" si="45"/>
        <v>0.65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1.3</v>
      </c>
      <c r="K77" s="28">
        <f t="shared" si="45"/>
        <v>0.32500000000000001</v>
      </c>
      <c r="L77" s="28">
        <f t="shared" si="45"/>
        <v>0.84500000000000008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10.833333333333332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1.3</v>
      </c>
      <c r="AH77" s="28">
        <f t="shared" si="47"/>
        <v>0</v>
      </c>
      <c r="AI77" s="28">
        <f t="shared" si="47"/>
        <v>0</v>
      </c>
      <c r="AJ77" s="28">
        <f t="shared" si="47"/>
        <v>3.9E-2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0.65</v>
      </c>
      <c r="BD77" s="28">
        <f t="shared" si="47"/>
        <v>0</v>
      </c>
      <c r="BE77" s="28">
        <f t="shared" si="47"/>
        <v>2.6</v>
      </c>
      <c r="BF77" s="28">
        <f t="shared" si="47"/>
        <v>0</v>
      </c>
      <c r="BG77" s="28">
        <f t="shared" si="47"/>
        <v>15.6</v>
      </c>
      <c r="BH77" s="28">
        <f t="shared" si="47"/>
        <v>0.65</v>
      </c>
      <c r="BI77" s="28">
        <f t="shared" si="47"/>
        <v>1.3</v>
      </c>
      <c r="BJ77" s="28">
        <f t="shared" si="47"/>
        <v>0</v>
      </c>
      <c r="BK77" s="28">
        <f t="shared" si="47"/>
        <v>4.5500000000000007</v>
      </c>
      <c r="BL77" s="28">
        <f t="shared" si="47"/>
        <v>0.19500000000000001</v>
      </c>
      <c r="BM77" s="28">
        <f t="shared" si="47"/>
        <v>0.26</v>
      </c>
      <c r="BN77" s="28">
        <f t="shared" si="47"/>
        <v>0.32500000000000001</v>
      </c>
      <c r="BO77" s="28">
        <f t="shared" ref="BO77" si="48">PRODUCT(BO76,$F$4)</f>
        <v>3.25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86.3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504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380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628</v>
      </c>
      <c r="V79" s="33">
        <f t="shared" si="49"/>
        <v>329.48</v>
      </c>
      <c r="W79" s="33">
        <f>W43</f>
        <v>219</v>
      </c>
      <c r="X79" s="33">
        <f t="shared" si="49"/>
        <v>7.9</v>
      </c>
      <c r="Y79" s="33">
        <f t="shared" si="49"/>
        <v>0</v>
      </c>
      <c r="Z79" s="33">
        <f t="shared" si="49"/>
        <v>247</v>
      </c>
      <c r="AA79" s="33">
        <f t="shared" si="49"/>
        <v>360</v>
      </c>
      <c r="AB79" s="33">
        <f t="shared" si="49"/>
        <v>213</v>
      </c>
      <c r="AC79" s="33">
        <f t="shared" si="49"/>
        <v>314.44</v>
      </c>
      <c r="AD79" s="33">
        <f t="shared" si="49"/>
        <v>138</v>
      </c>
      <c r="AE79" s="33">
        <f t="shared" si="49"/>
        <v>388</v>
      </c>
      <c r="AF79" s="33">
        <f t="shared" si="49"/>
        <v>189</v>
      </c>
      <c r="AG79" s="33">
        <f t="shared" si="49"/>
        <v>218.18</v>
      </c>
      <c r="AH79" s="33">
        <f t="shared" si="49"/>
        <v>59.6</v>
      </c>
      <c r="AI79" s="33">
        <f t="shared" si="49"/>
        <v>65.75</v>
      </c>
      <c r="AJ79" s="33">
        <f t="shared" si="49"/>
        <v>37</v>
      </c>
      <c r="AK79" s="33">
        <f t="shared" si="49"/>
        <v>190</v>
      </c>
      <c r="AL79" s="33">
        <f t="shared" si="49"/>
        <v>185</v>
      </c>
      <c r="AM79" s="33">
        <f t="shared" si="49"/>
        <v>0</v>
      </c>
      <c r="AN79" s="33">
        <f t="shared" si="49"/>
        <v>240</v>
      </c>
      <c r="AO79" s="33">
        <f t="shared" si="49"/>
        <v>0</v>
      </c>
      <c r="AP79" s="33">
        <f t="shared" si="49"/>
        <v>213.79</v>
      </c>
      <c r="AQ79" s="33">
        <f t="shared" si="49"/>
        <v>60</v>
      </c>
      <c r="AR79" s="33">
        <f t="shared" si="49"/>
        <v>65.33</v>
      </c>
      <c r="AS79" s="33">
        <f t="shared" si="49"/>
        <v>84</v>
      </c>
      <c r="AT79" s="33">
        <f t="shared" si="49"/>
        <v>41.43</v>
      </c>
      <c r="AU79" s="33">
        <f t="shared" si="49"/>
        <v>54.28</v>
      </c>
      <c r="AV79" s="33">
        <f t="shared" si="49"/>
        <v>48.75</v>
      </c>
      <c r="AW79" s="33">
        <f t="shared" si="49"/>
        <v>114.28</v>
      </c>
      <c r="AX79" s="33">
        <f t="shared" si="49"/>
        <v>62.66</v>
      </c>
      <c r="AY79" s="33">
        <f t="shared" si="49"/>
        <v>56.66</v>
      </c>
      <c r="AZ79" s="33">
        <f t="shared" si="49"/>
        <v>128</v>
      </c>
      <c r="BA79" s="33">
        <f t="shared" si="49"/>
        <v>227</v>
      </c>
      <c r="BB79" s="33">
        <f t="shared" si="49"/>
        <v>357</v>
      </c>
      <c r="BC79" s="33">
        <f t="shared" si="49"/>
        <v>491.11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23</v>
      </c>
      <c r="BH79" s="33">
        <f t="shared" si="49"/>
        <v>21</v>
      </c>
      <c r="BI79" s="33">
        <f t="shared" si="49"/>
        <v>30</v>
      </c>
      <c r="BJ79" s="33">
        <f t="shared" si="49"/>
        <v>21</v>
      </c>
      <c r="BK79" s="33">
        <f t="shared" si="49"/>
        <v>35</v>
      </c>
      <c r="BL79" s="33">
        <f t="shared" si="49"/>
        <v>275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8.6300000000000002E-2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0.38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0.628</v>
      </c>
      <c r="V80" s="27">
        <f t="shared" si="51"/>
        <v>0.32948</v>
      </c>
      <c r="W80" s="27">
        <f>W79/1000</f>
        <v>0.219</v>
      </c>
      <c r="X80" s="27">
        <f t="shared" si="51"/>
        <v>7.9000000000000008E-3</v>
      </c>
      <c r="Y80" s="27">
        <f t="shared" si="51"/>
        <v>0</v>
      </c>
      <c r="Z80" s="27">
        <f t="shared" si="51"/>
        <v>0.247</v>
      </c>
      <c r="AA80" s="27">
        <f t="shared" si="51"/>
        <v>0.36</v>
      </c>
      <c r="AB80" s="27">
        <f t="shared" si="51"/>
        <v>0.21299999999999999</v>
      </c>
      <c r="AC80" s="27">
        <f t="shared" si="51"/>
        <v>0.31444</v>
      </c>
      <c r="AD80" s="27">
        <f t="shared" si="51"/>
        <v>0.13800000000000001</v>
      </c>
      <c r="AE80" s="27">
        <f t="shared" si="51"/>
        <v>0.38800000000000001</v>
      </c>
      <c r="AF80" s="27">
        <f t="shared" si="51"/>
        <v>0.189</v>
      </c>
      <c r="AG80" s="27">
        <f t="shared" si="51"/>
        <v>0.21818000000000001</v>
      </c>
      <c r="AH80" s="27">
        <f t="shared" si="51"/>
        <v>5.96E-2</v>
      </c>
      <c r="AI80" s="27">
        <f t="shared" si="51"/>
        <v>6.5750000000000003E-2</v>
      </c>
      <c r="AJ80" s="27">
        <f t="shared" si="51"/>
        <v>3.6999999999999998E-2</v>
      </c>
      <c r="AK80" s="27">
        <f t="shared" si="51"/>
        <v>0.19</v>
      </c>
      <c r="AL80" s="27">
        <f t="shared" si="51"/>
        <v>0.185</v>
      </c>
      <c r="AM80" s="27">
        <f t="shared" si="51"/>
        <v>0</v>
      </c>
      <c r="AN80" s="27">
        <f t="shared" si="51"/>
        <v>0.24</v>
      </c>
      <c r="AO80" s="27">
        <f t="shared" si="51"/>
        <v>0</v>
      </c>
      <c r="AP80" s="27">
        <f t="shared" si="51"/>
        <v>0.21378999999999998</v>
      </c>
      <c r="AQ80" s="27">
        <f t="shared" si="51"/>
        <v>0.06</v>
      </c>
      <c r="AR80" s="27">
        <f t="shared" si="51"/>
        <v>6.5329999999999999E-2</v>
      </c>
      <c r="AS80" s="27">
        <f t="shared" si="51"/>
        <v>8.4000000000000005E-2</v>
      </c>
      <c r="AT80" s="27">
        <f t="shared" si="51"/>
        <v>4.1430000000000002E-2</v>
      </c>
      <c r="AU80" s="27">
        <f t="shared" si="51"/>
        <v>5.4280000000000002E-2</v>
      </c>
      <c r="AV80" s="27">
        <f t="shared" si="51"/>
        <v>4.8750000000000002E-2</v>
      </c>
      <c r="AW80" s="27">
        <f t="shared" si="51"/>
        <v>0.11428000000000001</v>
      </c>
      <c r="AX80" s="27">
        <f t="shared" si="51"/>
        <v>6.2659999999999993E-2</v>
      </c>
      <c r="AY80" s="27">
        <f t="shared" si="51"/>
        <v>5.6659999999999995E-2</v>
      </c>
      <c r="AZ80" s="27">
        <f t="shared" si="51"/>
        <v>0.128</v>
      </c>
      <c r="BA80" s="27">
        <f t="shared" si="51"/>
        <v>0.22700000000000001</v>
      </c>
      <c r="BB80" s="27">
        <f t="shared" si="51"/>
        <v>0.35699999999999998</v>
      </c>
      <c r="BC80" s="27">
        <f t="shared" si="51"/>
        <v>0.49110999999999999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2.3E-2</v>
      </c>
      <c r="BH80" s="27">
        <f t="shared" si="51"/>
        <v>2.1000000000000001E-2</v>
      </c>
      <c r="BI80" s="27">
        <f t="shared" si="51"/>
        <v>0.03</v>
      </c>
      <c r="BJ80" s="27">
        <f t="shared" si="51"/>
        <v>2.1000000000000001E-2</v>
      </c>
      <c r="BK80" s="27">
        <f t="shared" si="51"/>
        <v>3.5000000000000003E-2</v>
      </c>
      <c r="BL80" s="27">
        <f t="shared" si="51"/>
        <v>0.27500000000000002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7.25" x14ac:dyDescent="0.3">
      <c r="A81" s="34"/>
      <c r="B81" s="35" t="s">
        <v>34</v>
      </c>
      <c r="C81" s="121"/>
      <c r="D81" s="36">
        <f t="shared" ref="D81:BN81" si="53">D77*D79</f>
        <v>174.90199999999999</v>
      </c>
      <c r="E81" s="36">
        <f t="shared" si="53"/>
        <v>227.5</v>
      </c>
      <c r="F81" s="36">
        <f t="shared" si="53"/>
        <v>56.094999999999999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92.793999999999997</v>
      </c>
      <c r="K81" s="36">
        <f t="shared" si="53"/>
        <v>215.29300000000003</v>
      </c>
      <c r="L81" s="36">
        <f t="shared" si="53"/>
        <v>169.70135000000002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85.583333333333329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283.63400000000001</v>
      </c>
      <c r="AH81" s="36">
        <f t="shared" si="53"/>
        <v>0</v>
      </c>
      <c r="AI81" s="36">
        <f t="shared" si="53"/>
        <v>0</v>
      </c>
      <c r="AJ81" s="36">
        <f t="shared" si="53"/>
        <v>1.4430000000000001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319.22149999999999</v>
      </c>
      <c r="BD81" s="36">
        <f t="shared" si="53"/>
        <v>0</v>
      </c>
      <c r="BE81" s="36">
        <f t="shared" si="53"/>
        <v>858</v>
      </c>
      <c r="BF81" s="36">
        <f t="shared" si="53"/>
        <v>0</v>
      </c>
      <c r="BG81" s="36">
        <f t="shared" si="53"/>
        <v>358.8</v>
      </c>
      <c r="BH81" s="36">
        <f t="shared" si="53"/>
        <v>13.65</v>
      </c>
      <c r="BI81" s="36">
        <f t="shared" si="53"/>
        <v>39</v>
      </c>
      <c r="BJ81" s="36">
        <f t="shared" si="53"/>
        <v>0</v>
      </c>
      <c r="BK81" s="36">
        <f t="shared" si="53"/>
        <v>159.25000000000003</v>
      </c>
      <c r="BL81" s="36">
        <f t="shared" si="53"/>
        <v>53.625</v>
      </c>
      <c r="BM81" s="36">
        <f t="shared" si="53"/>
        <v>40.156999999999996</v>
      </c>
      <c r="BN81" s="36">
        <f t="shared" si="53"/>
        <v>4.8392500000000007</v>
      </c>
      <c r="BO81" s="36">
        <f t="shared" ref="BO81" si="54">BO77*BO79</f>
        <v>32.5</v>
      </c>
      <c r="BP81" s="37">
        <f>SUM(D81:BN81)</f>
        <v>3153.4884333333339</v>
      </c>
      <c r="BQ81" s="38">
        <f>BP81/$C$7</f>
        <v>48.515206666666678</v>
      </c>
    </row>
    <row r="82" spans="1:69" ht="17.25" x14ac:dyDescent="0.3">
      <c r="A82" s="34"/>
      <c r="B82" s="35" t="s">
        <v>35</v>
      </c>
      <c r="C82" s="121"/>
      <c r="D82" s="36">
        <f t="shared" ref="D82:BN82" si="55">D77*D79</f>
        <v>174.90199999999999</v>
      </c>
      <c r="E82" s="36">
        <f t="shared" si="55"/>
        <v>227.5</v>
      </c>
      <c r="F82" s="36">
        <f t="shared" si="55"/>
        <v>56.094999999999999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92.793999999999997</v>
      </c>
      <c r="K82" s="36">
        <f t="shared" si="55"/>
        <v>215.29300000000003</v>
      </c>
      <c r="L82" s="36">
        <f t="shared" si="55"/>
        <v>169.70135000000002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85.583333333333329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283.63400000000001</v>
      </c>
      <c r="AH82" s="36">
        <f t="shared" si="55"/>
        <v>0</v>
      </c>
      <c r="AI82" s="36">
        <f t="shared" si="55"/>
        <v>0</v>
      </c>
      <c r="AJ82" s="36">
        <f t="shared" si="55"/>
        <v>1.4430000000000001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319.22149999999999</v>
      </c>
      <c r="BD82" s="36">
        <f t="shared" si="55"/>
        <v>0</v>
      </c>
      <c r="BE82" s="36">
        <f t="shared" si="55"/>
        <v>858</v>
      </c>
      <c r="BF82" s="36">
        <f t="shared" si="55"/>
        <v>0</v>
      </c>
      <c r="BG82" s="36">
        <f t="shared" si="55"/>
        <v>358.8</v>
      </c>
      <c r="BH82" s="36">
        <f t="shared" si="55"/>
        <v>13.65</v>
      </c>
      <c r="BI82" s="36">
        <f t="shared" si="55"/>
        <v>39</v>
      </c>
      <c r="BJ82" s="36">
        <f t="shared" si="55"/>
        <v>0</v>
      </c>
      <c r="BK82" s="36">
        <f t="shared" si="55"/>
        <v>159.25000000000003</v>
      </c>
      <c r="BL82" s="36">
        <f t="shared" si="55"/>
        <v>53.625</v>
      </c>
      <c r="BM82" s="36">
        <f t="shared" si="55"/>
        <v>40.156999999999996</v>
      </c>
      <c r="BN82" s="36">
        <f t="shared" si="55"/>
        <v>4.8392500000000007</v>
      </c>
      <c r="BO82" s="36">
        <f t="shared" ref="BO82" si="56">BO77*BO79</f>
        <v>32.5</v>
      </c>
      <c r="BP82" s="37">
        <f>SUM(D82:BN82)</f>
        <v>3153.4884333333339</v>
      </c>
      <c r="BQ82" s="38">
        <f>BP82/$C$7</f>
        <v>48.515206666666678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6"/>
      <c r="B85" s="5" t="s">
        <v>4</v>
      </c>
      <c r="C85" s="118" t="s">
        <v>5</v>
      </c>
      <c r="D85" s="118" t="str">
        <f t="shared" ref="D85:BN85" si="57">D51</f>
        <v>Хлеб пшеничный</v>
      </c>
      <c r="E85" s="118" t="str">
        <f t="shared" si="57"/>
        <v>Хлеб ржано-пшеничный</v>
      </c>
      <c r="F85" s="118" t="str">
        <f t="shared" si="57"/>
        <v>Сахар</v>
      </c>
      <c r="G85" s="118" t="str">
        <f t="shared" si="57"/>
        <v>Чай</v>
      </c>
      <c r="H85" s="118" t="str">
        <f t="shared" si="57"/>
        <v>Какао</v>
      </c>
      <c r="I85" s="118" t="str">
        <f t="shared" si="57"/>
        <v>Кофейный напиток</v>
      </c>
      <c r="J85" s="118" t="str">
        <f t="shared" si="57"/>
        <v>Молоко 2,5%</v>
      </c>
      <c r="K85" s="118" t="str">
        <f t="shared" si="57"/>
        <v>Масло сливочное</v>
      </c>
      <c r="L85" s="118" t="str">
        <f t="shared" si="57"/>
        <v>Сметана 15%</v>
      </c>
      <c r="M85" s="118" t="str">
        <f t="shared" si="57"/>
        <v>Молоко сухое</v>
      </c>
      <c r="N85" s="118" t="str">
        <f t="shared" si="57"/>
        <v>Снежок 2,5 %</v>
      </c>
      <c r="O85" s="118" t="str">
        <f t="shared" si="57"/>
        <v>Творог 5%</v>
      </c>
      <c r="P85" s="118" t="str">
        <f t="shared" si="57"/>
        <v>Молоко сгущенное</v>
      </c>
      <c r="Q85" s="118" t="str">
        <f t="shared" si="57"/>
        <v xml:space="preserve">Джем Сава </v>
      </c>
      <c r="R85" s="118" t="str">
        <f t="shared" si="57"/>
        <v>Сыр</v>
      </c>
      <c r="S85" s="118" t="str">
        <f t="shared" si="57"/>
        <v>Зеленый горошек</v>
      </c>
      <c r="T85" s="118" t="str">
        <f t="shared" si="57"/>
        <v>Кукуруза консервирован.</v>
      </c>
      <c r="U85" s="118" t="str">
        <f t="shared" si="57"/>
        <v>Консервы рыбные</v>
      </c>
      <c r="V85" s="118" t="str">
        <f t="shared" si="57"/>
        <v>Огурцы консервирован.</v>
      </c>
      <c r="W85" s="63"/>
      <c r="X85" s="118" t="str">
        <f t="shared" si="57"/>
        <v>Яйцо</v>
      </c>
      <c r="Y85" s="118" t="str">
        <f t="shared" si="57"/>
        <v>Икра кабачковая</v>
      </c>
      <c r="Z85" s="118" t="str">
        <f t="shared" si="57"/>
        <v>Изюм</v>
      </c>
      <c r="AA85" s="118" t="str">
        <f t="shared" si="57"/>
        <v>Курага</v>
      </c>
      <c r="AB85" s="118" t="str">
        <f t="shared" si="57"/>
        <v>Чернослив</v>
      </c>
      <c r="AC85" s="118" t="str">
        <f t="shared" si="57"/>
        <v>Шиповник</v>
      </c>
      <c r="AD85" s="118" t="str">
        <f t="shared" si="57"/>
        <v>Сухофрукты</v>
      </c>
      <c r="AE85" s="118" t="str">
        <f t="shared" si="57"/>
        <v>Ягода свежемороженная</v>
      </c>
      <c r="AF85" s="118" t="str">
        <f t="shared" si="57"/>
        <v>Лимон</v>
      </c>
      <c r="AG85" s="118" t="str">
        <f t="shared" si="57"/>
        <v>Кисель</v>
      </c>
      <c r="AH85" s="118" t="str">
        <f t="shared" si="57"/>
        <v xml:space="preserve">Сок </v>
      </c>
      <c r="AI85" s="118" t="str">
        <f t="shared" si="57"/>
        <v>Макаронные изделия</v>
      </c>
      <c r="AJ85" s="118" t="str">
        <f t="shared" si="57"/>
        <v>Мука</v>
      </c>
      <c r="AK85" s="118" t="str">
        <f t="shared" si="57"/>
        <v>Дрожжи</v>
      </c>
      <c r="AL85" s="118" t="str">
        <f t="shared" si="57"/>
        <v>Печенье</v>
      </c>
      <c r="AM85" s="118" t="str">
        <f t="shared" si="57"/>
        <v>Пряники</v>
      </c>
      <c r="AN85" s="118" t="str">
        <f t="shared" si="57"/>
        <v>Вафли</v>
      </c>
      <c r="AO85" s="118" t="str">
        <f t="shared" si="57"/>
        <v>Конфеты</v>
      </c>
      <c r="AP85" s="118" t="str">
        <f t="shared" si="57"/>
        <v>Повидло Сава</v>
      </c>
      <c r="AQ85" s="118" t="str">
        <f t="shared" si="57"/>
        <v>Крупа геркулес</v>
      </c>
      <c r="AR85" s="118" t="str">
        <f t="shared" si="57"/>
        <v>Крупа горох</v>
      </c>
      <c r="AS85" s="118" t="str">
        <f t="shared" si="57"/>
        <v>Крупа гречневая</v>
      </c>
      <c r="AT85" s="118" t="str">
        <f t="shared" si="57"/>
        <v>Крупа кукурузная</v>
      </c>
      <c r="AU85" s="118" t="str">
        <f t="shared" si="57"/>
        <v>Крупа манная</v>
      </c>
      <c r="AV85" s="118" t="str">
        <f t="shared" si="57"/>
        <v>Крупа перловая</v>
      </c>
      <c r="AW85" s="118" t="str">
        <f t="shared" si="57"/>
        <v>Крупа пшеничная</v>
      </c>
      <c r="AX85" s="118" t="str">
        <f t="shared" si="57"/>
        <v>Крупа пшено</v>
      </c>
      <c r="AY85" s="118" t="str">
        <f t="shared" si="57"/>
        <v>Крупа ячневая</v>
      </c>
      <c r="AZ85" s="118" t="str">
        <f t="shared" si="57"/>
        <v>Рис</v>
      </c>
      <c r="BA85" s="118" t="str">
        <f t="shared" si="57"/>
        <v>Цыпленок бройлер</v>
      </c>
      <c r="BB85" s="118" t="str">
        <f t="shared" si="57"/>
        <v>Филе куриное</v>
      </c>
      <c r="BC85" s="118" t="str">
        <f t="shared" si="57"/>
        <v>Фарш говяжий</v>
      </c>
      <c r="BD85" s="118" t="str">
        <f t="shared" si="57"/>
        <v>Печень куриная</v>
      </c>
      <c r="BE85" s="118" t="str">
        <f t="shared" si="57"/>
        <v>Филе минтая</v>
      </c>
      <c r="BF85" s="118" t="str">
        <f t="shared" si="57"/>
        <v>Филе сельди слабосол.</v>
      </c>
      <c r="BG85" s="118" t="str">
        <f t="shared" si="57"/>
        <v>Картофель</v>
      </c>
      <c r="BH85" s="118" t="str">
        <f t="shared" si="57"/>
        <v>Морковь</v>
      </c>
      <c r="BI85" s="118" t="str">
        <f t="shared" si="57"/>
        <v>Лук</v>
      </c>
      <c r="BJ85" s="118" t="str">
        <f t="shared" si="57"/>
        <v>Капуста</v>
      </c>
      <c r="BK85" s="118" t="str">
        <f t="shared" si="57"/>
        <v>Свекла</v>
      </c>
      <c r="BL85" s="118" t="str">
        <f t="shared" si="57"/>
        <v>Томатная паста</v>
      </c>
      <c r="BM85" s="118" t="str">
        <f t="shared" si="57"/>
        <v>Масло растительное</v>
      </c>
      <c r="BN85" s="118" t="str">
        <f t="shared" si="57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 x14ac:dyDescent="0.25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 x14ac:dyDescent="0.25">
      <c r="A87" s="124" t="s">
        <v>22</v>
      </c>
      <c r="B87" s="7" t="s">
        <v>42</v>
      </c>
      <c r="C87" s="112">
        <f>$F$4</f>
        <v>65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0.15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5"/>
      <c r="B88" s="7" t="s">
        <v>43</v>
      </c>
      <c r="C88" s="113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5"/>
      <c r="B89" s="7"/>
      <c r="C89" s="113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5"/>
      <c r="B90" s="7"/>
      <c r="C90" s="113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6"/>
      <c r="B91" s="7"/>
      <c r="C91" s="114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0.15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6.5000000000000002E-2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6.5000000000000002E-2</v>
      </c>
      <c r="L93" s="28">
        <f t="shared" si="64"/>
        <v>0.45500000000000002</v>
      </c>
      <c r="M93" s="28">
        <f t="shared" si="64"/>
        <v>0</v>
      </c>
      <c r="N93" s="28">
        <f t="shared" si="64"/>
        <v>9.75</v>
      </c>
      <c r="O93" s="28">
        <f t="shared" si="64"/>
        <v>0</v>
      </c>
      <c r="P93" s="28">
        <f t="shared" si="64"/>
        <v>0.45500000000000002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9.2299999999999986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1.3260000000000001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4.5499999999999999E-2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86.3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504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380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628</v>
      </c>
      <c r="V95" s="33">
        <f t="shared" si="66"/>
        <v>329.48</v>
      </c>
      <c r="W95" s="33">
        <f>W43</f>
        <v>219</v>
      </c>
      <c r="X95" s="33">
        <f t="shared" si="66"/>
        <v>7.9</v>
      </c>
      <c r="Y95" s="33">
        <f t="shared" si="66"/>
        <v>0</v>
      </c>
      <c r="Z95" s="33">
        <f t="shared" si="66"/>
        <v>247</v>
      </c>
      <c r="AA95" s="33">
        <f t="shared" si="66"/>
        <v>360</v>
      </c>
      <c r="AB95" s="33">
        <f t="shared" si="66"/>
        <v>213</v>
      </c>
      <c r="AC95" s="33">
        <f t="shared" si="66"/>
        <v>314.44</v>
      </c>
      <c r="AD95" s="33">
        <f t="shared" si="66"/>
        <v>138</v>
      </c>
      <c r="AE95" s="33">
        <f t="shared" si="66"/>
        <v>388</v>
      </c>
      <c r="AF95" s="33">
        <f t="shared" si="66"/>
        <v>189</v>
      </c>
      <c r="AG95" s="33">
        <f t="shared" si="66"/>
        <v>218.18</v>
      </c>
      <c r="AH95" s="33">
        <f t="shared" si="66"/>
        <v>59.6</v>
      </c>
      <c r="AI95" s="33">
        <f t="shared" si="66"/>
        <v>65.75</v>
      </c>
      <c r="AJ95" s="33">
        <f t="shared" si="66"/>
        <v>37</v>
      </c>
      <c r="AK95" s="33">
        <f t="shared" si="66"/>
        <v>190</v>
      </c>
      <c r="AL95" s="33">
        <f t="shared" si="66"/>
        <v>185</v>
      </c>
      <c r="AM95" s="33">
        <f t="shared" si="66"/>
        <v>0</v>
      </c>
      <c r="AN95" s="33">
        <f t="shared" si="66"/>
        <v>240</v>
      </c>
      <c r="AO95" s="33">
        <f t="shared" si="66"/>
        <v>0</v>
      </c>
      <c r="AP95" s="33">
        <f t="shared" si="66"/>
        <v>213.79</v>
      </c>
      <c r="AQ95" s="33">
        <f t="shared" si="66"/>
        <v>60</v>
      </c>
      <c r="AR95" s="33">
        <f t="shared" si="66"/>
        <v>65.33</v>
      </c>
      <c r="AS95" s="33">
        <f t="shared" si="66"/>
        <v>84</v>
      </c>
      <c r="AT95" s="33">
        <f t="shared" si="66"/>
        <v>41.43</v>
      </c>
      <c r="AU95" s="33">
        <f t="shared" si="66"/>
        <v>54.28</v>
      </c>
      <c r="AV95" s="33">
        <f t="shared" si="66"/>
        <v>48.75</v>
      </c>
      <c r="AW95" s="33">
        <f t="shared" si="66"/>
        <v>114.28</v>
      </c>
      <c r="AX95" s="33">
        <f t="shared" si="66"/>
        <v>62.66</v>
      </c>
      <c r="AY95" s="33">
        <f t="shared" si="66"/>
        <v>56.66</v>
      </c>
      <c r="AZ95" s="33">
        <f t="shared" si="66"/>
        <v>128</v>
      </c>
      <c r="BA95" s="33">
        <f t="shared" si="66"/>
        <v>227</v>
      </c>
      <c r="BB95" s="33">
        <f t="shared" si="66"/>
        <v>357</v>
      </c>
      <c r="BC95" s="33">
        <f t="shared" si="66"/>
        <v>491.11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23</v>
      </c>
      <c r="BH95" s="33">
        <f t="shared" si="66"/>
        <v>21</v>
      </c>
      <c r="BI95" s="33">
        <f t="shared" si="66"/>
        <v>30</v>
      </c>
      <c r="BJ95" s="33">
        <f t="shared" si="66"/>
        <v>21</v>
      </c>
      <c r="BK95" s="33">
        <f t="shared" si="66"/>
        <v>35</v>
      </c>
      <c r="BL95" s="33">
        <f t="shared" si="66"/>
        <v>275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8.6300000000000002E-2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0.38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0.628</v>
      </c>
      <c r="V96" s="27">
        <f t="shared" si="68"/>
        <v>0.32948</v>
      </c>
      <c r="W96" s="27">
        <f>W95/1000</f>
        <v>0.219</v>
      </c>
      <c r="X96" s="27">
        <f t="shared" si="68"/>
        <v>7.9000000000000008E-3</v>
      </c>
      <c r="Y96" s="27">
        <f t="shared" si="68"/>
        <v>0</v>
      </c>
      <c r="Z96" s="27">
        <f t="shared" si="68"/>
        <v>0.247</v>
      </c>
      <c r="AA96" s="27">
        <f t="shared" si="68"/>
        <v>0.36</v>
      </c>
      <c r="AB96" s="27">
        <f t="shared" si="68"/>
        <v>0.21299999999999999</v>
      </c>
      <c r="AC96" s="27">
        <f t="shared" si="68"/>
        <v>0.31444</v>
      </c>
      <c r="AD96" s="27">
        <f t="shared" si="68"/>
        <v>0.13800000000000001</v>
      </c>
      <c r="AE96" s="27">
        <f t="shared" si="68"/>
        <v>0.38800000000000001</v>
      </c>
      <c r="AF96" s="27">
        <f t="shared" si="68"/>
        <v>0.189</v>
      </c>
      <c r="AG96" s="27">
        <f t="shared" si="68"/>
        <v>0.21818000000000001</v>
      </c>
      <c r="AH96" s="27">
        <f t="shared" si="68"/>
        <v>5.96E-2</v>
      </c>
      <c r="AI96" s="27">
        <f t="shared" si="68"/>
        <v>6.5750000000000003E-2</v>
      </c>
      <c r="AJ96" s="27">
        <f t="shared" si="68"/>
        <v>3.6999999999999998E-2</v>
      </c>
      <c r="AK96" s="27">
        <f t="shared" si="68"/>
        <v>0.19</v>
      </c>
      <c r="AL96" s="27">
        <f t="shared" si="68"/>
        <v>0.185</v>
      </c>
      <c r="AM96" s="27">
        <f t="shared" si="68"/>
        <v>0</v>
      </c>
      <c r="AN96" s="27">
        <f t="shared" si="68"/>
        <v>0.24</v>
      </c>
      <c r="AO96" s="27">
        <f t="shared" si="68"/>
        <v>0</v>
      </c>
      <c r="AP96" s="27">
        <f t="shared" si="68"/>
        <v>0.21378999999999998</v>
      </c>
      <c r="AQ96" s="27">
        <f t="shared" si="68"/>
        <v>0.06</v>
      </c>
      <c r="AR96" s="27">
        <f t="shared" si="68"/>
        <v>6.5329999999999999E-2</v>
      </c>
      <c r="AS96" s="27">
        <f t="shared" si="68"/>
        <v>8.4000000000000005E-2</v>
      </c>
      <c r="AT96" s="27">
        <f t="shared" si="68"/>
        <v>4.1430000000000002E-2</v>
      </c>
      <c r="AU96" s="27">
        <f t="shared" si="68"/>
        <v>5.4280000000000002E-2</v>
      </c>
      <c r="AV96" s="27">
        <f t="shared" si="68"/>
        <v>4.8750000000000002E-2</v>
      </c>
      <c r="AW96" s="27">
        <f t="shared" si="68"/>
        <v>0.11428000000000001</v>
      </c>
      <c r="AX96" s="27">
        <f t="shared" si="68"/>
        <v>6.2659999999999993E-2</v>
      </c>
      <c r="AY96" s="27">
        <f t="shared" si="68"/>
        <v>5.6659999999999995E-2</v>
      </c>
      <c r="AZ96" s="27">
        <f t="shared" si="68"/>
        <v>0.128</v>
      </c>
      <c r="BA96" s="27">
        <f t="shared" si="68"/>
        <v>0.22700000000000001</v>
      </c>
      <c r="BB96" s="27">
        <f t="shared" si="68"/>
        <v>0.35699999999999998</v>
      </c>
      <c r="BC96" s="27">
        <f t="shared" si="68"/>
        <v>0.49110999999999999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2.3E-2</v>
      </c>
      <c r="BH96" s="27">
        <f t="shared" si="68"/>
        <v>2.1000000000000001E-2</v>
      </c>
      <c r="BI96" s="27">
        <f t="shared" si="68"/>
        <v>0.03</v>
      </c>
      <c r="BJ96" s="27">
        <f t="shared" si="68"/>
        <v>2.1000000000000001E-2</v>
      </c>
      <c r="BK96" s="27">
        <f t="shared" si="68"/>
        <v>3.5000000000000003E-2</v>
      </c>
      <c r="BL96" s="27">
        <f t="shared" si="68"/>
        <v>0.27500000000000002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7.25" x14ac:dyDescent="0.3">
      <c r="A97" s="34"/>
      <c r="B97" s="35" t="s">
        <v>34</v>
      </c>
      <c r="C97" s="121"/>
      <c r="D97" s="36">
        <f t="shared" ref="D97:BN97" si="70">D93*D95</f>
        <v>0</v>
      </c>
      <c r="E97" s="36">
        <f t="shared" si="70"/>
        <v>0</v>
      </c>
      <c r="F97" s="36">
        <f t="shared" si="70"/>
        <v>5.6094999999999997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43.058600000000006</v>
      </c>
      <c r="L97" s="36">
        <f t="shared" si="70"/>
        <v>91.377650000000003</v>
      </c>
      <c r="M97" s="36">
        <f t="shared" si="70"/>
        <v>0</v>
      </c>
      <c r="N97" s="36">
        <f t="shared" si="70"/>
        <v>970.02749999999992</v>
      </c>
      <c r="O97" s="36">
        <f t="shared" si="70"/>
        <v>0</v>
      </c>
      <c r="P97" s="36">
        <f t="shared" si="70"/>
        <v>167.62199999999999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72.916999999999987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71.975280000000012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7.027474999999999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1429.6150050000001</v>
      </c>
      <c r="BQ97" s="38">
        <f>BP97/$C$7</f>
        <v>21.994077000000001</v>
      </c>
    </row>
    <row r="98" spans="1:69" ht="17.25" x14ac:dyDescent="0.3">
      <c r="A98" s="34"/>
      <c r="B98" s="35" t="s">
        <v>35</v>
      </c>
      <c r="C98" s="121"/>
      <c r="D98" s="36">
        <f t="shared" ref="D98:BN98" si="72">D93*D95</f>
        <v>0</v>
      </c>
      <c r="E98" s="36">
        <f t="shared" si="72"/>
        <v>0</v>
      </c>
      <c r="F98" s="36">
        <f t="shared" si="72"/>
        <v>5.6094999999999997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43.058600000000006</v>
      </c>
      <c r="L98" s="36">
        <f t="shared" si="72"/>
        <v>91.377650000000003</v>
      </c>
      <c r="M98" s="36">
        <f t="shared" si="72"/>
        <v>0</v>
      </c>
      <c r="N98" s="36">
        <f t="shared" si="72"/>
        <v>970.02749999999992</v>
      </c>
      <c r="O98" s="36">
        <f t="shared" si="72"/>
        <v>0</v>
      </c>
      <c r="P98" s="36">
        <f t="shared" si="72"/>
        <v>167.62199999999999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72.916999999999987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71.975280000000012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7.027474999999999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1429.6150050000001</v>
      </c>
      <c r="BQ98" s="38">
        <f>BP98/$C$7</f>
        <v>21.994077000000001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18" t="str">
        <f t="shared" ref="D101:BN101" si="74">D51</f>
        <v>Хлеб пшеничный</v>
      </c>
      <c r="E101" s="118" t="str">
        <f t="shared" si="74"/>
        <v>Хлеб ржано-пшеничный</v>
      </c>
      <c r="F101" s="118" t="str">
        <f t="shared" si="74"/>
        <v>Сахар</v>
      </c>
      <c r="G101" s="118" t="str">
        <f t="shared" si="74"/>
        <v>Чай</v>
      </c>
      <c r="H101" s="118" t="str">
        <f t="shared" si="74"/>
        <v>Какао</v>
      </c>
      <c r="I101" s="118" t="str">
        <f t="shared" si="74"/>
        <v>Кофейный напиток</v>
      </c>
      <c r="J101" s="118" t="str">
        <f t="shared" si="74"/>
        <v>Молоко 2,5%</v>
      </c>
      <c r="K101" s="118" t="str">
        <f t="shared" si="74"/>
        <v>Масло сливочное</v>
      </c>
      <c r="L101" s="118" t="str">
        <f t="shared" si="74"/>
        <v>Сметана 15%</v>
      </c>
      <c r="M101" s="118" t="str">
        <f t="shared" si="74"/>
        <v>Молоко сухое</v>
      </c>
      <c r="N101" s="118" t="str">
        <f t="shared" si="74"/>
        <v>Снежок 2,5 %</v>
      </c>
      <c r="O101" s="118" t="str">
        <f t="shared" si="74"/>
        <v>Творог 5%</v>
      </c>
      <c r="P101" s="118" t="str">
        <f t="shared" si="74"/>
        <v>Молоко сгущенное</v>
      </c>
      <c r="Q101" s="118" t="str">
        <f t="shared" si="74"/>
        <v xml:space="preserve">Джем Сава </v>
      </c>
      <c r="R101" s="118" t="str">
        <f t="shared" si="74"/>
        <v>Сыр</v>
      </c>
      <c r="S101" s="118" t="str">
        <f t="shared" si="74"/>
        <v>Зеленый горошек</v>
      </c>
      <c r="T101" s="118" t="str">
        <f t="shared" si="74"/>
        <v>Кукуруза консервирован.</v>
      </c>
      <c r="U101" s="118" t="str">
        <f t="shared" si="74"/>
        <v>Консервы рыбные</v>
      </c>
      <c r="V101" s="118" t="str">
        <f t="shared" si="74"/>
        <v>Огурцы консервирован.</v>
      </c>
      <c r="W101" s="118" t="str">
        <f>W51</f>
        <v>Огурцы свежие</v>
      </c>
      <c r="X101" s="118" t="str">
        <f t="shared" si="74"/>
        <v>Яйцо</v>
      </c>
      <c r="Y101" s="118" t="str">
        <f t="shared" si="74"/>
        <v>Икра кабачковая</v>
      </c>
      <c r="Z101" s="118" t="str">
        <f t="shared" si="74"/>
        <v>Изюм</v>
      </c>
      <c r="AA101" s="118" t="str">
        <f t="shared" si="74"/>
        <v>Курага</v>
      </c>
      <c r="AB101" s="118" t="str">
        <f t="shared" si="74"/>
        <v>Чернослив</v>
      </c>
      <c r="AC101" s="118" t="str">
        <f t="shared" si="74"/>
        <v>Шиповник</v>
      </c>
      <c r="AD101" s="118" t="str">
        <f t="shared" si="74"/>
        <v>Сухофрукты</v>
      </c>
      <c r="AE101" s="118" t="str">
        <f t="shared" si="74"/>
        <v>Ягода свежемороженная</v>
      </c>
      <c r="AF101" s="118" t="str">
        <f t="shared" si="74"/>
        <v>Лимон</v>
      </c>
      <c r="AG101" s="118" t="str">
        <f t="shared" si="74"/>
        <v>Кисель</v>
      </c>
      <c r="AH101" s="118" t="str">
        <f t="shared" si="74"/>
        <v xml:space="preserve">Сок </v>
      </c>
      <c r="AI101" s="118" t="str">
        <f t="shared" si="74"/>
        <v>Макаронные изделия</v>
      </c>
      <c r="AJ101" s="118" t="str">
        <f t="shared" si="74"/>
        <v>Мука</v>
      </c>
      <c r="AK101" s="118" t="str">
        <f t="shared" si="74"/>
        <v>Дрожжи</v>
      </c>
      <c r="AL101" s="118" t="str">
        <f t="shared" si="74"/>
        <v>Печенье</v>
      </c>
      <c r="AM101" s="118" t="str">
        <f t="shared" si="74"/>
        <v>Пряники</v>
      </c>
      <c r="AN101" s="118" t="str">
        <f t="shared" si="74"/>
        <v>Вафли</v>
      </c>
      <c r="AO101" s="118" t="str">
        <f t="shared" si="74"/>
        <v>Конфеты</v>
      </c>
      <c r="AP101" s="118" t="str">
        <f t="shared" si="74"/>
        <v>Повидло Сава</v>
      </c>
      <c r="AQ101" s="118" t="str">
        <f t="shared" si="74"/>
        <v>Крупа геркулес</v>
      </c>
      <c r="AR101" s="118" t="str">
        <f t="shared" si="74"/>
        <v>Крупа горох</v>
      </c>
      <c r="AS101" s="118" t="str">
        <f t="shared" si="74"/>
        <v>Крупа гречневая</v>
      </c>
      <c r="AT101" s="118" t="str">
        <f t="shared" si="74"/>
        <v>Крупа кукурузная</v>
      </c>
      <c r="AU101" s="118" t="str">
        <f t="shared" si="74"/>
        <v>Крупа манная</v>
      </c>
      <c r="AV101" s="118" t="str">
        <f t="shared" si="74"/>
        <v>Крупа перловая</v>
      </c>
      <c r="AW101" s="118" t="str">
        <f t="shared" si="74"/>
        <v>Крупа пшеничная</v>
      </c>
      <c r="AX101" s="118" t="str">
        <f t="shared" si="74"/>
        <v>Крупа пшено</v>
      </c>
      <c r="AY101" s="118" t="str">
        <f t="shared" si="74"/>
        <v>Крупа ячневая</v>
      </c>
      <c r="AZ101" s="118" t="str">
        <f t="shared" si="74"/>
        <v>Рис</v>
      </c>
      <c r="BA101" s="118" t="str">
        <f t="shared" si="74"/>
        <v>Цыпленок бройлер</v>
      </c>
      <c r="BB101" s="118" t="str">
        <f t="shared" si="74"/>
        <v>Филе куриное</v>
      </c>
      <c r="BC101" s="118" t="str">
        <f t="shared" si="74"/>
        <v>Фарш говяжий</v>
      </c>
      <c r="BD101" s="118" t="str">
        <f t="shared" si="74"/>
        <v>Печень куриная</v>
      </c>
      <c r="BE101" s="118" t="str">
        <f t="shared" si="74"/>
        <v>Филе минтая</v>
      </c>
      <c r="BF101" s="118" t="str">
        <f t="shared" si="74"/>
        <v>Филе сельди слабосол.</v>
      </c>
      <c r="BG101" s="118" t="str">
        <f t="shared" si="74"/>
        <v>Картофель</v>
      </c>
      <c r="BH101" s="118" t="str">
        <f t="shared" si="74"/>
        <v>Морковь</v>
      </c>
      <c r="BI101" s="118" t="str">
        <f t="shared" si="74"/>
        <v>Лук</v>
      </c>
      <c r="BJ101" s="118" t="str">
        <f t="shared" si="74"/>
        <v>Капуста</v>
      </c>
      <c r="BK101" s="118" t="str">
        <f t="shared" si="74"/>
        <v>Свекла</v>
      </c>
      <c r="BL101" s="118" t="str">
        <f t="shared" si="74"/>
        <v>Томатная паста</v>
      </c>
      <c r="BM101" s="118" t="str">
        <f t="shared" si="74"/>
        <v>Масло растительное</v>
      </c>
      <c r="BN101" s="118" t="str">
        <f t="shared" si="74"/>
        <v>Соль</v>
      </c>
      <c r="BO101" s="118" t="str">
        <f t="shared" ref="BO101" si="75">BO51</f>
        <v>Аскорбиновая кислота</v>
      </c>
      <c r="BP101" s="122" t="s">
        <v>6</v>
      </c>
      <c r="BQ101" s="122" t="s">
        <v>7</v>
      </c>
    </row>
    <row r="102" spans="1:69" ht="30" customHeight="1" x14ac:dyDescent="0.25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 x14ac:dyDescent="0.25">
      <c r="A103" s="124" t="s">
        <v>25</v>
      </c>
      <c r="B103" s="24" t="s">
        <v>44</v>
      </c>
      <c r="C103" s="112">
        <f>$F$4</f>
        <v>65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5"/>
      <c r="B104" t="s">
        <v>19</v>
      </c>
      <c r="C104" s="113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5"/>
      <c r="B105" s="14" t="s">
        <v>27</v>
      </c>
      <c r="C105" s="113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5"/>
      <c r="B106" s="20"/>
      <c r="C106" s="113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6"/>
      <c r="B107" s="7"/>
      <c r="C107" s="114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1.3</v>
      </c>
      <c r="E109" s="28">
        <f t="shared" si="82"/>
        <v>0</v>
      </c>
      <c r="F109" s="28">
        <f t="shared" si="82"/>
        <v>0.65</v>
      </c>
      <c r="G109" s="28">
        <f t="shared" si="82"/>
        <v>2.6000000000000002E-2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0.26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1.95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3.2500000000000001E-2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86.3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504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380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628</v>
      </c>
      <c r="V111" s="33">
        <f t="shared" si="84"/>
        <v>329.48</v>
      </c>
      <c r="W111" s="33">
        <f>W43</f>
        <v>219</v>
      </c>
      <c r="X111" s="33">
        <f t="shared" si="84"/>
        <v>7.9</v>
      </c>
      <c r="Y111" s="33">
        <f t="shared" si="84"/>
        <v>0</v>
      </c>
      <c r="Z111" s="33">
        <f t="shared" si="84"/>
        <v>247</v>
      </c>
      <c r="AA111" s="33">
        <f t="shared" si="84"/>
        <v>360</v>
      </c>
      <c r="AB111" s="33">
        <f t="shared" si="84"/>
        <v>213</v>
      </c>
      <c r="AC111" s="33">
        <f t="shared" si="84"/>
        <v>314.44</v>
      </c>
      <c r="AD111" s="33">
        <f t="shared" si="84"/>
        <v>138</v>
      </c>
      <c r="AE111" s="33">
        <f t="shared" si="84"/>
        <v>388</v>
      </c>
      <c r="AF111" s="33">
        <f t="shared" si="84"/>
        <v>189</v>
      </c>
      <c r="AG111" s="33">
        <f t="shared" si="84"/>
        <v>218.18</v>
      </c>
      <c r="AH111" s="33">
        <f t="shared" si="84"/>
        <v>59.6</v>
      </c>
      <c r="AI111" s="33">
        <f t="shared" si="84"/>
        <v>65.75</v>
      </c>
      <c r="AJ111" s="33">
        <f t="shared" si="84"/>
        <v>37</v>
      </c>
      <c r="AK111" s="33">
        <f t="shared" si="84"/>
        <v>190</v>
      </c>
      <c r="AL111" s="33">
        <f t="shared" si="84"/>
        <v>185</v>
      </c>
      <c r="AM111" s="33">
        <f t="shared" si="84"/>
        <v>0</v>
      </c>
      <c r="AN111" s="33">
        <f t="shared" si="84"/>
        <v>240</v>
      </c>
      <c r="AO111" s="33">
        <f t="shared" si="84"/>
        <v>0</v>
      </c>
      <c r="AP111" s="33">
        <f t="shared" si="84"/>
        <v>213.79</v>
      </c>
      <c r="AQ111" s="33">
        <f t="shared" si="84"/>
        <v>60</v>
      </c>
      <c r="AR111" s="33">
        <f t="shared" si="84"/>
        <v>65.33</v>
      </c>
      <c r="AS111" s="33">
        <f t="shared" si="84"/>
        <v>84</v>
      </c>
      <c r="AT111" s="33">
        <f t="shared" si="84"/>
        <v>41.43</v>
      </c>
      <c r="AU111" s="33">
        <f t="shared" si="84"/>
        <v>54.28</v>
      </c>
      <c r="AV111" s="33">
        <f t="shared" si="84"/>
        <v>48.75</v>
      </c>
      <c r="AW111" s="33">
        <f t="shared" si="84"/>
        <v>114.28</v>
      </c>
      <c r="AX111" s="33">
        <f t="shared" si="84"/>
        <v>62.66</v>
      </c>
      <c r="AY111" s="33">
        <f t="shared" si="84"/>
        <v>56.66</v>
      </c>
      <c r="AZ111" s="33">
        <f t="shared" si="84"/>
        <v>128</v>
      </c>
      <c r="BA111" s="33">
        <f t="shared" si="84"/>
        <v>227</v>
      </c>
      <c r="BB111" s="33">
        <f t="shared" si="84"/>
        <v>357</v>
      </c>
      <c r="BC111" s="33">
        <f t="shared" si="84"/>
        <v>491.11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23</v>
      </c>
      <c r="BH111" s="33">
        <f t="shared" si="84"/>
        <v>21</v>
      </c>
      <c r="BI111" s="33">
        <f t="shared" si="84"/>
        <v>30</v>
      </c>
      <c r="BJ111" s="33">
        <f t="shared" si="84"/>
        <v>21</v>
      </c>
      <c r="BK111" s="33">
        <f t="shared" si="84"/>
        <v>35</v>
      </c>
      <c r="BL111" s="33">
        <f t="shared" si="84"/>
        <v>275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8.6300000000000002E-2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0.38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0.628</v>
      </c>
      <c r="V112" s="27">
        <f t="shared" si="86"/>
        <v>0.32948</v>
      </c>
      <c r="W112" s="27">
        <f>W111/1000</f>
        <v>0.219</v>
      </c>
      <c r="X112" s="27">
        <f t="shared" si="86"/>
        <v>7.9000000000000008E-3</v>
      </c>
      <c r="Y112" s="27">
        <f t="shared" si="86"/>
        <v>0</v>
      </c>
      <c r="Z112" s="27">
        <f t="shared" si="86"/>
        <v>0.247</v>
      </c>
      <c r="AA112" s="27">
        <f t="shared" si="86"/>
        <v>0.36</v>
      </c>
      <c r="AB112" s="27">
        <f t="shared" si="86"/>
        <v>0.21299999999999999</v>
      </c>
      <c r="AC112" s="27">
        <f t="shared" si="86"/>
        <v>0.31444</v>
      </c>
      <c r="AD112" s="27">
        <f t="shared" si="86"/>
        <v>0.13800000000000001</v>
      </c>
      <c r="AE112" s="27">
        <f t="shared" si="86"/>
        <v>0.38800000000000001</v>
      </c>
      <c r="AF112" s="27">
        <f t="shared" si="86"/>
        <v>0.189</v>
      </c>
      <c r="AG112" s="27">
        <f t="shared" si="86"/>
        <v>0.21818000000000001</v>
      </c>
      <c r="AH112" s="27">
        <f t="shared" si="86"/>
        <v>5.96E-2</v>
      </c>
      <c r="AI112" s="27">
        <f t="shared" si="86"/>
        <v>6.5750000000000003E-2</v>
      </c>
      <c r="AJ112" s="27">
        <f t="shared" si="86"/>
        <v>3.6999999999999998E-2</v>
      </c>
      <c r="AK112" s="27">
        <f t="shared" si="86"/>
        <v>0.19</v>
      </c>
      <c r="AL112" s="27">
        <f t="shared" si="86"/>
        <v>0.185</v>
      </c>
      <c r="AM112" s="27">
        <f t="shared" si="86"/>
        <v>0</v>
      </c>
      <c r="AN112" s="27">
        <f t="shared" si="86"/>
        <v>0.24</v>
      </c>
      <c r="AO112" s="27">
        <f t="shared" si="86"/>
        <v>0</v>
      </c>
      <c r="AP112" s="27">
        <f t="shared" si="86"/>
        <v>0.21378999999999998</v>
      </c>
      <c r="AQ112" s="27">
        <f t="shared" si="86"/>
        <v>0.06</v>
      </c>
      <c r="AR112" s="27">
        <f t="shared" si="86"/>
        <v>6.5329999999999999E-2</v>
      </c>
      <c r="AS112" s="27">
        <f t="shared" si="86"/>
        <v>8.4000000000000005E-2</v>
      </c>
      <c r="AT112" s="27">
        <f t="shared" si="86"/>
        <v>4.1430000000000002E-2</v>
      </c>
      <c r="AU112" s="27">
        <f t="shared" si="86"/>
        <v>5.4280000000000002E-2</v>
      </c>
      <c r="AV112" s="27">
        <f t="shared" si="86"/>
        <v>4.8750000000000002E-2</v>
      </c>
      <c r="AW112" s="27">
        <f t="shared" si="86"/>
        <v>0.11428000000000001</v>
      </c>
      <c r="AX112" s="27">
        <f t="shared" si="86"/>
        <v>6.2659999999999993E-2</v>
      </c>
      <c r="AY112" s="27">
        <f t="shared" si="86"/>
        <v>5.6659999999999995E-2</v>
      </c>
      <c r="AZ112" s="27">
        <f t="shared" si="86"/>
        <v>0.128</v>
      </c>
      <c r="BA112" s="27">
        <f t="shared" si="86"/>
        <v>0.22700000000000001</v>
      </c>
      <c r="BB112" s="27">
        <f t="shared" si="86"/>
        <v>0.35699999999999998</v>
      </c>
      <c r="BC112" s="27">
        <f t="shared" si="86"/>
        <v>0.49110999999999999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2.3E-2</v>
      </c>
      <c r="BH112" s="27">
        <f t="shared" si="86"/>
        <v>2.1000000000000001E-2</v>
      </c>
      <c r="BI112" s="27">
        <f t="shared" si="86"/>
        <v>0.03</v>
      </c>
      <c r="BJ112" s="27">
        <f t="shared" si="86"/>
        <v>2.1000000000000001E-2</v>
      </c>
      <c r="BK112" s="27">
        <f t="shared" si="86"/>
        <v>3.5000000000000003E-2</v>
      </c>
      <c r="BL112" s="27">
        <f t="shared" si="86"/>
        <v>0.27500000000000002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7.25" x14ac:dyDescent="0.3">
      <c r="A113" s="34"/>
      <c r="B113" s="35" t="s">
        <v>34</v>
      </c>
      <c r="C113" s="121"/>
      <c r="D113" s="36">
        <f t="shared" ref="D113:BN113" si="88">D109*D111</f>
        <v>87.450999999999993</v>
      </c>
      <c r="E113" s="36">
        <f t="shared" si="88"/>
        <v>0</v>
      </c>
      <c r="F113" s="36">
        <f t="shared" si="88"/>
        <v>56.094999999999999</v>
      </c>
      <c r="G113" s="36">
        <f t="shared" si="88"/>
        <v>13.000000000000002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172.23440000000002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128.21250000000001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0.48392500000000005</v>
      </c>
      <c r="BO113" s="36">
        <f t="shared" ref="BO113" si="89">BO109*BO111</f>
        <v>0</v>
      </c>
      <c r="BP113" s="37">
        <f>SUM(D113:BN113)</f>
        <v>457.47682499999996</v>
      </c>
      <c r="BQ113" s="38">
        <f>BP113/$C$7</f>
        <v>7.0381049999999998</v>
      </c>
    </row>
    <row r="114" spans="1:69" ht="17.25" x14ac:dyDescent="0.3">
      <c r="A114" s="34"/>
      <c r="B114" s="35" t="s">
        <v>35</v>
      </c>
      <c r="C114" s="121"/>
      <c r="D114" s="36">
        <f t="shared" ref="D114:BN114" si="90">D109*D111</f>
        <v>87.450999999999993</v>
      </c>
      <c r="E114" s="36">
        <f t="shared" si="90"/>
        <v>0</v>
      </c>
      <c r="F114" s="36">
        <f t="shared" si="90"/>
        <v>56.094999999999999</v>
      </c>
      <c r="G114" s="36">
        <f t="shared" si="90"/>
        <v>13.000000000000002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172.23440000000002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128.21250000000001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0.48392500000000005</v>
      </c>
      <c r="BO114" s="36">
        <f t="shared" ref="BO114" si="91">BO109*BO111</f>
        <v>0</v>
      </c>
      <c r="BP114" s="37">
        <f>SUM(D114:BN114)</f>
        <v>457.47682499999996</v>
      </c>
      <c r="BQ114" s="38">
        <f>BP114/$C$7</f>
        <v>7.0381049999999998</v>
      </c>
    </row>
    <row r="118" spans="1:69" x14ac:dyDescent="0.25">
      <c r="BJ118" s="40">
        <f>BQ64</f>
        <v>21.410465000000002</v>
      </c>
    </row>
    <row r="119" spans="1:69" x14ac:dyDescent="0.25">
      <c r="BJ119" s="40">
        <f>BQ82</f>
        <v>48.515206666666678</v>
      </c>
    </row>
    <row r="120" spans="1:69" x14ac:dyDescent="0.25">
      <c r="BJ120" s="40">
        <f>BQ98</f>
        <v>21.994077000000001</v>
      </c>
    </row>
    <row r="121" spans="1:69" x14ac:dyDescent="0.25">
      <c r="BJ121" s="40">
        <f>BQ114</f>
        <v>7.0381049999999998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 x14ac:dyDescent="0.3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 x14ac:dyDescent="0.25">
      <c r="A3" s="66"/>
      <c r="B3" s="78">
        <f>E3</f>
        <v>44994</v>
      </c>
      <c r="C3" s="67" t="s">
        <v>51</v>
      </c>
      <c r="D3" s="66"/>
      <c r="E3" s="78">
        <f>'3-7 лет (день 1)'!J4</f>
        <v>44994</v>
      </c>
      <c r="F3" s="67" t="s">
        <v>51</v>
      </c>
      <c r="G3" s="67" t="s">
        <v>52</v>
      </c>
      <c r="H3" s="66"/>
      <c r="I3" s="78">
        <f>E3</f>
        <v>44994</v>
      </c>
      <c r="J3" s="67" t="s">
        <v>52</v>
      </c>
      <c r="K3" s="13"/>
      <c r="L3" s="68">
        <f>F4</f>
        <v>19.296295000000001</v>
      </c>
      <c r="M3" s="68">
        <f>G4</f>
        <v>21.410465000000002</v>
      </c>
      <c r="N3" s="68">
        <f>F9</f>
        <v>39.808911428571427</v>
      </c>
      <c r="O3" s="68">
        <f>G9</f>
        <v>48.515206666666678</v>
      </c>
      <c r="P3" s="68">
        <f>F17</f>
        <v>19.247695</v>
      </c>
      <c r="Q3" s="68">
        <f>G17</f>
        <v>21.994077000000001</v>
      </c>
      <c r="R3" s="7">
        <f>F22</f>
        <v>6.1530649999999998</v>
      </c>
      <c r="S3" s="7">
        <f>G22</f>
        <v>7.0381049999999998</v>
      </c>
      <c r="T3" s="69">
        <f>L3+N3+P3+R3</f>
        <v>84.505966428571426</v>
      </c>
      <c r="U3" s="69">
        <f>M3+O3+Q3+S3</f>
        <v>98.957853666666693</v>
      </c>
    </row>
    <row r="4" spans="1:22" ht="15" customHeight="1" x14ac:dyDescent="0.25">
      <c r="A4" s="111" t="s">
        <v>9</v>
      </c>
      <c r="B4" s="7" t="str">
        <f>E4</f>
        <v>Кукурузная каша молочная</v>
      </c>
      <c r="C4" s="141">
        <f>F4</f>
        <v>19.296295000000001</v>
      </c>
      <c r="D4" s="111" t="s">
        <v>9</v>
      </c>
      <c r="E4" s="7" t="s">
        <v>10</v>
      </c>
      <c r="F4" s="141">
        <f>'1-3 года (день 1 )'!BQ64</f>
        <v>19.296295000000001</v>
      </c>
      <c r="G4" s="141">
        <f>'3-7 лет (день 1)'!BQ64</f>
        <v>21.410465000000002</v>
      </c>
      <c r="H4" s="111" t="s">
        <v>9</v>
      </c>
      <c r="I4" s="7" t="str">
        <f>E4</f>
        <v>Кукурузная каша молочная</v>
      </c>
      <c r="J4" s="141">
        <f>G4</f>
        <v>21.410465000000002</v>
      </c>
    </row>
    <row r="5" spans="1:22" ht="15" customHeight="1" x14ac:dyDescent="0.25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 x14ac:dyDescent="0.25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 x14ac:dyDescent="0.25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 x14ac:dyDescent="0.25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 x14ac:dyDescent="0.25">
      <c r="A9" s="111" t="s">
        <v>13</v>
      </c>
      <c r="B9" s="7" t="str">
        <f>E9</f>
        <v xml:space="preserve">Салат из зеленого горошка </v>
      </c>
      <c r="C9" s="144">
        <f>F9</f>
        <v>39.808911428571427</v>
      </c>
      <c r="D9" s="111" t="s">
        <v>13</v>
      </c>
      <c r="E9" s="7" t="s">
        <v>14</v>
      </c>
      <c r="F9" s="144">
        <f>'1-3 года (день 1 )'!BQ82</f>
        <v>39.808911428571427</v>
      </c>
      <c r="G9" s="144">
        <f>'3-7 лет (день 1)'!BQ82</f>
        <v>48.515206666666678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48.515206666666678</v>
      </c>
    </row>
    <row r="10" spans="1:22" ht="15" customHeight="1" x14ac:dyDescent="0.25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 x14ac:dyDescent="0.25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 x14ac:dyDescent="0.25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 x14ac:dyDescent="0.25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 x14ac:dyDescent="0.25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 x14ac:dyDescent="0.25">
      <c r="A17" s="111" t="s">
        <v>22</v>
      </c>
      <c r="B17" s="7" t="str">
        <f t="shared" si="1"/>
        <v>Снежок</v>
      </c>
      <c r="C17" s="141">
        <f>F17</f>
        <v>19.247695</v>
      </c>
      <c r="D17" s="111" t="s">
        <v>22</v>
      </c>
      <c r="E17" s="7" t="s">
        <v>23</v>
      </c>
      <c r="F17" s="141">
        <f>'1-3 года (день 1 )'!BQ98</f>
        <v>19.247695</v>
      </c>
      <c r="G17" s="141">
        <f>'3-7 лет (день 1)'!BQ98</f>
        <v>21.994077000000001</v>
      </c>
      <c r="H17" s="111" t="s">
        <v>22</v>
      </c>
      <c r="I17" s="7" t="str">
        <f t="shared" si="0"/>
        <v>Снежок</v>
      </c>
      <c r="J17" s="141">
        <f>G17</f>
        <v>21.994077000000001</v>
      </c>
    </row>
    <row r="18" spans="1:15" ht="15" customHeight="1" x14ac:dyDescent="0.25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 x14ac:dyDescent="0.25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 x14ac:dyDescent="0.25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 x14ac:dyDescent="0.25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 x14ac:dyDescent="0.25">
      <c r="A22" s="111" t="s">
        <v>25</v>
      </c>
      <c r="B22" s="24" t="str">
        <f>E22</f>
        <v>Макароны отварные с маслом</v>
      </c>
      <c r="C22" s="141">
        <f>F22</f>
        <v>6.1530649999999998</v>
      </c>
      <c r="D22" s="111" t="s">
        <v>25</v>
      </c>
      <c r="E22" s="24" t="s">
        <v>26</v>
      </c>
      <c r="F22" s="141">
        <f>'1-3 года (день 1 )'!BQ114</f>
        <v>6.1530649999999998</v>
      </c>
      <c r="G22" s="141">
        <f>'3-7 лет (день 1)'!BQ114</f>
        <v>7.0381049999999998</v>
      </c>
      <c r="H22" s="111" t="s">
        <v>25</v>
      </c>
      <c r="I22" s="24" t="str">
        <f>E22</f>
        <v>Макароны отварные с маслом</v>
      </c>
      <c r="J22" s="141">
        <f>G22</f>
        <v>7.0381049999999998</v>
      </c>
    </row>
    <row r="23" spans="1:15" ht="15" customHeight="1" x14ac:dyDescent="0.25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 x14ac:dyDescent="0.25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 x14ac:dyDescent="0.25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 x14ac:dyDescent="0.25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25" x14ac:dyDescent="0.3">
      <c r="A27" s="133" t="s">
        <v>50</v>
      </c>
      <c r="B27" s="134"/>
      <c r="C27" s="70">
        <f>C4+C9+C17+C22</f>
        <v>84.505966428571426</v>
      </c>
      <c r="D27" s="133" t="s">
        <v>50</v>
      </c>
      <c r="E27" s="134"/>
      <c r="F27" s="70">
        <f>F4+F9+F17+F22</f>
        <v>84.505966428571426</v>
      </c>
      <c r="G27" s="70">
        <f>G4+G9+G17+G22</f>
        <v>98.957853666666693</v>
      </c>
      <c r="H27" s="133" t="s">
        <v>50</v>
      </c>
      <c r="I27" s="134"/>
      <c r="J27" s="70">
        <f>J4+J9+J17+J22</f>
        <v>98.957853666666693</v>
      </c>
    </row>
    <row r="28" spans="1:15" ht="15" customHeight="1" x14ac:dyDescent="0.25"/>
    <row r="29" spans="1:15" ht="59.25" customHeight="1" x14ac:dyDescent="0.25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 x14ac:dyDescent="0.25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44994</v>
      </c>
      <c r="C31" s="67" t="s">
        <v>52</v>
      </c>
      <c r="D31" s="66"/>
      <c r="E31" s="78">
        <f>E3</f>
        <v>44994</v>
      </c>
      <c r="F31" s="82" t="str">
        <f>F3</f>
        <v>1,5-2 года</v>
      </c>
      <c r="G31" s="83" t="str">
        <f>G3</f>
        <v>3-7 лет</v>
      </c>
      <c r="H31" s="66"/>
      <c r="I31" s="80">
        <f>E3</f>
        <v>44994</v>
      </c>
      <c r="J31" s="72" t="s">
        <v>52</v>
      </c>
      <c r="K31" s="13"/>
      <c r="L31" s="13"/>
    </row>
    <row r="32" spans="1:15" ht="15" customHeight="1" x14ac:dyDescent="0.25">
      <c r="A32" s="111" t="s">
        <v>9</v>
      </c>
      <c r="B32" s="7" t="str">
        <f>E4</f>
        <v>Кукурузная каша молочная</v>
      </c>
      <c r="C32" s="141">
        <f>G4</f>
        <v>21.410465000000002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19.296295000000001</v>
      </c>
      <c r="G32" s="135">
        <f>G4</f>
        <v>21.410465000000002</v>
      </c>
      <c r="H32" s="111" t="s">
        <v>9</v>
      </c>
      <c r="I32" s="7" t="str">
        <f>I4</f>
        <v>Кукурузная каша молочная</v>
      </c>
      <c r="J32" s="141">
        <f>F32</f>
        <v>19.296295000000001</v>
      </c>
    </row>
    <row r="33" spans="1:10" ht="15" customHeight="1" x14ac:dyDescent="0.25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 x14ac:dyDescent="0.25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 x14ac:dyDescent="0.25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 x14ac:dyDescent="0.25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 x14ac:dyDescent="0.25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48.515206666666678</v>
      </c>
      <c r="D37" s="111" t="s">
        <v>13</v>
      </c>
      <c r="E37" s="7" t="e">
        <f>'3-7 лет (день 1)'!#REF!</f>
        <v>#REF!</v>
      </c>
      <c r="F37" s="138">
        <f>F9</f>
        <v>39.808911428571427</v>
      </c>
      <c r="G37" s="138">
        <f>G9</f>
        <v>48.515206666666678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39.808911428571427</v>
      </c>
    </row>
    <row r="38" spans="1:10" ht="15" customHeight="1" x14ac:dyDescent="0.25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 x14ac:dyDescent="0.25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 x14ac:dyDescent="0.25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 x14ac:dyDescent="0.25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 x14ac:dyDescent="0.25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 x14ac:dyDescent="0.25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 x14ac:dyDescent="0.25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 x14ac:dyDescent="0.25">
      <c r="A45" s="111" t="s">
        <v>22</v>
      </c>
      <c r="B45" s="7" t="str">
        <f t="shared" si="2"/>
        <v>Снежок</v>
      </c>
      <c r="C45" s="141">
        <f>G17</f>
        <v>21.994077000000001</v>
      </c>
      <c r="D45" s="111" t="s">
        <v>22</v>
      </c>
      <c r="E45" s="7" t="str">
        <f>'3-7 лет (день 1)'!B19</f>
        <v>Снежок</v>
      </c>
      <c r="F45" s="135">
        <f>F17</f>
        <v>19.247695</v>
      </c>
      <c r="G45" s="135">
        <f>G17</f>
        <v>21.994077000000001</v>
      </c>
      <c r="H45" s="111" t="s">
        <v>22</v>
      </c>
      <c r="I45" s="7" t="str">
        <f>I17</f>
        <v>Снежок</v>
      </c>
      <c r="J45" s="141">
        <f>F45</f>
        <v>19.247695</v>
      </c>
    </row>
    <row r="46" spans="1:10" ht="15" customHeight="1" x14ac:dyDescent="0.25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 x14ac:dyDescent="0.25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 x14ac:dyDescent="0.25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 x14ac:dyDescent="0.25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 x14ac:dyDescent="0.25">
      <c r="A50" s="111" t="s">
        <v>25</v>
      </c>
      <c r="B50" s="24" t="str">
        <f>E22</f>
        <v>Макароны отварные с маслом</v>
      </c>
      <c r="C50" s="141">
        <f>G22</f>
        <v>7.0381049999999998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6.1530649999999998</v>
      </c>
      <c r="G50" s="135">
        <f>G22</f>
        <v>7.0381049999999998</v>
      </c>
      <c r="H50" s="111" t="s">
        <v>25</v>
      </c>
      <c r="I50" s="24" t="str">
        <f>I22</f>
        <v>Макароны отварные с маслом</v>
      </c>
      <c r="J50" s="141">
        <f>F50</f>
        <v>6.1530649999999998</v>
      </c>
    </row>
    <row r="51" spans="1:10" ht="15" customHeight="1" x14ac:dyDescent="0.25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 x14ac:dyDescent="0.25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 x14ac:dyDescent="0.25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 x14ac:dyDescent="0.25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25" x14ac:dyDescent="0.3">
      <c r="A55" s="133" t="s">
        <v>50</v>
      </c>
      <c r="B55" s="134"/>
      <c r="C55" s="73">
        <f>C32+C37+C45+C50</f>
        <v>98.957853666666693</v>
      </c>
      <c r="D55" s="22"/>
      <c r="E55" s="74" t="s">
        <v>50</v>
      </c>
      <c r="F55" s="81">
        <f>F32+F37+F45+F50</f>
        <v>84.505966428571426</v>
      </c>
      <c r="G55" s="81">
        <f>G32+G37+G45+G50</f>
        <v>98.957853666666693</v>
      </c>
      <c r="H55" s="133" t="s">
        <v>50</v>
      </c>
      <c r="I55" s="134"/>
      <c r="J55" s="70">
        <f>J32+J37+J45+J50</f>
        <v>84.505966428571426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M5" sqref="M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1" t="s">
        <v>77</v>
      </c>
      <c r="K1" s="161"/>
      <c r="L1" s="161"/>
      <c r="M1" s="161"/>
    </row>
    <row r="2" spans="1:15" x14ac:dyDescent="0.25">
      <c r="J2" s="161" t="s">
        <v>78</v>
      </c>
      <c r="K2" s="161"/>
      <c r="L2" s="161"/>
      <c r="M2" s="161"/>
    </row>
    <row r="3" spans="1:15" x14ac:dyDescent="0.25">
      <c r="J3" s="161" t="s">
        <v>79</v>
      </c>
      <c r="K3" s="161"/>
      <c r="L3" s="161"/>
      <c r="M3" s="161"/>
    </row>
    <row r="4" spans="1:15" ht="21" customHeight="1" x14ac:dyDescent="0.25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5">
      <c r="B5" s="98"/>
      <c r="C5" s="98"/>
      <c r="D5" s="98"/>
      <c r="E5" s="163" t="s">
        <v>104</v>
      </c>
      <c r="F5" s="163"/>
      <c r="G5" s="163">
        <f>'3-7 лет (день 1)'!J4</f>
        <v>44994</v>
      </c>
      <c r="H5" s="163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" sqref="G2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1" t="s">
        <v>77</v>
      </c>
      <c r="K1" s="161"/>
      <c r="L1" s="161"/>
      <c r="M1" s="161"/>
    </row>
    <row r="2" spans="1:13" x14ac:dyDescent="0.25">
      <c r="J2" s="161" t="s">
        <v>78</v>
      </c>
      <c r="K2" s="161"/>
      <c r="L2" s="161"/>
      <c r="M2" s="161"/>
    </row>
    <row r="3" spans="1:13" x14ac:dyDescent="0.25">
      <c r="J3" s="161" t="s">
        <v>79</v>
      </c>
      <c r="K3" s="161"/>
      <c r="L3" s="161"/>
      <c r="M3" s="161"/>
    </row>
    <row r="4" spans="1:13" ht="21" customHeight="1" x14ac:dyDescent="0.25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5">
      <c r="B5" s="98"/>
      <c r="C5" s="98"/>
      <c r="D5" s="98"/>
      <c r="E5" s="163" t="s">
        <v>104</v>
      </c>
      <c r="F5" s="163"/>
      <c r="G5" s="163">
        <f>'3-7 лет (день 1)'!J4</f>
        <v>44994</v>
      </c>
      <c r="H5" s="163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8">
        <f>'3-7 лет (день 1)'!J4</f>
        <v>44994</v>
      </c>
      <c r="B1" s="169"/>
      <c r="C1" s="169"/>
      <c r="D1" s="169"/>
      <c r="E1" s="169"/>
      <c r="F1" s="169"/>
      <c r="G1" s="169"/>
    </row>
    <row r="2" spans="1:7" ht="60" customHeight="1" x14ac:dyDescent="0.25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 x14ac:dyDescent="0.25">
      <c r="A3" s="171"/>
      <c r="B3" s="171"/>
      <c r="C3" s="171"/>
      <c r="D3" s="171"/>
      <c r="E3" s="171"/>
      <c r="F3" s="171"/>
      <c r="G3" s="173"/>
    </row>
    <row r="4" spans="1:7" ht="33" customHeight="1" x14ac:dyDescent="0.25">
      <c r="A4" s="171"/>
      <c r="B4" s="171"/>
      <c r="C4" s="171"/>
      <c r="D4" s="171"/>
      <c r="E4" s="171"/>
      <c r="F4" s="171"/>
      <c r="G4" s="173"/>
    </row>
    <row r="5" spans="1:7" ht="20.100000000000001" customHeight="1" x14ac:dyDescent="0.25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4"/>
      <c r="B15" s="165"/>
      <c r="C15" s="14"/>
      <c r="D15" s="75"/>
      <c r="E15" s="75"/>
      <c r="F15" s="7"/>
      <c r="G15" s="7"/>
    </row>
    <row r="16" spans="1:7" ht="20.100000000000001" customHeight="1" x14ac:dyDescent="0.25">
      <c r="A16" s="164" t="s">
        <v>67</v>
      </c>
      <c r="B16" s="165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4" t="s">
        <v>9</v>
      </c>
      <c r="C2" s="84" t="s">
        <v>10</v>
      </c>
      <c r="D2" s="7" t="s">
        <v>70</v>
      </c>
    </row>
    <row r="3" spans="2:4" x14ac:dyDescent="0.25">
      <c r="B3" s="125"/>
      <c r="C3" s="85" t="s">
        <v>11</v>
      </c>
      <c r="D3" s="7" t="s">
        <v>71</v>
      </c>
    </row>
    <row r="4" spans="2:4" x14ac:dyDescent="0.25">
      <c r="B4" s="125"/>
      <c r="C4" s="84" t="s">
        <v>12</v>
      </c>
      <c r="D4" s="7" t="s">
        <v>72</v>
      </c>
    </row>
    <row r="5" spans="2:4" x14ac:dyDescent="0.25">
      <c r="B5" s="125"/>
      <c r="C5" s="84"/>
      <c r="D5" s="7"/>
    </row>
    <row r="6" spans="2:4" x14ac:dyDescent="0.25">
      <c r="B6" s="126"/>
      <c r="C6" s="84"/>
      <c r="D6" s="7"/>
    </row>
    <row r="7" spans="2:4" ht="30" x14ac:dyDescent="0.25">
      <c r="B7" s="125" t="s">
        <v>13</v>
      </c>
      <c r="C7" s="86" t="s">
        <v>15</v>
      </c>
      <c r="D7" s="42" t="s">
        <v>74</v>
      </c>
    </row>
    <row r="8" spans="2:4" x14ac:dyDescent="0.25">
      <c r="B8" s="125"/>
      <c r="C8" s="84" t="s">
        <v>16</v>
      </c>
      <c r="D8" s="7"/>
    </row>
    <row r="9" spans="2:4" x14ac:dyDescent="0.25">
      <c r="B9" s="125"/>
      <c r="C9" s="84" t="s">
        <v>17</v>
      </c>
      <c r="D9" s="7" t="s">
        <v>73</v>
      </c>
    </row>
    <row r="10" spans="2:4" x14ac:dyDescent="0.25">
      <c r="B10" s="125"/>
      <c r="C10" s="23" t="s">
        <v>18</v>
      </c>
      <c r="D10" s="7" t="s">
        <v>75</v>
      </c>
    </row>
    <row r="11" spans="2:4" x14ac:dyDescent="0.25">
      <c r="B11" s="125"/>
      <c r="C11" s="15" t="s">
        <v>19</v>
      </c>
      <c r="D11" s="7"/>
    </row>
    <row r="12" spans="2:4" x14ac:dyDescent="0.25">
      <c r="B12" s="125"/>
      <c r="C12" s="15" t="s">
        <v>20</v>
      </c>
      <c r="D12" s="7"/>
    </row>
    <row r="13" spans="2:4" x14ac:dyDescent="0.25">
      <c r="B13" s="126"/>
      <c r="C13" s="15" t="s">
        <v>21</v>
      </c>
      <c r="D13" s="7"/>
    </row>
    <row r="14" spans="2:4" x14ac:dyDescent="0.25">
      <c r="B14" s="124" t="s">
        <v>22</v>
      </c>
      <c r="C14" s="84" t="s">
        <v>23</v>
      </c>
      <c r="D14" s="7" t="s">
        <v>72</v>
      </c>
    </row>
    <row r="15" spans="2:4" ht="30" x14ac:dyDescent="0.25">
      <c r="B15" s="125"/>
      <c r="C15" s="87" t="s">
        <v>24</v>
      </c>
      <c r="D15" s="7"/>
    </row>
    <row r="16" spans="2:4" x14ac:dyDescent="0.25">
      <c r="B16" s="125"/>
      <c r="C16" s="84"/>
      <c r="D16" s="7"/>
    </row>
    <row r="17" spans="2:4" x14ac:dyDescent="0.25">
      <c r="B17" s="125"/>
      <c r="C17" s="84"/>
      <c r="D17" s="7"/>
    </row>
    <row r="18" spans="2:4" x14ac:dyDescent="0.25">
      <c r="B18" s="126"/>
      <c r="C18" s="84"/>
      <c r="D18" s="7"/>
    </row>
    <row r="19" spans="2:4" ht="30" x14ac:dyDescent="0.25">
      <c r="B19" s="124" t="s">
        <v>25</v>
      </c>
      <c r="C19" s="88" t="s">
        <v>26</v>
      </c>
      <c r="D19" s="7" t="s">
        <v>76</v>
      </c>
    </row>
    <row r="20" spans="2:4" x14ac:dyDescent="0.25">
      <c r="B20" s="125"/>
      <c r="C20" t="s">
        <v>19</v>
      </c>
      <c r="D20" s="7"/>
    </row>
    <row r="21" spans="2:4" x14ac:dyDescent="0.25">
      <c r="B21" s="125"/>
      <c r="C21" s="15" t="s">
        <v>27</v>
      </c>
      <c r="D21" s="7"/>
    </row>
    <row r="22" spans="2:4" x14ac:dyDescent="0.25">
      <c r="B22" s="125"/>
      <c r="C22" s="23"/>
      <c r="D22" s="7"/>
    </row>
    <row r="23" spans="2:4" x14ac:dyDescent="0.25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2023-03-07T04:22:17Z</dcterms:modified>
</cp:coreProperties>
</file>