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8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1" l="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1" i="8"/>
  <c r="BO115" i="8"/>
  <c r="BO116" i="8" s="1"/>
  <c r="BO28" i="9"/>
  <c r="BO29" i="9" s="1"/>
  <c r="BO43" i="9"/>
  <c r="BO52" i="9"/>
  <c r="BO54" i="9"/>
  <c r="BO55" i="9"/>
  <c r="BO56" i="9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59" i="9"/>
  <c r="BO60" i="9" s="1"/>
  <c r="BO112" i="8"/>
  <c r="BO113" i="8" s="1"/>
  <c r="BO45" i="8"/>
  <c r="BO29" i="8"/>
  <c r="BO107" i="9"/>
  <c r="BO108" i="9" s="1"/>
  <c r="BO113" i="9" s="1"/>
  <c r="BO93" i="9"/>
  <c r="BO94" i="9" s="1"/>
  <c r="BO99" i="9" s="1"/>
  <c r="BO77" i="9"/>
  <c r="BO78" i="9" s="1"/>
  <c r="BO82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30" i="9"/>
  <c r="BO45" i="9"/>
  <c r="BO44" i="9"/>
  <c r="BO98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BA59" i="9" s="1"/>
  <c r="BA60" i="9" s="1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W45" i="8"/>
  <c r="BN28" i="8"/>
  <c r="BN29" i="8" s="1"/>
  <c r="BM28" i="8"/>
  <c r="BL28" i="8"/>
  <c r="BL29" i="8" s="1"/>
  <c r="BK28" i="8"/>
  <c r="BJ28" i="8"/>
  <c r="BJ29" i="8" s="1"/>
  <c r="BI28" i="8"/>
  <c r="BH28" i="8"/>
  <c r="BH29" i="8" s="1"/>
  <c r="BG28" i="8"/>
  <c r="BF28" i="8"/>
  <c r="BF29" i="8" s="1"/>
  <c r="BE28" i="8"/>
  <c r="BD28" i="8"/>
  <c r="BD29" i="8" s="1"/>
  <c r="BC28" i="8"/>
  <c r="BB28" i="8"/>
  <c r="BB29" i="8" s="1"/>
  <c r="BA28" i="8"/>
  <c r="AZ28" i="8"/>
  <c r="AZ29" i="8" s="1"/>
  <c r="AY28" i="8"/>
  <c r="AX28" i="8"/>
  <c r="AX29" i="8" s="1"/>
  <c r="AW28" i="8"/>
  <c r="AV28" i="8"/>
  <c r="AV29" i="8" s="1"/>
  <c r="AU28" i="8"/>
  <c r="AT28" i="8"/>
  <c r="AT29" i="8" s="1"/>
  <c r="AS28" i="8"/>
  <c r="AS29" i="8" s="1"/>
  <c r="AS45" i="8" s="1"/>
  <c r="AR28" i="8"/>
  <c r="AR29" i="8" s="1"/>
  <c r="AQ28" i="8"/>
  <c r="AP28" i="8"/>
  <c r="AP29" i="8" s="1"/>
  <c r="AO28" i="8"/>
  <c r="AN28" i="8"/>
  <c r="AN29" i="8" s="1"/>
  <c r="AM28" i="8"/>
  <c r="AL28" i="8"/>
  <c r="AL29" i="8" s="1"/>
  <c r="AK28" i="8"/>
  <c r="AJ28" i="8"/>
  <c r="AJ29" i="8" s="1"/>
  <c r="AI28" i="8"/>
  <c r="AH28" i="8"/>
  <c r="AH29" i="8" s="1"/>
  <c r="AG28" i="8"/>
  <c r="AF28" i="8"/>
  <c r="AF29" i="8" s="1"/>
  <c r="AE28" i="8"/>
  <c r="AD28" i="8"/>
  <c r="AD29" i="8" s="1"/>
  <c r="AC28" i="8"/>
  <c r="AC29" i="8" s="1"/>
  <c r="AC45" i="8" s="1"/>
  <c r="AB28" i="8"/>
  <c r="AB29" i="8" s="1"/>
  <c r="AA28" i="8"/>
  <c r="Z28" i="8"/>
  <c r="Z29" i="8" s="1"/>
  <c r="Y28" i="8"/>
  <c r="U28" i="8"/>
  <c r="T28" i="8"/>
  <c r="T29" i="8" s="1"/>
  <c r="S28" i="8"/>
  <c r="R28" i="8"/>
  <c r="R29" i="8" s="1"/>
  <c r="Q28" i="8"/>
  <c r="P28" i="8"/>
  <c r="P29" i="8" s="1"/>
  <c r="O28" i="8"/>
  <c r="N28" i="8"/>
  <c r="M28" i="8"/>
  <c r="M29" i="8" s="1"/>
  <c r="M45" i="8" s="1"/>
  <c r="L28" i="8"/>
  <c r="L29" i="8" s="1"/>
  <c r="K28" i="8"/>
  <c r="J28" i="8"/>
  <c r="J29" i="8" s="1"/>
  <c r="I28" i="8"/>
  <c r="H28" i="8"/>
  <c r="H29" i="8" s="1"/>
  <c r="G28" i="8"/>
  <c r="F28" i="8"/>
  <c r="F29" i="8" s="1"/>
  <c r="E28" i="8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G29" i="8" l="1"/>
  <c r="G45" i="8" s="1"/>
  <c r="O29" i="8"/>
  <c r="O45" i="8" s="1"/>
  <c r="AE29" i="8"/>
  <c r="AE45" i="8" s="1"/>
  <c r="AQ29" i="8"/>
  <c r="AQ45" i="8" s="1"/>
  <c r="BC29" i="8"/>
  <c r="BC45" i="8" s="1"/>
  <c r="BK29" i="8"/>
  <c r="BK45" i="8" s="1"/>
  <c r="K29" i="8"/>
  <c r="K45" i="8" s="1"/>
  <c r="S29" i="8"/>
  <c r="S45" i="8" s="1"/>
  <c r="AA29" i="8"/>
  <c r="AA45" i="8" s="1"/>
  <c r="AM29" i="8"/>
  <c r="AM45" i="8" s="1"/>
  <c r="AU29" i="8"/>
  <c r="AU45" i="8" s="1"/>
  <c r="BG29" i="8"/>
  <c r="BG45" i="8" s="1"/>
  <c r="E29" i="8"/>
  <c r="E45" i="8" s="1"/>
  <c r="I29" i="8"/>
  <c r="I45" i="8" s="1"/>
  <c r="Q29" i="8"/>
  <c r="Q45" i="8" s="1"/>
  <c r="U29" i="8"/>
  <c r="U45" i="8" s="1"/>
  <c r="AI29" i="8"/>
  <c r="AI45" i="8" s="1"/>
  <c r="AY29" i="8"/>
  <c r="AY45" i="8" s="1"/>
  <c r="N29" i="8"/>
  <c r="N30" i="9" s="1"/>
  <c r="Y29" i="8"/>
  <c r="Y45" i="8" s="1"/>
  <c r="AG29" i="8"/>
  <c r="AG45" i="8" s="1"/>
  <c r="AK29" i="8"/>
  <c r="AK45" i="8" s="1"/>
  <c r="AO29" i="8"/>
  <c r="AO45" i="8" s="1"/>
  <c r="AW29" i="8"/>
  <c r="AW45" i="8" s="1"/>
  <c r="BA29" i="8"/>
  <c r="BA45" i="8" s="1"/>
  <c r="BE29" i="8"/>
  <c r="BE45" i="8" s="1"/>
  <c r="BI29" i="8"/>
  <c r="BI45" i="8" s="1"/>
  <c r="BM29" i="8"/>
  <c r="BM45" i="8" s="1"/>
  <c r="BO83" i="9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H30" i="9"/>
  <c r="AH77" i="9"/>
  <c r="AH78" i="9" s="1"/>
  <c r="AB30" i="9"/>
  <c r="AJ30" i="9"/>
  <c r="AR30" i="9"/>
  <c r="AZ30" i="9"/>
  <c r="BH30" i="9"/>
  <c r="BO83" i="8"/>
  <c r="AX30" i="9"/>
  <c r="J30" i="9"/>
  <c r="R30" i="9"/>
  <c r="AC30" i="9"/>
  <c r="AS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AD82" i="9"/>
  <c r="AF82" i="9"/>
  <c r="AJ83" i="9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X64" i="9"/>
  <c r="AD64" i="9"/>
  <c r="AN64" i="9"/>
  <c r="BB64" i="9"/>
  <c r="Q83" i="9"/>
  <c r="S83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AG98" i="9"/>
  <c r="D99" i="9"/>
  <c r="F98" i="9"/>
  <c r="L99" i="9"/>
  <c r="L98" i="9"/>
  <c r="N98" i="9"/>
  <c r="P99" i="9"/>
  <c r="X98" i="9"/>
  <c r="Z98" i="9"/>
  <c r="AD98" i="9"/>
  <c r="AF98" i="9"/>
  <c r="AJ99" i="9"/>
  <c r="AR99" i="9"/>
  <c r="AR98" i="9"/>
  <c r="AV99" i="9"/>
  <c r="BD99" i="9"/>
  <c r="L112" i="9"/>
  <c r="AR112" i="9"/>
  <c r="E113" i="9"/>
  <c r="AK113" i="9"/>
  <c r="AS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J83" i="8"/>
  <c r="AJ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AK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L117" i="8"/>
  <c r="T117" i="8"/>
  <c r="AZ118" i="8"/>
  <c r="AZ117" i="8"/>
  <c r="BH118" i="8"/>
  <c r="O118" i="8"/>
  <c r="AE118" i="8"/>
  <c r="AY118" i="8"/>
  <c r="BK118" i="8"/>
  <c r="O101" i="8" l="1"/>
  <c r="BL98" i="9"/>
  <c r="J64" i="9"/>
  <c r="BI30" i="9"/>
  <c r="Q30" i="9"/>
  <c r="F118" i="8"/>
  <c r="F117" i="8"/>
  <c r="AT118" i="8"/>
  <c r="BB118" i="8"/>
  <c r="BJ117" i="8"/>
  <c r="V118" i="8"/>
  <c r="AD117" i="8"/>
  <c r="AL118" i="8"/>
  <c r="T112" i="9"/>
  <c r="AY99" i="9"/>
  <c r="AB112" i="9"/>
  <c r="AT98" i="9"/>
  <c r="AY98" i="9"/>
  <c r="K98" i="9"/>
  <c r="AJ112" i="9"/>
  <c r="BE98" i="9"/>
  <c r="O99" i="9"/>
  <c r="AZ112" i="9"/>
  <c r="U98" i="9"/>
  <c r="Q98" i="9"/>
  <c r="BH112" i="9"/>
  <c r="BN98" i="9"/>
  <c r="AH98" i="9"/>
  <c r="AA98" i="9"/>
  <c r="D112" i="9"/>
  <c r="AC98" i="9"/>
  <c r="AO118" i="8"/>
  <c r="AH117" i="8"/>
  <c r="H64" i="9"/>
  <c r="BD64" i="9"/>
  <c r="BF83" i="9"/>
  <c r="BH64" i="9"/>
  <c r="L64" i="9"/>
  <c r="BJ83" i="9"/>
  <c r="BN83" i="9"/>
  <c r="AB64" i="9"/>
  <c r="F82" i="9"/>
  <c r="U83" i="9"/>
  <c r="V82" i="9"/>
  <c r="AR64" i="9"/>
  <c r="BA118" i="8"/>
  <c r="AK118" i="8"/>
  <c r="BH101" i="8"/>
  <c r="AE101" i="8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I65" i="9"/>
  <c r="BG65" i="9"/>
  <c r="BE65" i="9"/>
  <c r="BC65" i="9"/>
  <c r="BA65" i="9"/>
  <c r="AY65" i="9"/>
  <c r="AW65" i="9"/>
  <c r="AU65" i="9"/>
  <c r="AS65" i="9"/>
  <c r="AQ65" i="9"/>
  <c r="AO65" i="9"/>
  <c r="AM65" i="9"/>
  <c r="AK65" i="9"/>
  <c r="AI65" i="9"/>
  <c r="AG65" i="9"/>
  <c r="AE65" i="9"/>
  <c r="AC65" i="9"/>
  <c r="AA65" i="9"/>
  <c r="Y65" i="9"/>
  <c r="W65" i="9"/>
  <c r="U65" i="9"/>
  <c r="S65" i="9"/>
  <c r="Q65" i="9"/>
  <c r="O65" i="9"/>
  <c r="M65" i="9"/>
  <c r="M46" i="9" s="1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BJ46" i="9" l="1"/>
  <c r="BB46" i="9"/>
  <c r="S46" i="9"/>
  <c r="N46" i="9"/>
  <c r="Y46" i="9"/>
  <c r="BK46" i="9"/>
  <c r="AM46" i="9"/>
  <c r="H46" i="9"/>
  <c r="AN46" i="9"/>
  <c r="AS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<sst xmlns="http://schemas.openxmlformats.org/spreadsheetml/2006/main" count="361" uniqueCount="97">
  <si>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</si>
  <si>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</si>
  <si>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</si>
  <si>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</si>
  <si>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</si>
  <si>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</si>
  <si>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</si>
  <si>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</si>
  <si>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</si>
  <si>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</si>
  <si>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</si>
  <si>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</si>
  <si>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</si>
  <si>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</si>
  <si>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</si>
  <si>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</si>
  <si>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</si>
  <si>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</si>
  <si>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</si>
  <si>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</si>
  <si>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</si>
  <si>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</si>
  <si>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</si>
  <si>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</si>
  <si>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</si>
  <si>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</si>
  <si>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</si>
  <si>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</si>
  <si>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</si>
  <si>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</si>
  <si>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</si>
  <si>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</si>
  <si>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</si>
  <si>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</si>
  <si>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</si>
  <si>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</si>
  <si>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</si>
  <si>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</si>
  <si>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</si>
  <si>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</si>
  <si>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</si>
  <si>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</si>
  <si>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</si>
  <si>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</si>
  <si>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</si>
  <si>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</si>
  <si>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</si>
  <si>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</si>
  <si>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</si>
  <si>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</si>
  <si>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</si>
  <si>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</si>
  <si>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</si>
  <si>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</si>
  <si>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</si>
  <si>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</si>
  <si>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</si>
  <si>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</si>
  <si>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</si>
  <si>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</si>
  <si>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</si>
  <si>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</si>
  <si>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</si>
  <si>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</si>
  <si>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</si>
  <si>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</si>
  <si>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</si>
  <si>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</si>
  <si>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</si>
  <si>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</si>
  <si>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</si>
  <si>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</si>
  <si>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</si>
  <si>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</si>
  <si>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</si>
  <si>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</si>
  <si>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</si>
  <si>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</si>
  <si>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</si>
  <si>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</si>
  <si>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</si>
  <si>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</si>
  <si>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</si>
  <si>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</si>
  <si>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</si>
  <si>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</si>
  <si>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</si>
  <si>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</si>
  <si>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</si>
  <si>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</si>
  <si>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</si>
  <si>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</si>
  <si>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</si>
  <si>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</si>
  <si>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                                                                             Т.В. Чугуева</t>
  </si>
  <si>
    <t xml:space="preserve">   ____________________      Т.В. Чугуева </t>
  </si>
  <si>
    <t xml:space="preserve">   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</si>
</sst>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topLeftCell="C1" zoomScale="66" zoomScaleNormal="66" workbookViewId="0">
      <selection activeCell="J7" sqref="J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8.85546875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6" width="7.85546875" customWidth="1"/>
    <col min="67" max="67" width="12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86" t="s">
        <v>2</v>
      </c>
      <c r="E4" s="86"/>
      <c r="F4" s="2">
        <v>1</v>
      </c>
      <c r="G4" t="s">
        <v>60</v>
      </c>
      <c r="K4" s="69">
        <f>'07.01.2021 3-7 лет (день 9) '!K4</f>
        <v>45068</v>
      </c>
      <c r="U4" s="3"/>
    </row>
    <row r="5" spans="1:69" ht="15" customHeight="1" x14ac:dyDescent="0.25">
      <c r="A5" s="87"/>
      <c r="B5" s="4" t="s">
        <v>3</v>
      </c>
      <c r="C5" s="83" t="s">
        <v>4</v>
      </c>
      <c r="D5" s="83" t="str">
        <f>[1]Цены!A1</f>
        <v>Хлеб пшеничный</v>
      </c>
      <c r="E5" s="83" t="str">
        <f>[1]Цены!B1</f>
        <v>Хлеб ржано-пшеничный</v>
      </c>
      <c r="F5" s="83" t="str">
        <f>[1]Цены!C1</f>
        <v>Сахар</v>
      </c>
      <c r="G5" s="83" t="str">
        <f>[1]Цены!D1</f>
        <v>Чай</v>
      </c>
      <c r="H5" s="83" t="str">
        <f>[1]Цены!E1</f>
        <v>Какао</v>
      </c>
      <c r="I5" s="83" t="str">
        <f>[1]Цены!F1</f>
        <v>Кофейный напиток</v>
      </c>
      <c r="J5" s="83" t="str">
        <f>[1]Цены!G1</f>
        <v>Молоко 2,5%</v>
      </c>
      <c r="K5" s="83" t="str">
        <f>[1]Цены!H1</f>
        <v>Масло сливочное</v>
      </c>
      <c r="L5" s="83" t="str">
        <f>[1]Цены!I1</f>
        <v>Сметана 15%</v>
      </c>
      <c r="M5" s="83" t="str">
        <f>[1]Цены!J1</f>
        <v>Молоко сухое</v>
      </c>
      <c r="N5" s="83" t="str">
        <f>[1]Цены!K1</f>
        <v>Снежок 2,5 %</v>
      </c>
      <c r="O5" s="83" t="str">
        <f>[1]Цены!L1</f>
        <v>Творог 5%</v>
      </c>
      <c r="P5" s="83" t="str">
        <f>[1]Цены!M1</f>
        <v>Молоко сгущенное</v>
      </c>
      <c r="Q5" s="83" t="str">
        <f>[1]Цены!N1</f>
        <v xml:space="preserve">Джем Сава </v>
      </c>
      <c r="R5" s="83" t="str">
        <f>[1]Цены!O1</f>
        <v>Сыр</v>
      </c>
      <c r="S5" s="83" t="str">
        <f>[1]Цены!P1</f>
        <v>Зеленый горошек</v>
      </c>
      <c r="T5" s="83" t="str">
        <f>[1]Цены!Q1</f>
        <v>Кукуруза консервирован.</v>
      </c>
      <c r="U5" s="83" t="str">
        <f>[1]Цены!R1</f>
        <v>Консервы рыбные</v>
      </c>
      <c r="V5" s="83" t="str">
        <f>[1]Цены!S1</f>
        <v>Огурцы консервирован.</v>
      </c>
      <c r="W5" s="83" t="str">
        <f>[1]Цены!T1</f>
        <v>Огурцы свежие</v>
      </c>
      <c r="X5" s="83" t="str">
        <f>[1]Цены!U1</f>
        <v>Яйцо</v>
      </c>
      <c r="Y5" s="83" t="str">
        <f>[1]Цены!V1</f>
        <v>Икра кабачковая</v>
      </c>
      <c r="Z5" s="83" t="str">
        <f>[1]Цены!W1</f>
        <v>Изюм</v>
      </c>
      <c r="AA5" s="83" t="str">
        <f>[1]Цены!X1</f>
        <v>Курага</v>
      </c>
      <c r="AB5" s="83" t="str">
        <f>[1]Цены!Y1</f>
        <v>Чернослив</v>
      </c>
      <c r="AC5" s="83" t="str">
        <f>[1]Цены!Z1</f>
        <v>Шиповник</v>
      </c>
      <c r="AD5" s="83" t="str">
        <f>[1]Цены!AA1</f>
        <v>Сухофрукты</v>
      </c>
      <c r="AE5" s="83" t="str">
        <f>[1]Цены!AB1</f>
        <v>Ягода свежемороженная</v>
      </c>
      <c r="AF5" s="83" t="str">
        <f>[1]Цены!AC1</f>
        <v>Лимон</v>
      </c>
      <c r="AG5" s="83" t="str">
        <f>[1]Цены!AD1</f>
        <v>Кисель</v>
      </c>
      <c r="AH5" s="83" t="str">
        <f>[1]Цены!AE1</f>
        <v xml:space="preserve">Сок </v>
      </c>
      <c r="AI5" s="83" t="str">
        <f>[1]Цены!AF1</f>
        <v>Макаронные изделия</v>
      </c>
      <c r="AJ5" s="83" t="str">
        <f>[1]Цены!AG1</f>
        <v>Мука</v>
      </c>
      <c r="AK5" s="83" t="str">
        <f>[1]Цены!AH1</f>
        <v>Дрожжи</v>
      </c>
      <c r="AL5" s="83" t="str">
        <f>[1]Цены!AI1</f>
        <v>Печенье</v>
      </c>
      <c r="AM5" s="83" t="str">
        <f>[1]Цены!AJ1</f>
        <v>Пряники</v>
      </c>
      <c r="AN5" s="83" t="str">
        <f>[1]Цены!AK1</f>
        <v>Вафли</v>
      </c>
      <c r="AO5" s="83" t="str">
        <f>[1]Цены!AL1</f>
        <v>Конфеты</v>
      </c>
      <c r="AP5" s="83" t="str">
        <f>[1]Цены!AM1</f>
        <v>Повидло Сава</v>
      </c>
      <c r="AQ5" s="83" t="str">
        <f>[1]Цены!AN1</f>
        <v>Крупа геркулес</v>
      </c>
      <c r="AR5" s="83" t="str">
        <f>[1]Цены!AO1</f>
        <v>Крупа горох</v>
      </c>
      <c r="AS5" s="83" t="str">
        <f>[1]Цены!AP1</f>
        <v>Крупа гречневая</v>
      </c>
      <c r="AT5" s="83" t="str">
        <f>[1]Цены!AQ1</f>
        <v>Крупа кукурузная</v>
      </c>
      <c r="AU5" s="83" t="str">
        <f>[1]Цены!AR1</f>
        <v>Крупа манная</v>
      </c>
      <c r="AV5" s="83" t="str">
        <f>[1]Цены!AS1</f>
        <v>Крупа перловая</v>
      </c>
      <c r="AW5" s="83" t="str">
        <f>[1]Цены!AT1</f>
        <v>Крупа пшеничная</v>
      </c>
      <c r="AX5" s="83" t="str">
        <f>[1]Цены!AU1</f>
        <v>Крупа пшено</v>
      </c>
      <c r="AY5" s="83" t="str">
        <f>[1]Цены!AV1</f>
        <v>Крупа ячневая</v>
      </c>
      <c r="AZ5" s="83" t="str">
        <f>[1]Цены!AW1</f>
        <v>Рис</v>
      </c>
      <c r="BA5" s="83" t="str">
        <f>[1]Цены!AX1</f>
        <v>Цыпленок бройлер</v>
      </c>
      <c r="BB5" s="83" t="str">
        <f>[1]Цены!AY1</f>
        <v>Филе куриное</v>
      </c>
      <c r="BC5" s="83" t="str">
        <f>[1]Цены!AZ1</f>
        <v>Фарш говяжий</v>
      </c>
      <c r="BD5" s="83" t="str">
        <f>[1]Цены!BA1</f>
        <v>Печень куриная</v>
      </c>
      <c r="BE5" s="83" t="str">
        <f>[1]Цены!BB1</f>
        <v>Филе минтая</v>
      </c>
      <c r="BF5" s="83" t="str">
        <f>[1]Цены!BC1</f>
        <v>Филе сельди слабосол.</v>
      </c>
      <c r="BG5" s="83" t="str">
        <f>[1]Цены!BD1</f>
        <v>Картофель</v>
      </c>
      <c r="BH5" s="83" t="str">
        <f>[1]Цены!BE1</f>
        <v>Морковь</v>
      </c>
      <c r="BI5" s="83" t="str">
        <f>[1]Цены!BF1</f>
        <v>Лук</v>
      </c>
      <c r="BJ5" s="83" t="str">
        <f>[1]Цены!BG1</f>
        <v>Капуста</v>
      </c>
      <c r="BK5" s="83" t="str">
        <f>[1]Цены!BH1</f>
        <v>Свекла</v>
      </c>
      <c r="BL5" s="83" t="str">
        <f>[1]Цены!BI1</f>
        <v>Томатная паста</v>
      </c>
      <c r="BM5" s="83" t="str">
        <f>[1]Цены!BJ1</f>
        <v>Масло растительное</v>
      </c>
      <c r="BN5" s="83" t="str">
        <f>[1]Цены!BK1</f>
        <v>Соль</v>
      </c>
      <c r="BO5" s="83" t="s">
        <v>62</v>
      </c>
      <c r="BP5" s="94" t="s">
        <v>5</v>
      </c>
      <c r="BQ5" s="94" t="s">
        <v>6</v>
      </c>
    </row>
    <row r="6" spans="1:69" ht="28.5" customHeight="1" x14ac:dyDescent="0.25">
      <c r="A6" s="88"/>
      <c r="B6" s="5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94"/>
      <c r="BQ6" s="94"/>
    </row>
    <row r="7" spans="1:69" x14ac:dyDescent="0.25">
      <c r="A7" s="89" t="s">
        <v>8</v>
      </c>
      <c r="B7" s="6" t="s">
        <v>9</v>
      </c>
      <c r="C7" s="90">
        <f>$F$4</f>
        <v>1</v>
      </c>
      <c r="D7" s="6"/>
      <c r="E7" s="6"/>
      <c r="F7" s="6">
        <v>3.0000000000000001E-3</v>
      </c>
      <c r="G7" s="6"/>
      <c r="H7" s="6"/>
      <c r="I7" s="6"/>
      <c r="J7" s="6"/>
      <c r="K7" s="6">
        <v>2E-3</v>
      </c>
      <c r="L7" s="6"/>
      <c r="M7" s="6">
        <v>0.01</v>
      </c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7.0000000000000001E-3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9"/>
      <c r="B14" s="6" t="s">
        <v>15</v>
      </c>
      <c r="C14" s="91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0.01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3.4999999999999997E-5</v>
      </c>
    </row>
    <row r="17" spans="1:67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 t="s">
        <v>18</v>
      </c>
      <c r="B20" s="6" t="s">
        <v>19</v>
      </c>
      <c r="C20" s="90">
        <f>$F$4</f>
        <v>1</v>
      </c>
      <c r="D20" s="6"/>
      <c r="E20" s="6"/>
      <c r="F20" s="6">
        <v>0.01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6" t="s">
        <v>20</v>
      </c>
      <c r="C21" s="91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9" t="s">
        <v>21</v>
      </c>
      <c r="B25" s="13" t="s">
        <v>22</v>
      </c>
      <c r="C25" s="90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9"/>
      <c r="B27" s="11" t="s">
        <v>23</v>
      </c>
      <c r="C27" s="92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3.95E-2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0.10500000000000001</v>
      </c>
      <c r="K28" s="19">
        <f t="shared" si="0"/>
        <v>1.6E-2</v>
      </c>
      <c r="L28" s="19">
        <f t="shared" si="0"/>
        <v>6.0000000000000001E-3</v>
      </c>
      <c r="M28" s="19">
        <f t="shared" si="0"/>
        <v>0.01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3.4999999999999997E-5</v>
      </c>
    </row>
    <row r="29" spans="1:67" ht="17.25" x14ac:dyDescent="0.3">
      <c r="B29" s="20" t="s">
        <v>25</v>
      </c>
      <c r="C29" s="18"/>
      <c r="D29" s="21">
        <f>ROUND(PRODUCT(D28,$F$4),3)</f>
        <v>0.06</v>
      </c>
      <c r="E29" s="21">
        <f t="shared" ref="E29:BO29" si="3">ROUND(PRODUCT(E28,$F$4),3)</f>
        <v>0.04</v>
      </c>
      <c r="F29" s="21">
        <f t="shared" si="3"/>
        <v>0.04</v>
      </c>
      <c r="G29" s="21">
        <f t="shared" si="3"/>
        <v>0</v>
      </c>
      <c r="H29" s="21">
        <f t="shared" si="3"/>
        <v>1E-3</v>
      </c>
      <c r="I29" s="21">
        <f t="shared" si="3"/>
        <v>0</v>
      </c>
      <c r="J29" s="21">
        <f t="shared" si="3"/>
        <v>0.105</v>
      </c>
      <c r="K29" s="21">
        <f t="shared" si="3"/>
        <v>1.6E-2</v>
      </c>
      <c r="L29" s="21">
        <f t="shared" si="3"/>
        <v>6.0000000000000001E-3</v>
      </c>
      <c r="M29" s="21">
        <f t="shared" si="3"/>
        <v>0.01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si="3"/>
        <v>0</v>
      </c>
      <c r="W29" s="21">
        <f t="shared" si="3"/>
        <v>0</v>
      </c>
      <c r="X29" s="21">
        <f t="shared" si="3"/>
        <v>1.091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1.7999999999999999E-2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8.0000000000000002E-3</v>
      </c>
      <c r="BN29" s="21">
        <f t="shared" si="3"/>
        <v>4.0000000000000001E-3</v>
      </c>
      <c r="BO29" s="21">
        <f t="shared" si="3"/>
        <v>0</v>
      </c>
    </row>
    <row r="31" spans="1:67" x14ac:dyDescent="0.25">
      <c r="F31" t="s">
        <v>93</v>
      </c>
    </row>
    <row r="33" spans="1:69" x14ac:dyDescent="0.25">
      <c r="F33" t="s">
        <v>64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80</v>
      </c>
      <c r="G42" s="27">
        <v>532</v>
      </c>
      <c r="H42" s="27">
        <v>1140</v>
      </c>
      <c r="I42" s="27">
        <v>620</v>
      </c>
      <c r="J42" s="27">
        <v>71.38</v>
      </c>
      <c r="K42" s="27">
        <v>662.44</v>
      </c>
      <c r="L42" s="27">
        <v>200.83</v>
      </c>
      <c r="M42" s="27">
        <v>554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/>
      <c r="T42" s="27"/>
      <c r="U42" s="27">
        <v>692</v>
      </c>
      <c r="V42" s="27">
        <v>401.28</v>
      </c>
      <c r="W42" s="27">
        <v>209</v>
      </c>
      <c r="X42" s="27">
        <v>9.1</v>
      </c>
      <c r="Y42" s="27"/>
      <c r="Z42" s="27">
        <v>261</v>
      </c>
      <c r="AA42" s="27">
        <v>412</v>
      </c>
      <c r="AB42" s="27">
        <v>224</v>
      </c>
      <c r="AC42" s="27">
        <v>300</v>
      </c>
      <c r="AD42" s="27">
        <v>145</v>
      </c>
      <c r="AE42" s="27">
        <v>392</v>
      </c>
      <c r="AF42" s="27">
        <v>209</v>
      </c>
      <c r="AG42" s="27">
        <v>227.27</v>
      </c>
      <c r="AH42" s="27">
        <v>66.599999999999994</v>
      </c>
      <c r="AI42" s="27">
        <v>59.25</v>
      </c>
      <c r="AJ42" s="27">
        <v>38.5</v>
      </c>
      <c r="AK42" s="27">
        <v>190</v>
      </c>
      <c r="AL42" s="27">
        <v>194</v>
      </c>
      <c r="AM42" s="27">
        <v>316.27999999999997</v>
      </c>
      <c r="AN42" s="27">
        <v>250</v>
      </c>
      <c r="AO42" s="27"/>
      <c r="AP42" s="27">
        <v>224.14</v>
      </c>
      <c r="AQ42" s="27">
        <v>60</v>
      </c>
      <c r="AR42" s="27">
        <v>56.67</v>
      </c>
      <c r="AS42" s="27">
        <v>88</v>
      </c>
      <c r="AT42" s="27">
        <v>64.290000000000006</v>
      </c>
      <c r="AU42" s="27">
        <v>57.14</v>
      </c>
      <c r="AV42" s="27">
        <v>56.25</v>
      </c>
      <c r="AW42" s="27">
        <v>114.28</v>
      </c>
      <c r="AX42" s="27">
        <v>66</v>
      </c>
      <c r="AY42" s="27">
        <v>60</v>
      </c>
      <c r="AZ42" s="27">
        <v>114</v>
      </c>
      <c r="BA42" s="27">
        <v>238</v>
      </c>
      <c r="BB42" s="27">
        <v>355</v>
      </c>
      <c r="BC42" s="27">
        <v>504.44</v>
      </c>
      <c r="BD42" s="27">
        <v>197</v>
      </c>
      <c r="BE42" s="27">
        <v>369</v>
      </c>
      <c r="BF42" s="27"/>
      <c r="BG42" s="27">
        <v>32</v>
      </c>
      <c r="BH42" s="27">
        <v>36</v>
      </c>
      <c r="BI42" s="27">
        <v>72</v>
      </c>
      <c r="BJ42" s="27">
        <v>34</v>
      </c>
      <c r="BK42" s="27">
        <v>37</v>
      </c>
      <c r="BL42" s="27">
        <v>256</v>
      </c>
      <c r="BM42" s="27">
        <v>138.88999999999999</v>
      </c>
      <c r="BN42" s="27">
        <v>14.89</v>
      </c>
      <c r="BO42" s="27">
        <v>10000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4">E42/1000</f>
        <v>7.0000000000000007E-2</v>
      </c>
      <c r="F43" s="19">
        <f t="shared" si="4"/>
        <v>0.08</v>
      </c>
      <c r="G43" s="19">
        <f t="shared" si="4"/>
        <v>0.53200000000000003</v>
      </c>
      <c r="H43" s="19">
        <f t="shared" si="4"/>
        <v>1.1399999999999999</v>
      </c>
      <c r="I43" s="19">
        <f t="shared" si="4"/>
        <v>0.62</v>
      </c>
      <c r="J43" s="19">
        <f t="shared" si="4"/>
        <v>7.1379999999999999E-2</v>
      </c>
      <c r="K43" s="19">
        <f t="shared" si="4"/>
        <v>0.66244000000000003</v>
      </c>
      <c r="L43" s="19">
        <f t="shared" si="4"/>
        <v>0.20083000000000001</v>
      </c>
      <c r="M43" s="19">
        <f t="shared" si="4"/>
        <v>0.55400000000000005</v>
      </c>
      <c r="N43" s="19">
        <f t="shared" si="4"/>
        <v>9.9489999999999995E-2</v>
      </c>
      <c r="O43" s="19">
        <f t="shared" si="4"/>
        <v>0.32031999999999999</v>
      </c>
      <c r="P43" s="19">
        <f t="shared" si="4"/>
        <v>0.37368000000000001</v>
      </c>
      <c r="Q43" s="19">
        <f t="shared" si="4"/>
        <v>0.41667000000000004</v>
      </c>
      <c r="R43" s="19">
        <f t="shared" si="4"/>
        <v>0</v>
      </c>
      <c r="S43" s="19">
        <f t="shared" si="4"/>
        <v>0</v>
      </c>
      <c r="T43" s="19">
        <f t="shared" si="4"/>
        <v>0</v>
      </c>
      <c r="U43" s="19">
        <f t="shared" si="4"/>
        <v>0.69199999999999995</v>
      </c>
      <c r="V43" s="19">
        <f t="shared" si="4"/>
        <v>0.40127999999999997</v>
      </c>
      <c r="W43" s="19">
        <f>W42/1000</f>
        <v>0.20899999999999999</v>
      </c>
      <c r="X43" s="19">
        <f t="shared" si="4"/>
        <v>9.1000000000000004E-3</v>
      </c>
      <c r="Y43" s="19">
        <f t="shared" si="4"/>
        <v>0</v>
      </c>
      <c r="Z43" s="19">
        <f t="shared" si="4"/>
        <v>0.26100000000000001</v>
      </c>
      <c r="AA43" s="19">
        <f t="shared" si="4"/>
        <v>0.41199999999999998</v>
      </c>
      <c r="AB43" s="19">
        <f t="shared" si="4"/>
        <v>0.224</v>
      </c>
      <c r="AC43" s="19">
        <f t="shared" si="4"/>
        <v>0.3</v>
      </c>
      <c r="AD43" s="19">
        <f t="shared" si="4"/>
        <v>0.14499999999999999</v>
      </c>
      <c r="AE43" s="19">
        <f t="shared" si="4"/>
        <v>0.39200000000000002</v>
      </c>
      <c r="AF43" s="19">
        <f t="shared" si="4"/>
        <v>0.20899999999999999</v>
      </c>
      <c r="AG43" s="19">
        <f t="shared" si="4"/>
        <v>0.22727</v>
      </c>
      <c r="AH43" s="19">
        <f t="shared" si="4"/>
        <v>6.6599999999999993E-2</v>
      </c>
      <c r="AI43" s="19">
        <f t="shared" si="4"/>
        <v>5.9249999999999997E-2</v>
      </c>
      <c r="AJ43" s="19">
        <f t="shared" si="4"/>
        <v>3.85E-2</v>
      </c>
      <c r="AK43" s="19">
        <f t="shared" si="4"/>
        <v>0.19</v>
      </c>
      <c r="AL43" s="19">
        <f t="shared" si="4"/>
        <v>0.19400000000000001</v>
      </c>
      <c r="AM43" s="19">
        <f t="shared" si="4"/>
        <v>0.31627999999999995</v>
      </c>
      <c r="AN43" s="19">
        <f t="shared" si="4"/>
        <v>0.25</v>
      </c>
      <c r="AO43" s="19">
        <f t="shared" si="4"/>
        <v>0</v>
      </c>
      <c r="AP43" s="19">
        <f t="shared" si="4"/>
        <v>0.22413999999999998</v>
      </c>
      <c r="AQ43" s="19">
        <f t="shared" si="4"/>
        <v>0.06</v>
      </c>
      <c r="AR43" s="19">
        <f t="shared" si="4"/>
        <v>5.6670000000000005E-2</v>
      </c>
      <c r="AS43" s="19">
        <f t="shared" si="4"/>
        <v>8.7999999999999995E-2</v>
      </c>
      <c r="AT43" s="19">
        <f t="shared" si="4"/>
        <v>6.429E-2</v>
      </c>
      <c r="AU43" s="19">
        <f t="shared" si="4"/>
        <v>5.7140000000000003E-2</v>
      </c>
      <c r="AV43" s="19">
        <f t="shared" si="4"/>
        <v>5.6250000000000001E-2</v>
      </c>
      <c r="AW43" s="19">
        <f t="shared" si="4"/>
        <v>0.11428000000000001</v>
      </c>
      <c r="AX43" s="19">
        <f t="shared" si="4"/>
        <v>6.6000000000000003E-2</v>
      </c>
      <c r="AY43" s="19">
        <f t="shared" si="4"/>
        <v>0.06</v>
      </c>
      <c r="AZ43" s="19">
        <f t="shared" si="4"/>
        <v>0.114</v>
      </c>
      <c r="BA43" s="19">
        <f t="shared" si="4"/>
        <v>0.23799999999999999</v>
      </c>
      <c r="BB43" s="19">
        <f t="shared" si="4"/>
        <v>0.35499999999999998</v>
      </c>
      <c r="BC43" s="19">
        <f t="shared" si="4"/>
        <v>0.50444</v>
      </c>
      <c r="BD43" s="19">
        <f t="shared" si="4"/>
        <v>0.19700000000000001</v>
      </c>
      <c r="BE43" s="19">
        <f t="shared" si="4"/>
        <v>0.36899999999999999</v>
      </c>
      <c r="BF43" s="19">
        <f t="shared" si="4"/>
        <v>0</v>
      </c>
      <c r="BG43" s="19">
        <f t="shared" si="4"/>
        <v>3.2000000000000001E-2</v>
      </c>
      <c r="BH43" s="19">
        <f t="shared" si="4"/>
        <v>3.5999999999999997E-2</v>
      </c>
      <c r="BI43" s="19">
        <f t="shared" si="4"/>
        <v>7.1999999999999995E-2</v>
      </c>
      <c r="BJ43" s="19">
        <f t="shared" si="4"/>
        <v>3.4000000000000002E-2</v>
      </c>
      <c r="BK43" s="19">
        <f t="shared" si="4"/>
        <v>3.6999999999999998E-2</v>
      </c>
      <c r="BL43" s="19">
        <f t="shared" si="4"/>
        <v>0.25600000000000001</v>
      </c>
      <c r="BM43" s="19">
        <f t="shared" si="4"/>
        <v>0.13888999999999999</v>
      </c>
      <c r="BN43" s="19">
        <f t="shared" si="4"/>
        <v>1.489E-2</v>
      </c>
      <c r="BO43" s="19">
        <f t="shared" ref="BO43" si="5">BO42/1000</f>
        <v>10</v>
      </c>
    </row>
    <row r="44" spans="1:69" ht="17.25" x14ac:dyDescent="0.3">
      <c r="A44" s="28"/>
      <c r="B44" s="29" t="s">
        <v>30</v>
      </c>
      <c r="C44" s="93"/>
      <c r="D44" s="30">
        <f>D29*D42</f>
        <v>4.0362</v>
      </c>
      <c r="E44" s="30">
        <f t="shared" ref="E44:BN44" si="6">E29*E42</f>
        <v>2.8000000000000003</v>
      </c>
      <c r="F44" s="30">
        <f t="shared" si="6"/>
        <v>3.2</v>
      </c>
      <c r="G44" s="30">
        <f t="shared" si="6"/>
        <v>0</v>
      </c>
      <c r="H44" s="30">
        <f t="shared" si="6"/>
        <v>1.1400000000000001</v>
      </c>
      <c r="I44" s="30">
        <f t="shared" si="6"/>
        <v>0</v>
      </c>
      <c r="J44" s="30">
        <f t="shared" si="6"/>
        <v>7.4948999999999995</v>
      </c>
      <c r="K44" s="30">
        <f t="shared" si="6"/>
        <v>10.59904</v>
      </c>
      <c r="L44" s="30">
        <f t="shared" si="6"/>
        <v>1.2049800000000002</v>
      </c>
      <c r="M44" s="30">
        <f t="shared" si="6"/>
        <v>5.54</v>
      </c>
      <c r="N44" s="30">
        <f t="shared" si="6"/>
        <v>0</v>
      </c>
      <c r="O44" s="30">
        <f t="shared" si="6"/>
        <v>0</v>
      </c>
      <c r="P44" s="30">
        <f t="shared" si="6"/>
        <v>0</v>
      </c>
      <c r="Q44" s="30">
        <f t="shared" si="6"/>
        <v>0</v>
      </c>
      <c r="R44" s="30">
        <f t="shared" si="6"/>
        <v>0</v>
      </c>
      <c r="S44" s="30">
        <f t="shared" si="6"/>
        <v>0</v>
      </c>
      <c r="T44" s="30">
        <f t="shared" si="6"/>
        <v>0</v>
      </c>
      <c r="U44" s="30">
        <f t="shared" si="6"/>
        <v>9.6880000000000006</v>
      </c>
      <c r="V44" s="30">
        <f t="shared" si="6"/>
        <v>0</v>
      </c>
      <c r="W44" s="30">
        <f>W29*W42</f>
        <v>0</v>
      </c>
      <c r="X44" s="30">
        <f t="shared" si="6"/>
        <v>9.9280999999999988</v>
      </c>
      <c r="Y44" s="30">
        <f t="shared" si="6"/>
        <v>0</v>
      </c>
      <c r="Z44" s="30">
        <f t="shared" si="6"/>
        <v>0</v>
      </c>
      <c r="AA44" s="30">
        <f t="shared" si="6"/>
        <v>0</v>
      </c>
      <c r="AB44" s="30">
        <f t="shared" si="6"/>
        <v>0</v>
      </c>
      <c r="AC44" s="30">
        <f t="shared" si="6"/>
        <v>0</v>
      </c>
      <c r="AD44" s="30">
        <f t="shared" si="6"/>
        <v>2.61</v>
      </c>
      <c r="AE44" s="30">
        <f t="shared" si="6"/>
        <v>7.0559999999999992</v>
      </c>
      <c r="AF44" s="30">
        <f t="shared" si="6"/>
        <v>0</v>
      </c>
      <c r="AG44" s="30">
        <f t="shared" si="6"/>
        <v>0</v>
      </c>
      <c r="AH44" s="30">
        <f t="shared" si="6"/>
        <v>0</v>
      </c>
      <c r="AI44" s="30">
        <f t="shared" si="6"/>
        <v>0</v>
      </c>
      <c r="AJ44" s="30">
        <f t="shared" si="6"/>
        <v>1.1165</v>
      </c>
      <c r="AK44" s="30">
        <f t="shared" si="6"/>
        <v>0.19</v>
      </c>
      <c r="AL44" s="30">
        <f t="shared" si="6"/>
        <v>0</v>
      </c>
      <c r="AM44" s="30">
        <f t="shared" si="6"/>
        <v>0</v>
      </c>
      <c r="AN44" s="30">
        <f t="shared" si="6"/>
        <v>0</v>
      </c>
      <c r="AO44" s="30">
        <f t="shared" si="6"/>
        <v>0</v>
      </c>
      <c r="AP44" s="30">
        <f t="shared" si="6"/>
        <v>0</v>
      </c>
      <c r="AQ44" s="30">
        <f t="shared" si="6"/>
        <v>0</v>
      </c>
      <c r="AR44" s="30">
        <f t="shared" si="6"/>
        <v>0</v>
      </c>
      <c r="AS44" s="30">
        <f t="shared" si="6"/>
        <v>0.52800000000000002</v>
      </c>
      <c r="AT44" s="30">
        <f t="shared" si="6"/>
        <v>0</v>
      </c>
      <c r="AU44" s="30">
        <f t="shared" si="6"/>
        <v>0.85709999999999997</v>
      </c>
      <c r="AV44" s="30">
        <f t="shared" si="6"/>
        <v>0</v>
      </c>
      <c r="AW44" s="30">
        <f t="shared" si="6"/>
        <v>0</v>
      </c>
      <c r="AX44" s="30">
        <f t="shared" si="6"/>
        <v>0</v>
      </c>
      <c r="AY44" s="30">
        <f t="shared" si="6"/>
        <v>0</v>
      </c>
      <c r="AZ44" s="30">
        <f t="shared" si="6"/>
        <v>0.34200000000000003</v>
      </c>
      <c r="BA44" s="30">
        <f t="shared" si="6"/>
        <v>11.9</v>
      </c>
      <c r="BB44" s="30">
        <f t="shared" si="6"/>
        <v>0</v>
      </c>
      <c r="BC44" s="30">
        <f t="shared" si="6"/>
        <v>2.5222000000000002</v>
      </c>
      <c r="BD44" s="30">
        <f t="shared" si="6"/>
        <v>0</v>
      </c>
      <c r="BE44" s="30">
        <f t="shared" si="6"/>
        <v>0</v>
      </c>
      <c r="BF44" s="30">
        <f t="shared" si="6"/>
        <v>0</v>
      </c>
      <c r="BG44" s="30">
        <f t="shared" si="6"/>
        <v>2.88</v>
      </c>
      <c r="BH44" s="30">
        <f t="shared" si="6"/>
        <v>0.64799999999999991</v>
      </c>
      <c r="BI44" s="30">
        <f t="shared" si="6"/>
        <v>1.5839999999999999</v>
      </c>
      <c r="BJ44" s="30">
        <f t="shared" si="6"/>
        <v>5.44</v>
      </c>
      <c r="BK44" s="30">
        <f t="shared" si="6"/>
        <v>0</v>
      </c>
      <c r="BL44" s="30">
        <f t="shared" si="6"/>
        <v>0.51200000000000001</v>
      </c>
      <c r="BM44" s="30">
        <f t="shared" si="6"/>
        <v>1.1111199999999999</v>
      </c>
      <c r="BN44" s="30">
        <f t="shared" si="6"/>
        <v>5.9560000000000002E-2</v>
      </c>
      <c r="BO44" s="30">
        <f t="shared" ref="BO44" si="7">BO29*BO42</f>
        <v>0</v>
      </c>
      <c r="BP44" s="31">
        <f>SUM(D44:BN44)</f>
        <v>94.987700000000018</v>
      </c>
      <c r="BQ44" s="32">
        <f>BP44/$C$7</f>
        <v>94.987700000000018</v>
      </c>
    </row>
    <row r="45" spans="1:69" ht="17.25" x14ac:dyDescent="0.3">
      <c r="A45" s="28"/>
      <c r="B45" s="29" t="s">
        <v>31</v>
      </c>
      <c r="C45" s="93"/>
      <c r="D45" s="30">
        <f>D29*D42</f>
        <v>4.0362</v>
      </c>
      <c r="E45" s="30">
        <f t="shared" ref="E45:BN45" si="8">E29*E42</f>
        <v>2.8000000000000003</v>
      </c>
      <c r="F45" s="30">
        <f t="shared" si="8"/>
        <v>3.2</v>
      </c>
      <c r="G45" s="30">
        <f t="shared" si="8"/>
        <v>0</v>
      </c>
      <c r="H45" s="30">
        <f t="shared" si="8"/>
        <v>1.1400000000000001</v>
      </c>
      <c r="I45" s="30">
        <f t="shared" si="8"/>
        <v>0</v>
      </c>
      <c r="J45" s="30">
        <f t="shared" si="8"/>
        <v>7.4948999999999995</v>
      </c>
      <c r="K45" s="30">
        <f t="shared" si="8"/>
        <v>10.59904</v>
      </c>
      <c r="L45" s="30">
        <f t="shared" si="8"/>
        <v>1.2049800000000002</v>
      </c>
      <c r="M45" s="30">
        <f t="shared" si="8"/>
        <v>5.54</v>
      </c>
      <c r="N45" s="30">
        <f t="shared" si="8"/>
        <v>0</v>
      </c>
      <c r="O45" s="30">
        <f t="shared" si="8"/>
        <v>0</v>
      </c>
      <c r="P45" s="30">
        <f t="shared" si="8"/>
        <v>0</v>
      </c>
      <c r="Q45" s="30">
        <f t="shared" si="8"/>
        <v>0</v>
      </c>
      <c r="R45" s="30">
        <f t="shared" si="8"/>
        <v>0</v>
      </c>
      <c r="S45" s="30">
        <f t="shared" si="8"/>
        <v>0</v>
      </c>
      <c r="T45" s="30">
        <f t="shared" si="8"/>
        <v>0</v>
      </c>
      <c r="U45" s="30">
        <f t="shared" si="8"/>
        <v>9.6880000000000006</v>
      </c>
      <c r="V45" s="30">
        <f t="shared" si="8"/>
        <v>0</v>
      </c>
      <c r="W45" s="30">
        <f>W29*W42</f>
        <v>0</v>
      </c>
      <c r="X45" s="30">
        <f t="shared" si="8"/>
        <v>9.9280999999999988</v>
      </c>
      <c r="Y45" s="30">
        <f t="shared" si="8"/>
        <v>0</v>
      </c>
      <c r="Z45" s="30">
        <f t="shared" si="8"/>
        <v>0</v>
      </c>
      <c r="AA45" s="30">
        <f t="shared" si="8"/>
        <v>0</v>
      </c>
      <c r="AB45" s="30">
        <f t="shared" si="8"/>
        <v>0</v>
      </c>
      <c r="AC45" s="30">
        <f t="shared" si="8"/>
        <v>0</v>
      </c>
      <c r="AD45" s="30">
        <f t="shared" si="8"/>
        <v>2.61</v>
      </c>
      <c r="AE45" s="30">
        <f t="shared" si="8"/>
        <v>7.0559999999999992</v>
      </c>
      <c r="AF45" s="30">
        <f t="shared" si="8"/>
        <v>0</v>
      </c>
      <c r="AG45" s="30">
        <f t="shared" si="8"/>
        <v>0</v>
      </c>
      <c r="AH45" s="30">
        <f t="shared" si="8"/>
        <v>0</v>
      </c>
      <c r="AI45" s="30">
        <f t="shared" si="8"/>
        <v>0</v>
      </c>
      <c r="AJ45" s="30">
        <f t="shared" si="8"/>
        <v>1.1165</v>
      </c>
      <c r="AK45" s="30">
        <f t="shared" si="8"/>
        <v>0.19</v>
      </c>
      <c r="AL45" s="30">
        <f t="shared" si="8"/>
        <v>0</v>
      </c>
      <c r="AM45" s="30">
        <f t="shared" si="8"/>
        <v>0</v>
      </c>
      <c r="AN45" s="30">
        <f t="shared" si="8"/>
        <v>0</v>
      </c>
      <c r="AO45" s="30">
        <f t="shared" si="8"/>
        <v>0</v>
      </c>
      <c r="AP45" s="30">
        <f t="shared" si="8"/>
        <v>0</v>
      </c>
      <c r="AQ45" s="30">
        <f t="shared" si="8"/>
        <v>0</v>
      </c>
      <c r="AR45" s="30">
        <f t="shared" si="8"/>
        <v>0</v>
      </c>
      <c r="AS45" s="30">
        <f t="shared" si="8"/>
        <v>0.52800000000000002</v>
      </c>
      <c r="AT45" s="30">
        <f t="shared" si="8"/>
        <v>0</v>
      </c>
      <c r="AU45" s="30">
        <f t="shared" si="8"/>
        <v>0.85709999999999997</v>
      </c>
      <c r="AV45" s="30">
        <f t="shared" si="8"/>
        <v>0</v>
      </c>
      <c r="AW45" s="30">
        <f t="shared" si="8"/>
        <v>0</v>
      </c>
      <c r="AX45" s="30">
        <f t="shared" si="8"/>
        <v>0</v>
      </c>
      <c r="AY45" s="30">
        <f t="shared" si="8"/>
        <v>0</v>
      </c>
      <c r="AZ45" s="30">
        <f t="shared" si="8"/>
        <v>0.34200000000000003</v>
      </c>
      <c r="BA45" s="30">
        <f t="shared" si="8"/>
        <v>11.9</v>
      </c>
      <c r="BB45" s="30">
        <f t="shared" si="8"/>
        <v>0</v>
      </c>
      <c r="BC45" s="30">
        <f t="shared" si="8"/>
        <v>2.5222000000000002</v>
      </c>
      <c r="BD45" s="30">
        <f t="shared" si="8"/>
        <v>0</v>
      </c>
      <c r="BE45" s="30">
        <f t="shared" si="8"/>
        <v>0</v>
      </c>
      <c r="BF45" s="30">
        <f t="shared" si="8"/>
        <v>0</v>
      </c>
      <c r="BG45" s="30">
        <f t="shared" si="8"/>
        <v>2.88</v>
      </c>
      <c r="BH45" s="30">
        <f t="shared" si="8"/>
        <v>0.64799999999999991</v>
      </c>
      <c r="BI45" s="30">
        <f t="shared" si="8"/>
        <v>1.5839999999999999</v>
      </c>
      <c r="BJ45" s="30">
        <f t="shared" si="8"/>
        <v>5.44</v>
      </c>
      <c r="BK45" s="30">
        <f t="shared" si="8"/>
        <v>0</v>
      </c>
      <c r="BL45" s="30">
        <f t="shared" si="8"/>
        <v>0.51200000000000001</v>
      </c>
      <c r="BM45" s="30">
        <f t="shared" si="8"/>
        <v>1.1111199999999999</v>
      </c>
      <c r="BN45" s="30">
        <f t="shared" si="8"/>
        <v>5.9560000000000002E-2</v>
      </c>
      <c r="BO45" s="30">
        <f t="shared" ref="BO45" si="9">BO29*BO42</f>
        <v>0</v>
      </c>
      <c r="BP45" s="31">
        <f>SUM(D45:BN45)</f>
        <v>94.987700000000018</v>
      </c>
      <c r="BQ45" s="32">
        <f>BP45/$C$7</f>
        <v>94.987700000000018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103.21462200000001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87"/>
      <c r="B51" s="4" t="s">
        <v>3</v>
      </c>
      <c r="C51" s="83" t="s">
        <v>4</v>
      </c>
      <c r="D51" s="85" t="str">
        <f t="shared" ref="D51:T51" si="10">D5</f>
        <v>Хлеб пшеничный</v>
      </c>
      <c r="E51" s="85" t="str">
        <f t="shared" si="10"/>
        <v>Хлеб ржано-пшеничный</v>
      </c>
      <c r="F51" s="85" t="str">
        <f t="shared" si="10"/>
        <v>Сахар</v>
      </c>
      <c r="G51" s="85" t="str">
        <f t="shared" si="10"/>
        <v>Чай</v>
      </c>
      <c r="H51" s="85" t="str">
        <f t="shared" si="10"/>
        <v>Какао</v>
      </c>
      <c r="I51" s="85" t="str">
        <f t="shared" si="10"/>
        <v>Кофейный напиток</v>
      </c>
      <c r="J51" s="85" t="str">
        <f t="shared" si="10"/>
        <v>Молоко 2,5%</v>
      </c>
      <c r="K51" s="85" t="str">
        <f t="shared" si="10"/>
        <v>Масло сливочное</v>
      </c>
      <c r="L51" s="85" t="str">
        <f t="shared" si="10"/>
        <v>Сметана 15%</v>
      </c>
      <c r="M51" s="85" t="str">
        <f t="shared" si="10"/>
        <v>Молоко сухое</v>
      </c>
      <c r="N51" s="85" t="str">
        <f t="shared" si="10"/>
        <v>Снежок 2,5 %</v>
      </c>
      <c r="O51" s="85" t="str">
        <f t="shared" si="10"/>
        <v>Творог 5%</v>
      </c>
      <c r="P51" s="85" t="str">
        <f t="shared" si="10"/>
        <v>Молоко сгущенное</v>
      </c>
      <c r="Q51" s="85" t="str">
        <f t="shared" si="10"/>
        <v xml:space="preserve">Джем Сава </v>
      </c>
      <c r="R51" s="85" t="str">
        <f t="shared" si="10"/>
        <v>Сыр</v>
      </c>
      <c r="S51" s="85" t="str">
        <f t="shared" si="10"/>
        <v>Зеленый горошек</v>
      </c>
      <c r="T51" s="85" t="str">
        <f t="shared" si="10"/>
        <v>Кукуруза консервирован.</v>
      </c>
      <c r="U51" s="85" t="str">
        <f>U5</f>
        <v>Консервы рыбные</v>
      </c>
      <c r="V51" s="85" t="str">
        <f>V5</f>
        <v>Огурцы консервирован.</v>
      </c>
      <c r="W51" s="35"/>
      <c r="X51" s="85" t="str">
        <f>X5</f>
        <v>Яйцо</v>
      </c>
      <c r="Y51" s="85" t="str">
        <f>Y5</f>
        <v>Икра кабачковая</v>
      </c>
      <c r="Z51" s="85" t="str">
        <f t="shared" ref="Z51:AU51" si="11">Z5</f>
        <v>Изюм</v>
      </c>
      <c r="AA51" s="85" t="str">
        <f t="shared" si="11"/>
        <v>Курага</v>
      </c>
      <c r="AB51" s="85" t="str">
        <f t="shared" si="11"/>
        <v>Чернослив</v>
      </c>
      <c r="AC51" s="85" t="str">
        <f t="shared" si="11"/>
        <v>Шиповник</v>
      </c>
      <c r="AD51" s="85" t="str">
        <f t="shared" si="11"/>
        <v>Сухофрукты</v>
      </c>
      <c r="AE51" s="85" t="str">
        <f t="shared" si="11"/>
        <v>Ягода свежемороженная</v>
      </c>
      <c r="AF51" s="85" t="str">
        <f t="shared" si="11"/>
        <v>Лимон</v>
      </c>
      <c r="AG51" s="85" t="str">
        <f t="shared" si="11"/>
        <v>Кисель</v>
      </c>
      <c r="AH51" s="85" t="str">
        <f t="shared" si="11"/>
        <v xml:space="preserve">Сок </v>
      </c>
      <c r="AI51" s="85" t="str">
        <f t="shared" si="11"/>
        <v>Макаронные изделия</v>
      </c>
      <c r="AJ51" s="85" t="str">
        <f t="shared" si="11"/>
        <v>Мука</v>
      </c>
      <c r="AK51" s="85" t="str">
        <f t="shared" si="11"/>
        <v>Дрожжи</v>
      </c>
      <c r="AL51" s="85" t="str">
        <f t="shared" si="11"/>
        <v>Печенье</v>
      </c>
      <c r="AM51" s="85" t="str">
        <f t="shared" si="11"/>
        <v>Пряники</v>
      </c>
      <c r="AN51" s="85" t="str">
        <f t="shared" si="11"/>
        <v>Вафли</v>
      </c>
      <c r="AO51" s="85" t="str">
        <f t="shared" si="11"/>
        <v>Конфеты</v>
      </c>
      <c r="AP51" s="85" t="str">
        <f t="shared" si="11"/>
        <v>Повидло Сава</v>
      </c>
      <c r="AQ51" s="85" t="str">
        <f t="shared" si="11"/>
        <v>Крупа геркулес</v>
      </c>
      <c r="AR51" s="85" t="str">
        <f t="shared" si="11"/>
        <v>Крупа горох</v>
      </c>
      <c r="AS51" s="85" t="str">
        <f t="shared" si="11"/>
        <v>Крупа гречневая</v>
      </c>
      <c r="AT51" s="85" t="str">
        <f t="shared" si="11"/>
        <v>Крупа кукурузная</v>
      </c>
      <c r="AU51" s="85" t="str">
        <f t="shared" si="11"/>
        <v>Крупа манная</v>
      </c>
      <c r="AV51" s="85" t="str">
        <f>AV5</f>
        <v>Крупа перловая</v>
      </c>
      <c r="AW51" s="85" t="str">
        <f>AW5</f>
        <v>Крупа пшеничная</v>
      </c>
      <c r="AX51" s="85" t="str">
        <f>AX5</f>
        <v>Крупа пшено</v>
      </c>
      <c r="AY51" s="85" t="str">
        <f>AY5</f>
        <v>Крупа ячневая</v>
      </c>
      <c r="AZ51" s="85" t="str">
        <f>AZ5</f>
        <v>Рис</v>
      </c>
      <c r="BA51" s="85" t="str">
        <f t="shared" ref="BA51:BJ51" si="12">BA5</f>
        <v>Цыпленок бройлер</v>
      </c>
      <c r="BB51" s="85" t="str">
        <f t="shared" si="12"/>
        <v>Филе куриное</v>
      </c>
      <c r="BC51" s="85" t="str">
        <f t="shared" si="12"/>
        <v>Фарш говяжий</v>
      </c>
      <c r="BD51" s="85" t="str">
        <f t="shared" si="12"/>
        <v>Печень куриная</v>
      </c>
      <c r="BE51" s="85" t="str">
        <f t="shared" si="12"/>
        <v>Филе минтая</v>
      </c>
      <c r="BF51" s="85" t="str">
        <f t="shared" si="12"/>
        <v>Филе сельди слабосол.</v>
      </c>
      <c r="BG51" s="85" t="str">
        <f t="shared" si="12"/>
        <v>Картофель</v>
      </c>
      <c r="BH51" s="85" t="str">
        <f t="shared" si="12"/>
        <v>Морковь</v>
      </c>
      <c r="BI51" s="85" t="str">
        <f t="shared" si="12"/>
        <v>Лук</v>
      </c>
      <c r="BJ51" s="85" t="str">
        <f t="shared" si="12"/>
        <v>Капуста</v>
      </c>
      <c r="BK51" s="85" t="str">
        <f>BK5</f>
        <v>Свекла</v>
      </c>
      <c r="BL51" s="85" t="str">
        <f>BL5</f>
        <v>Томатная паста</v>
      </c>
      <c r="BM51" s="85" t="str">
        <f>BM5</f>
        <v>Масло растительное</v>
      </c>
      <c r="BN51" s="85" t="str">
        <f>BN5</f>
        <v>Соль</v>
      </c>
      <c r="BO51" s="85" t="str">
        <f>BO5</f>
        <v>Аскорбиновая кислота</v>
      </c>
      <c r="BP51" s="94" t="s">
        <v>5</v>
      </c>
      <c r="BQ51" s="94" t="s">
        <v>6</v>
      </c>
    </row>
    <row r="52" spans="1:69" ht="28.5" customHeight="1" x14ac:dyDescent="0.25">
      <c r="A52" s="88"/>
      <c r="B52" s="5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4"/>
      <c r="BQ52" s="94"/>
    </row>
    <row r="53" spans="1:69" x14ac:dyDescent="0.25">
      <c r="A53" s="89" t="s">
        <v>8</v>
      </c>
      <c r="B53" s="6" t="str">
        <f>B7</f>
        <v>Каша манная молочная</v>
      </c>
      <c r="C53" s="90">
        <f>$F$4</f>
        <v>1</v>
      </c>
      <c r="D53" s="6">
        <f>D7</f>
        <v>0</v>
      </c>
      <c r="E53" s="6">
        <f t="shared" ref="E53:BN57" si="13">E7</f>
        <v>0</v>
      </c>
      <c r="F53" s="6">
        <f t="shared" si="13"/>
        <v>3.0000000000000001E-3</v>
      </c>
      <c r="G53" s="6">
        <f t="shared" si="13"/>
        <v>0</v>
      </c>
      <c r="H53" s="6">
        <f t="shared" si="13"/>
        <v>0</v>
      </c>
      <c r="I53" s="6">
        <f t="shared" si="13"/>
        <v>0</v>
      </c>
      <c r="J53" s="6">
        <f t="shared" si="13"/>
        <v>0</v>
      </c>
      <c r="K53" s="6">
        <f t="shared" si="13"/>
        <v>2E-3</v>
      </c>
      <c r="L53" s="6">
        <f t="shared" si="13"/>
        <v>0</v>
      </c>
      <c r="M53" s="6">
        <f t="shared" si="13"/>
        <v>0.01</v>
      </c>
      <c r="N53" s="6">
        <f t="shared" si="13"/>
        <v>0</v>
      </c>
      <c r="O53" s="6">
        <f t="shared" si="13"/>
        <v>0</v>
      </c>
      <c r="P53" s="6">
        <f t="shared" si="13"/>
        <v>0</v>
      </c>
      <c r="Q53" s="6">
        <f t="shared" si="13"/>
        <v>0</v>
      </c>
      <c r="R53" s="6">
        <f t="shared" si="13"/>
        <v>0</v>
      </c>
      <c r="S53" s="6">
        <f t="shared" si="13"/>
        <v>0</v>
      </c>
      <c r="T53" s="6">
        <f t="shared" si="13"/>
        <v>0</v>
      </c>
      <c r="U53" s="6">
        <f t="shared" si="13"/>
        <v>0</v>
      </c>
      <c r="V53" s="6">
        <f t="shared" si="13"/>
        <v>0</v>
      </c>
      <c r="W53" s="6">
        <f>W7</f>
        <v>0</v>
      </c>
      <c r="X53" s="6">
        <f t="shared" si="13"/>
        <v>0</v>
      </c>
      <c r="Y53" s="6">
        <f t="shared" si="13"/>
        <v>0</v>
      </c>
      <c r="Z53" s="6">
        <f t="shared" si="13"/>
        <v>0</v>
      </c>
      <c r="AA53" s="6">
        <f t="shared" si="13"/>
        <v>0</v>
      </c>
      <c r="AB53" s="6">
        <f t="shared" si="13"/>
        <v>0</v>
      </c>
      <c r="AC53" s="6">
        <f t="shared" si="13"/>
        <v>0</v>
      </c>
      <c r="AD53" s="6">
        <f t="shared" si="13"/>
        <v>0</v>
      </c>
      <c r="AE53" s="6">
        <f t="shared" si="13"/>
        <v>0</v>
      </c>
      <c r="AF53" s="6">
        <f t="shared" si="13"/>
        <v>0</v>
      </c>
      <c r="AG53" s="6">
        <f t="shared" si="13"/>
        <v>0</v>
      </c>
      <c r="AH53" s="6">
        <f t="shared" si="13"/>
        <v>0</v>
      </c>
      <c r="AI53" s="6">
        <f t="shared" si="13"/>
        <v>0</v>
      </c>
      <c r="AJ53" s="6">
        <f t="shared" si="13"/>
        <v>0</v>
      </c>
      <c r="AK53" s="6">
        <f t="shared" si="13"/>
        <v>0</v>
      </c>
      <c r="AL53" s="6">
        <f t="shared" si="13"/>
        <v>0</v>
      </c>
      <c r="AM53" s="6">
        <f t="shared" si="13"/>
        <v>0</v>
      </c>
      <c r="AN53" s="6">
        <f t="shared" si="13"/>
        <v>0</v>
      </c>
      <c r="AO53" s="6">
        <f t="shared" si="13"/>
        <v>0</v>
      </c>
      <c r="AP53" s="6">
        <f t="shared" si="13"/>
        <v>0</v>
      </c>
      <c r="AQ53" s="6">
        <f t="shared" si="13"/>
        <v>0</v>
      </c>
      <c r="AR53" s="6">
        <f t="shared" si="13"/>
        <v>0</v>
      </c>
      <c r="AS53" s="6">
        <f t="shared" si="13"/>
        <v>0</v>
      </c>
      <c r="AT53" s="6">
        <f t="shared" si="13"/>
        <v>0</v>
      </c>
      <c r="AU53" s="6">
        <f t="shared" si="13"/>
        <v>1.4999999999999999E-2</v>
      </c>
      <c r="AV53" s="6">
        <f t="shared" si="13"/>
        <v>0</v>
      </c>
      <c r="AW53" s="6">
        <f t="shared" si="13"/>
        <v>0</v>
      </c>
      <c r="AX53" s="6">
        <f t="shared" si="13"/>
        <v>0</v>
      </c>
      <c r="AY53" s="6">
        <f t="shared" si="13"/>
        <v>0</v>
      </c>
      <c r="AZ53" s="6">
        <f t="shared" si="13"/>
        <v>0</v>
      </c>
      <c r="BA53" s="6">
        <f t="shared" si="13"/>
        <v>0</v>
      </c>
      <c r="BB53" s="6">
        <f t="shared" si="13"/>
        <v>0</v>
      </c>
      <c r="BC53" s="6">
        <f t="shared" si="13"/>
        <v>0</v>
      </c>
      <c r="BD53" s="6">
        <f t="shared" si="13"/>
        <v>0</v>
      </c>
      <c r="BE53" s="6">
        <f t="shared" si="13"/>
        <v>0</v>
      </c>
      <c r="BF53" s="6">
        <f t="shared" si="13"/>
        <v>0</v>
      </c>
      <c r="BG53" s="6">
        <f t="shared" si="13"/>
        <v>0</v>
      </c>
      <c r="BH53" s="6">
        <f t="shared" si="13"/>
        <v>0</v>
      </c>
      <c r="BI53" s="6">
        <f t="shared" si="13"/>
        <v>0</v>
      </c>
      <c r="BJ53" s="6">
        <f t="shared" si="13"/>
        <v>0</v>
      </c>
      <c r="BK53" s="6">
        <f t="shared" si="13"/>
        <v>0</v>
      </c>
      <c r="BL53" s="6">
        <f t="shared" si="13"/>
        <v>0</v>
      </c>
      <c r="BM53" s="6">
        <f t="shared" si="13"/>
        <v>0</v>
      </c>
      <c r="BN53" s="6">
        <f t="shared" si="13"/>
        <v>1E-3</v>
      </c>
      <c r="BO53" s="6">
        <f t="shared" ref="BO53:BO56" si="14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>D8</f>
        <v>0.02</v>
      </c>
      <c r="E54" s="6">
        <f t="shared" si="13"/>
        <v>0</v>
      </c>
      <c r="F54" s="6">
        <f t="shared" si="13"/>
        <v>0</v>
      </c>
      <c r="G54" s="6">
        <f t="shared" si="13"/>
        <v>0</v>
      </c>
      <c r="H54" s="6">
        <f t="shared" si="13"/>
        <v>0</v>
      </c>
      <c r="I54" s="6">
        <f t="shared" si="13"/>
        <v>0</v>
      </c>
      <c r="J54" s="6">
        <f t="shared" si="13"/>
        <v>0</v>
      </c>
      <c r="K54" s="6">
        <f t="shared" si="13"/>
        <v>3.0000000000000001E-3</v>
      </c>
      <c r="L54" s="6">
        <f t="shared" si="13"/>
        <v>0</v>
      </c>
      <c r="M54" s="6">
        <f t="shared" si="13"/>
        <v>0</v>
      </c>
      <c r="N54" s="6">
        <f t="shared" si="13"/>
        <v>0</v>
      </c>
      <c r="O54" s="6">
        <f t="shared" si="13"/>
        <v>0</v>
      </c>
      <c r="P54" s="6">
        <f t="shared" si="13"/>
        <v>0</v>
      </c>
      <c r="Q54" s="6">
        <f t="shared" si="13"/>
        <v>0</v>
      </c>
      <c r="R54" s="6">
        <f t="shared" si="13"/>
        <v>0</v>
      </c>
      <c r="S54" s="6">
        <f t="shared" si="13"/>
        <v>0</v>
      </c>
      <c r="T54" s="6">
        <f t="shared" si="13"/>
        <v>0</v>
      </c>
      <c r="U54" s="6">
        <f t="shared" si="13"/>
        <v>0</v>
      </c>
      <c r="V54" s="6">
        <f t="shared" si="13"/>
        <v>0</v>
      </c>
      <c r="W54" s="6">
        <f>W8</f>
        <v>0</v>
      </c>
      <c r="X54" s="6">
        <f t="shared" si="13"/>
        <v>0</v>
      </c>
      <c r="Y54" s="6">
        <f t="shared" si="13"/>
        <v>0</v>
      </c>
      <c r="Z54" s="6">
        <f t="shared" si="13"/>
        <v>0</v>
      </c>
      <c r="AA54" s="6">
        <f t="shared" si="13"/>
        <v>0</v>
      </c>
      <c r="AB54" s="6">
        <f t="shared" si="13"/>
        <v>0</v>
      </c>
      <c r="AC54" s="6">
        <f t="shared" si="13"/>
        <v>0</v>
      </c>
      <c r="AD54" s="6">
        <f t="shared" si="13"/>
        <v>0</v>
      </c>
      <c r="AE54" s="6">
        <f t="shared" si="13"/>
        <v>0</v>
      </c>
      <c r="AF54" s="6">
        <f t="shared" si="13"/>
        <v>0</v>
      </c>
      <c r="AG54" s="6">
        <f t="shared" si="13"/>
        <v>0</v>
      </c>
      <c r="AH54" s="6">
        <f t="shared" si="13"/>
        <v>0</v>
      </c>
      <c r="AI54" s="6">
        <f t="shared" si="13"/>
        <v>0</v>
      </c>
      <c r="AJ54" s="6">
        <f t="shared" si="13"/>
        <v>0</v>
      </c>
      <c r="AK54" s="6">
        <f t="shared" si="13"/>
        <v>0</v>
      </c>
      <c r="AL54" s="6">
        <f t="shared" si="13"/>
        <v>0</v>
      </c>
      <c r="AM54" s="6">
        <f t="shared" si="13"/>
        <v>0</v>
      </c>
      <c r="AN54" s="6">
        <f t="shared" si="13"/>
        <v>0</v>
      </c>
      <c r="AO54" s="6">
        <f t="shared" si="13"/>
        <v>0</v>
      </c>
      <c r="AP54" s="6">
        <f t="shared" si="13"/>
        <v>0</v>
      </c>
      <c r="AQ54" s="6">
        <f t="shared" si="13"/>
        <v>0</v>
      </c>
      <c r="AR54" s="6">
        <f t="shared" si="13"/>
        <v>0</v>
      </c>
      <c r="AS54" s="6">
        <f t="shared" si="13"/>
        <v>0</v>
      </c>
      <c r="AT54" s="6">
        <f t="shared" si="13"/>
        <v>0</v>
      </c>
      <c r="AU54" s="6">
        <f t="shared" si="13"/>
        <v>0</v>
      </c>
      <c r="AV54" s="6">
        <f t="shared" si="13"/>
        <v>0</v>
      </c>
      <c r="AW54" s="6">
        <f t="shared" si="13"/>
        <v>0</v>
      </c>
      <c r="AX54" s="6">
        <f t="shared" si="13"/>
        <v>0</v>
      </c>
      <c r="AY54" s="6">
        <f t="shared" si="13"/>
        <v>0</v>
      </c>
      <c r="AZ54" s="6">
        <f t="shared" si="13"/>
        <v>0</v>
      </c>
      <c r="BA54" s="6">
        <f t="shared" si="13"/>
        <v>0</v>
      </c>
      <c r="BB54" s="6">
        <f t="shared" si="13"/>
        <v>0</v>
      </c>
      <c r="BC54" s="6">
        <f t="shared" si="13"/>
        <v>0</v>
      </c>
      <c r="BD54" s="6">
        <f t="shared" si="13"/>
        <v>0</v>
      </c>
      <c r="BE54" s="6">
        <f t="shared" si="13"/>
        <v>0</v>
      </c>
      <c r="BF54" s="6">
        <f t="shared" si="13"/>
        <v>0</v>
      </c>
      <c r="BG54" s="6">
        <f t="shared" si="13"/>
        <v>0</v>
      </c>
      <c r="BH54" s="6">
        <f t="shared" si="13"/>
        <v>0</v>
      </c>
      <c r="BI54" s="6">
        <f t="shared" si="13"/>
        <v>0</v>
      </c>
      <c r="BJ54" s="6">
        <f t="shared" si="13"/>
        <v>0</v>
      </c>
      <c r="BK54" s="6">
        <f t="shared" si="13"/>
        <v>0</v>
      </c>
      <c r="BL54" s="6">
        <f t="shared" si="13"/>
        <v>0</v>
      </c>
      <c r="BM54" s="6">
        <f t="shared" si="13"/>
        <v>0</v>
      </c>
      <c r="BN54" s="6">
        <f t="shared" si="13"/>
        <v>0</v>
      </c>
      <c r="BO54" s="6">
        <f t="shared" si="14"/>
        <v>0</v>
      </c>
    </row>
    <row r="55" spans="1:69" x14ac:dyDescent="0.25">
      <c r="A55" s="89"/>
      <c r="B55" s="6" t="str">
        <f>B9</f>
        <v>Какао с молоком</v>
      </c>
      <c r="C55" s="91"/>
      <c r="D55" s="6">
        <f>D9</f>
        <v>0</v>
      </c>
      <c r="E55" s="6">
        <f t="shared" si="13"/>
        <v>0</v>
      </c>
      <c r="F55" s="6">
        <f t="shared" si="13"/>
        <v>7.0000000000000001E-3</v>
      </c>
      <c r="G55" s="6">
        <f t="shared" si="13"/>
        <v>0</v>
      </c>
      <c r="H55" s="6">
        <f t="shared" si="13"/>
        <v>8.0000000000000004E-4</v>
      </c>
      <c r="I55" s="6">
        <f t="shared" si="13"/>
        <v>0</v>
      </c>
      <c r="J55" s="6">
        <f t="shared" si="13"/>
        <v>7.0000000000000007E-2</v>
      </c>
      <c r="K55" s="6">
        <f t="shared" si="13"/>
        <v>0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0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0</v>
      </c>
      <c r="BO55" s="6">
        <f t="shared" si="14"/>
        <v>0</v>
      </c>
    </row>
    <row r="56" spans="1:69" x14ac:dyDescent="0.25">
      <c r="A56" s="89"/>
      <c r="B56" s="6">
        <f>B10</f>
        <v>0</v>
      </c>
      <c r="C56" s="91"/>
      <c r="D56" s="6">
        <f>D10</f>
        <v>0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0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ht="15" customHeight="1" x14ac:dyDescent="0.25">
      <c r="A57" s="89"/>
      <c r="B57" s="6">
        <f>B11</f>
        <v>0</v>
      </c>
      <c r="C57" s="92"/>
      <c r="D57" s="6">
        <f>D11</f>
        <v>0</v>
      </c>
      <c r="E57" s="6">
        <f t="shared" si="13"/>
        <v>0</v>
      </c>
      <c r="F57" s="6">
        <f t="shared" si="13"/>
        <v>0</v>
      </c>
      <c r="G57" s="6">
        <f t="shared" si="13"/>
        <v>0</v>
      </c>
      <c r="H57" s="6">
        <f t="shared" si="13"/>
        <v>0</v>
      </c>
      <c r="I57" s="6">
        <f t="shared" si="13"/>
        <v>0</v>
      </c>
      <c r="J57" s="6">
        <f t="shared" si="13"/>
        <v>0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ref="P57:BN57" si="15">P11</f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W11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ref="BO57" si="16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7">SUM(E53:E57)</f>
        <v>0</v>
      </c>
      <c r="F58" s="19">
        <f t="shared" si="17"/>
        <v>0.01</v>
      </c>
      <c r="G58" s="19">
        <f t="shared" si="17"/>
        <v>0</v>
      </c>
      <c r="H58" s="19">
        <f t="shared" si="17"/>
        <v>8.0000000000000004E-4</v>
      </c>
      <c r="I58" s="19">
        <f t="shared" si="17"/>
        <v>0</v>
      </c>
      <c r="J58" s="19">
        <f t="shared" si="17"/>
        <v>7.0000000000000007E-2</v>
      </c>
      <c r="K58" s="19">
        <f t="shared" si="17"/>
        <v>5.0000000000000001E-3</v>
      </c>
      <c r="L58" s="19">
        <f t="shared" si="17"/>
        <v>0</v>
      </c>
      <c r="M58" s="19">
        <f t="shared" si="17"/>
        <v>0.01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si="17"/>
        <v>0</v>
      </c>
      <c r="AL58" s="19">
        <f t="shared" si="17"/>
        <v>0</v>
      </c>
      <c r="AM58" s="19">
        <f t="shared" si="17"/>
        <v>0</v>
      </c>
      <c r="AN58" s="19">
        <f t="shared" si="17"/>
        <v>0</v>
      </c>
      <c r="AO58" s="19">
        <f t="shared" si="17"/>
        <v>0</v>
      </c>
      <c r="AP58" s="19">
        <f t="shared" si="17"/>
        <v>0</v>
      </c>
      <c r="AQ58" s="19">
        <f t="shared" si="17"/>
        <v>0</v>
      </c>
      <c r="AR58" s="19">
        <f t="shared" si="17"/>
        <v>0</v>
      </c>
      <c r="AS58" s="19">
        <f t="shared" si="17"/>
        <v>0</v>
      </c>
      <c r="AT58" s="19">
        <f t="shared" si="17"/>
        <v>0</v>
      </c>
      <c r="AU58" s="19">
        <f t="shared" si="17"/>
        <v>1.4999999999999999E-2</v>
      </c>
      <c r="AV58" s="19">
        <f t="shared" si="17"/>
        <v>0</v>
      </c>
      <c r="AW58" s="19">
        <f t="shared" si="17"/>
        <v>0</v>
      </c>
      <c r="AX58" s="19">
        <f t="shared" si="17"/>
        <v>0</v>
      </c>
      <c r="AY58" s="19">
        <f t="shared" si="17"/>
        <v>0</v>
      </c>
      <c r="AZ58" s="19">
        <f t="shared" si="17"/>
        <v>0</v>
      </c>
      <c r="BA58" s="19">
        <f t="shared" si="17"/>
        <v>0</v>
      </c>
      <c r="BB58" s="19">
        <f t="shared" si="17"/>
        <v>0</v>
      </c>
      <c r="BC58" s="19">
        <f t="shared" si="17"/>
        <v>0</v>
      </c>
      <c r="BD58" s="19">
        <f t="shared" si="17"/>
        <v>0</v>
      </c>
      <c r="BE58" s="19">
        <f t="shared" si="17"/>
        <v>0</v>
      </c>
      <c r="BF58" s="19">
        <f t="shared" si="17"/>
        <v>0</v>
      </c>
      <c r="BG58" s="19">
        <f t="shared" si="17"/>
        <v>0</v>
      </c>
      <c r="BH58" s="19">
        <f t="shared" si="17"/>
        <v>0</v>
      </c>
      <c r="BI58" s="19">
        <f t="shared" si="17"/>
        <v>0</v>
      </c>
      <c r="BJ58" s="19">
        <f t="shared" si="17"/>
        <v>0</v>
      </c>
      <c r="BK58" s="19">
        <f t="shared" si="17"/>
        <v>0</v>
      </c>
      <c r="BL58" s="19">
        <f t="shared" si="17"/>
        <v>0</v>
      </c>
      <c r="BM58" s="19">
        <f t="shared" si="17"/>
        <v>0</v>
      </c>
      <c r="BN58" s="19">
        <f t="shared" si="17"/>
        <v>1E-3</v>
      </c>
      <c r="BO58" s="19">
        <f t="shared" ref="BO58" si="18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19">PRODUCT(D58,$F$4)</f>
        <v>0.02</v>
      </c>
      <c r="E59" s="21">
        <f t="shared" si="19"/>
        <v>0</v>
      </c>
      <c r="F59" s="21">
        <f t="shared" si="19"/>
        <v>0.01</v>
      </c>
      <c r="G59" s="21">
        <f t="shared" si="19"/>
        <v>0</v>
      </c>
      <c r="H59" s="21">
        <f t="shared" si="19"/>
        <v>8.0000000000000004E-4</v>
      </c>
      <c r="I59" s="21">
        <f t="shared" si="19"/>
        <v>0</v>
      </c>
      <c r="J59" s="21">
        <f t="shared" si="19"/>
        <v>7.0000000000000007E-2</v>
      </c>
      <c r="K59" s="21">
        <f t="shared" si="19"/>
        <v>5.0000000000000001E-3</v>
      </c>
      <c r="L59" s="21">
        <f t="shared" si="19"/>
        <v>0</v>
      </c>
      <c r="M59" s="21">
        <f t="shared" si="19"/>
        <v>0.01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>PRODUCT(W58,$F$4)</f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0</v>
      </c>
      <c r="AT59" s="21">
        <f t="shared" si="19"/>
        <v>0</v>
      </c>
      <c r="AU59" s="21">
        <f t="shared" si="19"/>
        <v>1.4999999999999999E-2</v>
      </c>
      <c r="AV59" s="21">
        <f t="shared" si="19"/>
        <v>0</v>
      </c>
      <c r="AW59" s="21">
        <f t="shared" si="19"/>
        <v>0</v>
      </c>
      <c r="AX59" s="21">
        <f t="shared" si="19"/>
        <v>0</v>
      </c>
      <c r="AY59" s="21">
        <f t="shared" si="19"/>
        <v>0</v>
      </c>
      <c r="AZ59" s="21">
        <f t="shared" si="19"/>
        <v>0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1">E42</f>
        <v>70</v>
      </c>
      <c r="F61" s="27">
        <f t="shared" si="21"/>
        <v>80</v>
      </c>
      <c r="G61" s="27">
        <f t="shared" si="21"/>
        <v>532</v>
      </c>
      <c r="H61" s="27">
        <f t="shared" si="21"/>
        <v>1140</v>
      </c>
      <c r="I61" s="27">
        <f t="shared" si="21"/>
        <v>620</v>
      </c>
      <c r="J61" s="27">
        <f t="shared" si="21"/>
        <v>71.38</v>
      </c>
      <c r="K61" s="27">
        <f t="shared" si="21"/>
        <v>662.44</v>
      </c>
      <c r="L61" s="27">
        <f t="shared" si="21"/>
        <v>200.83</v>
      </c>
      <c r="M61" s="27">
        <f t="shared" si="21"/>
        <v>554</v>
      </c>
      <c r="N61" s="27">
        <f t="shared" si="21"/>
        <v>99.49</v>
      </c>
      <c r="O61" s="27">
        <f t="shared" si="21"/>
        <v>320.32</v>
      </c>
      <c r="P61" s="27">
        <f t="shared" si="21"/>
        <v>373.68</v>
      </c>
      <c r="Q61" s="27">
        <f t="shared" si="21"/>
        <v>416.67</v>
      </c>
      <c r="R61" s="27">
        <f t="shared" si="21"/>
        <v>0</v>
      </c>
      <c r="S61" s="27">
        <f t="shared" si="21"/>
        <v>0</v>
      </c>
      <c r="T61" s="27">
        <f t="shared" si="21"/>
        <v>0</v>
      </c>
      <c r="U61" s="27">
        <f t="shared" si="21"/>
        <v>692</v>
      </c>
      <c r="V61" s="27">
        <f t="shared" si="21"/>
        <v>401.28</v>
      </c>
      <c r="W61" s="27">
        <f>W42</f>
        <v>209</v>
      </c>
      <c r="X61" s="27">
        <f t="shared" si="21"/>
        <v>9.1</v>
      </c>
      <c r="Y61" s="27">
        <f t="shared" si="21"/>
        <v>0</v>
      </c>
      <c r="Z61" s="27">
        <f t="shared" si="21"/>
        <v>261</v>
      </c>
      <c r="AA61" s="27">
        <f t="shared" si="21"/>
        <v>412</v>
      </c>
      <c r="AB61" s="27">
        <f t="shared" si="21"/>
        <v>224</v>
      </c>
      <c r="AC61" s="27">
        <f t="shared" si="21"/>
        <v>300</v>
      </c>
      <c r="AD61" s="27">
        <f t="shared" si="21"/>
        <v>145</v>
      </c>
      <c r="AE61" s="27">
        <f t="shared" si="21"/>
        <v>392</v>
      </c>
      <c r="AF61" s="27">
        <f t="shared" si="21"/>
        <v>209</v>
      </c>
      <c r="AG61" s="27">
        <f t="shared" si="21"/>
        <v>227.27</v>
      </c>
      <c r="AH61" s="27">
        <f t="shared" si="21"/>
        <v>66.599999999999994</v>
      </c>
      <c r="AI61" s="27">
        <f t="shared" si="21"/>
        <v>59.25</v>
      </c>
      <c r="AJ61" s="27">
        <f t="shared" si="21"/>
        <v>38.5</v>
      </c>
      <c r="AK61" s="27">
        <f t="shared" si="21"/>
        <v>190</v>
      </c>
      <c r="AL61" s="27">
        <f t="shared" si="21"/>
        <v>194</v>
      </c>
      <c r="AM61" s="27">
        <f t="shared" si="21"/>
        <v>316.27999999999997</v>
      </c>
      <c r="AN61" s="27">
        <f t="shared" si="21"/>
        <v>250</v>
      </c>
      <c r="AO61" s="27">
        <f t="shared" si="21"/>
        <v>0</v>
      </c>
      <c r="AP61" s="27">
        <f t="shared" si="21"/>
        <v>224.14</v>
      </c>
      <c r="AQ61" s="27">
        <f t="shared" si="21"/>
        <v>60</v>
      </c>
      <c r="AR61" s="27">
        <f t="shared" si="21"/>
        <v>56.67</v>
      </c>
      <c r="AS61" s="27">
        <f t="shared" si="21"/>
        <v>88</v>
      </c>
      <c r="AT61" s="27">
        <f t="shared" si="21"/>
        <v>64.290000000000006</v>
      </c>
      <c r="AU61" s="27">
        <f t="shared" si="21"/>
        <v>57.14</v>
      </c>
      <c r="AV61" s="27">
        <f t="shared" si="21"/>
        <v>56.25</v>
      </c>
      <c r="AW61" s="27">
        <f t="shared" si="21"/>
        <v>114.28</v>
      </c>
      <c r="AX61" s="27">
        <f t="shared" si="21"/>
        <v>66</v>
      </c>
      <c r="AY61" s="27">
        <f t="shared" si="21"/>
        <v>60</v>
      </c>
      <c r="AZ61" s="27">
        <f t="shared" si="21"/>
        <v>114</v>
      </c>
      <c r="BA61" s="27">
        <f t="shared" si="21"/>
        <v>238</v>
      </c>
      <c r="BB61" s="27">
        <f t="shared" si="21"/>
        <v>355</v>
      </c>
      <c r="BC61" s="27">
        <f t="shared" si="21"/>
        <v>504.44</v>
      </c>
      <c r="BD61" s="27">
        <f t="shared" si="21"/>
        <v>197</v>
      </c>
      <c r="BE61" s="27">
        <f t="shared" si="21"/>
        <v>369</v>
      </c>
      <c r="BF61" s="27">
        <f t="shared" si="21"/>
        <v>0</v>
      </c>
      <c r="BG61" s="27">
        <f t="shared" si="21"/>
        <v>32</v>
      </c>
      <c r="BH61" s="27">
        <f t="shared" si="21"/>
        <v>36</v>
      </c>
      <c r="BI61" s="27">
        <f t="shared" si="21"/>
        <v>72</v>
      </c>
      <c r="BJ61" s="27">
        <f t="shared" si="21"/>
        <v>34</v>
      </c>
      <c r="BK61" s="27">
        <f t="shared" si="21"/>
        <v>37</v>
      </c>
      <c r="BL61" s="27">
        <f t="shared" si="21"/>
        <v>256</v>
      </c>
      <c r="BM61" s="27">
        <f t="shared" si="21"/>
        <v>138.88999999999999</v>
      </c>
      <c r="BN61" s="27">
        <f t="shared" si="21"/>
        <v>14.89</v>
      </c>
      <c r="BO61" s="27">
        <f t="shared" ref="BO61" si="22">BO42</f>
        <v>10000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3">E61/1000</f>
        <v>7.0000000000000007E-2</v>
      </c>
      <c r="F62" s="19">
        <f t="shared" si="23"/>
        <v>0.08</v>
      </c>
      <c r="G62" s="19">
        <f t="shared" si="23"/>
        <v>0.53200000000000003</v>
      </c>
      <c r="H62" s="19">
        <f t="shared" si="23"/>
        <v>1.1399999999999999</v>
      </c>
      <c r="I62" s="19">
        <f t="shared" si="23"/>
        <v>0.62</v>
      </c>
      <c r="J62" s="19">
        <f t="shared" si="23"/>
        <v>7.1379999999999999E-2</v>
      </c>
      <c r="K62" s="19">
        <f t="shared" si="23"/>
        <v>0.66244000000000003</v>
      </c>
      <c r="L62" s="19">
        <f t="shared" si="23"/>
        <v>0.20083000000000001</v>
      </c>
      <c r="M62" s="19">
        <f t="shared" si="23"/>
        <v>0.55400000000000005</v>
      </c>
      <c r="N62" s="19">
        <f t="shared" si="23"/>
        <v>9.9489999999999995E-2</v>
      </c>
      <c r="O62" s="19">
        <f t="shared" si="23"/>
        <v>0.32031999999999999</v>
      </c>
      <c r="P62" s="19">
        <f t="shared" si="23"/>
        <v>0.37368000000000001</v>
      </c>
      <c r="Q62" s="19">
        <f t="shared" si="23"/>
        <v>0.41667000000000004</v>
      </c>
      <c r="R62" s="19">
        <f t="shared" si="23"/>
        <v>0</v>
      </c>
      <c r="S62" s="19">
        <f t="shared" si="23"/>
        <v>0</v>
      </c>
      <c r="T62" s="19">
        <f t="shared" si="23"/>
        <v>0</v>
      </c>
      <c r="U62" s="19">
        <f t="shared" si="23"/>
        <v>0.69199999999999995</v>
      </c>
      <c r="V62" s="19">
        <f t="shared" si="23"/>
        <v>0.40127999999999997</v>
      </c>
      <c r="W62" s="19">
        <f>W61/1000</f>
        <v>0.20899999999999999</v>
      </c>
      <c r="X62" s="19">
        <f t="shared" si="23"/>
        <v>9.1000000000000004E-3</v>
      </c>
      <c r="Y62" s="19">
        <f t="shared" si="23"/>
        <v>0</v>
      </c>
      <c r="Z62" s="19">
        <f t="shared" si="23"/>
        <v>0.26100000000000001</v>
      </c>
      <c r="AA62" s="19">
        <f t="shared" si="23"/>
        <v>0.41199999999999998</v>
      </c>
      <c r="AB62" s="19">
        <f t="shared" si="23"/>
        <v>0.224</v>
      </c>
      <c r="AC62" s="19">
        <f t="shared" si="23"/>
        <v>0.3</v>
      </c>
      <c r="AD62" s="19">
        <f t="shared" si="23"/>
        <v>0.14499999999999999</v>
      </c>
      <c r="AE62" s="19">
        <f t="shared" si="23"/>
        <v>0.39200000000000002</v>
      </c>
      <c r="AF62" s="19">
        <f t="shared" si="23"/>
        <v>0.20899999999999999</v>
      </c>
      <c r="AG62" s="19">
        <f t="shared" si="23"/>
        <v>0.22727</v>
      </c>
      <c r="AH62" s="19">
        <f t="shared" si="23"/>
        <v>6.6599999999999993E-2</v>
      </c>
      <c r="AI62" s="19">
        <f t="shared" si="23"/>
        <v>5.9249999999999997E-2</v>
      </c>
      <c r="AJ62" s="19">
        <f t="shared" si="23"/>
        <v>3.85E-2</v>
      </c>
      <c r="AK62" s="19">
        <f t="shared" si="23"/>
        <v>0.19</v>
      </c>
      <c r="AL62" s="19">
        <f t="shared" si="23"/>
        <v>0.19400000000000001</v>
      </c>
      <c r="AM62" s="19">
        <f t="shared" si="23"/>
        <v>0.31627999999999995</v>
      </c>
      <c r="AN62" s="19">
        <f t="shared" si="23"/>
        <v>0.25</v>
      </c>
      <c r="AO62" s="19">
        <f t="shared" si="23"/>
        <v>0</v>
      </c>
      <c r="AP62" s="19">
        <f t="shared" si="23"/>
        <v>0.22413999999999998</v>
      </c>
      <c r="AQ62" s="19">
        <f t="shared" si="23"/>
        <v>0.06</v>
      </c>
      <c r="AR62" s="19">
        <f t="shared" si="23"/>
        <v>5.6670000000000005E-2</v>
      </c>
      <c r="AS62" s="19">
        <f t="shared" si="23"/>
        <v>8.7999999999999995E-2</v>
      </c>
      <c r="AT62" s="19">
        <f t="shared" si="23"/>
        <v>6.429E-2</v>
      </c>
      <c r="AU62" s="19">
        <f t="shared" si="23"/>
        <v>5.7140000000000003E-2</v>
      </c>
      <c r="AV62" s="19">
        <f t="shared" si="23"/>
        <v>5.6250000000000001E-2</v>
      </c>
      <c r="AW62" s="19">
        <f t="shared" si="23"/>
        <v>0.11428000000000001</v>
      </c>
      <c r="AX62" s="19">
        <f t="shared" si="23"/>
        <v>6.6000000000000003E-2</v>
      </c>
      <c r="AY62" s="19">
        <f t="shared" si="23"/>
        <v>0.06</v>
      </c>
      <c r="AZ62" s="19">
        <f t="shared" si="23"/>
        <v>0.114</v>
      </c>
      <c r="BA62" s="19">
        <f t="shared" si="23"/>
        <v>0.23799999999999999</v>
      </c>
      <c r="BB62" s="19">
        <f t="shared" si="23"/>
        <v>0.35499999999999998</v>
      </c>
      <c r="BC62" s="19">
        <f t="shared" si="23"/>
        <v>0.50444</v>
      </c>
      <c r="BD62" s="19">
        <f t="shared" si="23"/>
        <v>0.19700000000000001</v>
      </c>
      <c r="BE62" s="19">
        <f t="shared" si="23"/>
        <v>0.36899999999999999</v>
      </c>
      <c r="BF62" s="19">
        <f t="shared" si="23"/>
        <v>0</v>
      </c>
      <c r="BG62" s="19">
        <f t="shared" si="23"/>
        <v>3.2000000000000001E-2</v>
      </c>
      <c r="BH62" s="19">
        <f t="shared" si="23"/>
        <v>3.5999999999999997E-2</v>
      </c>
      <c r="BI62" s="19">
        <f t="shared" si="23"/>
        <v>7.1999999999999995E-2</v>
      </c>
      <c r="BJ62" s="19">
        <f t="shared" si="23"/>
        <v>3.4000000000000002E-2</v>
      </c>
      <c r="BK62" s="19">
        <f t="shared" si="23"/>
        <v>3.6999999999999998E-2</v>
      </c>
      <c r="BL62" s="19">
        <f t="shared" si="23"/>
        <v>0.25600000000000001</v>
      </c>
      <c r="BM62" s="19">
        <f t="shared" si="23"/>
        <v>0.13888999999999999</v>
      </c>
      <c r="BN62" s="19">
        <f t="shared" si="23"/>
        <v>1.489E-2</v>
      </c>
      <c r="BO62" s="19">
        <f t="shared" ref="BO62" si="24">BO61/1000</f>
        <v>10</v>
      </c>
    </row>
    <row r="63" spans="1:69" ht="17.25" x14ac:dyDescent="0.3">
      <c r="A63" s="28"/>
      <c r="B63" s="29" t="s">
        <v>30</v>
      </c>
      <c r="C63" s="93"/>
      <c r="D63" s="30">
        <f>D59*D61</f>
        <v>1.3453999999999999</v>
      </c>
      <c r="E63" s="30">
        <f t="shared" ref="E63:BN63" si="25">E59*E61</f>
        <v>0</v>
      </c>
      <c r="F63" s="30">
        <f t="shared" si="25"/>
        <v>0.8</v>
      </c>
      <c r="G63" s="30">
        <f t="shared" si="25"/>
        <v>0</v>
      </c>
      <c r="H63" s="30">
        <f t="shared" si="25"/>
        <v>0.91200000000000003</v>
      </c>
      <c r="I63" s="30">
        <f t="shared" si="25"/>
        <v>0</v>
      </c>
      <c r="J63" s="30">
        <f t="shared" si="25"/>
        <v>4.9965999999999999</v>
      </c>
      <c r="K63" s="30">
        <f t="shared" si="25"/>
        <v>3.3122000000000003</v>
      </c>
      <c r="L63" s="30">
        <f t="shared" si="25"/>
        <v>0</v>
      </c>
      <c r="M63" s="30">
        <f t="shared" si="25"/>
        <v>5.54</v>
      </c>
      <c r="N63" s="30">
        <f t="shared" si="25"/>
        <v>0</v>
      </c>
      <c r="O63" s="30">
        <f t="shared" si="25"/>
        <v>0</v>
      </c>
      <c r="P63" s="30">
        <f t="shared" si="25"/>
        <v>0</v>
      </c>
      <c r="Q63" s="30">
        <f t="shared" si="25"/>
        <v>0</v>
      </c>
      <c r="R63" s="30">
        <f t="shared" si="25"/>
        <v>0</v>
      </c>
      <c r="S63" s="30">
        <f t="shared" si="25"/>
        <v>0</v>
      </c>
      <c r="T63" s="30">
        <f t="shared" si="25"/>
        <v>0</v>
      </c>
      <c r="U63" s="30">
        <f t="shared" si="25"/>
        <v>0</v>
      </c>
      <c r="V63" s="30">
        <f t="shared" si="25"/>
        <v>0</v>
      </c>
      <c r="W63" s="30">
        <f>W59*W61</f>
        <v>0</v>
      </c>
      <c r="X63" s="30">
        <f t="shared" si="25"/>
        <v>0</v>
      </c>
      <c r="Y63" s="30">
        <f t="shared" si="25"/>
        <v>0</v>
      </c>
      <c r="Z63" s="30">
        <f t="shared" si="25"/>
        <v>0</v>
      </c>
      <c r="AA63" s="30">
        <f t="shared" si="25"/>
        <v>0</v>
      </c>
      <c r="AB63" s="30">
        <f t="shared" si="25"/>
        <v>0</v>
      </c>
      <c r="AC63" s="30">
        <f t="shared" si="25"/>
        <v>0</v>
      </c>
      <c r="AD63" s="30">
        <f t="shared" si="25"/>
        <v>0</v>
      </c>
      <c r="AE63" s="30">
        <f t="shared" si="25"/>
        <v>0</v>
      </c>
      <c r="AF63" s="30">
        <f t="shared" si="25"/>
        <v>0</v>
      </c>
      <c r="AG63" s="30">
        <f t="shared" si="25"/>
        <v>0</v>
      </c>
      <c r="AH63" s="30">
        <f t="shared" si="25"/>
        <v>0</v>
      </c>
      <c r="AI63" s="30">
        <f t="shared" si="25"/>
        <v>0</v>
      </c>
      <c r="AJ63" s="30">
        <f t="shared" si="25"/>
        <v>0</v>
      </c>
      <c r="AK63" s="30">
        <f t="shared" si="25"/>
        <v>0</v>
      </c>
      <c r="AL63" s="30">
        <f t="shared" si="25"/>
        <v>0</v>
      </c>
      <c r="AM63" s="30">
        <f t="shared" si="25"/>
        <v>0</v>
      </c>
      <c r="AN63" s="30">
        <f t="shared" si="25"/>
        <v>0</v>
      </c>
      <c r="AO63" s="30">
        <f t="shared" si="25"/>
        <v>0</v>
      </c>
      <c r="AP63" s="30">
        <f t="shared" si="25"/>
        <v>0</v>
      </c>
      <c r="AQ63" s="30">
        <f t="shared" si="25"/>
        <v>0</v>
      </c>
      <c r="AR63" s="30">
        <f t="shared" si="25"/>
        <v>0</v>
      </c>
      <c r="AS63" s="30">
        <f t="shared" si="25"/>
        <v>0</v>
      </c>
      <c r="AT63" s="30">
        <f t="shared" si="25"/>
        <v>0</v>
      </c>
      <c r="AU63" s="30">
        <f t="shared" si="25"/>
        <v>0.85709999999999997</v>
      </c>
      <c r="AV63" s="30">
        <f t="shared" si="25"/>
        <v>0</v>
      </c>
      <c r="AW63" s="30">
        <f t="shared" si="25"/>
        <v>0</v>
      </c>
      <c r="AX63" s="30">
        <f t="shared" si="25"/>
        <v>0</v>
      </c>
      <c r="AY63" s="30">
        <f t="shared" si="25"/>
        <v>0</v>
      </c>
      <c r="AZ63" s="30">
        <f t="shared" si="25"/>
        <v>0</v>
      </c>
      <c r="BA63" s="30">
        <f t="shared" si="25"/>
        <v>0</v>
      </c>
      <c r="BB63" s="30">
        <f t="shared" si="25"/>
        <v>0</v>
      </c>
      <c r="BC63" s="30">
        <f t="shared" si="25"/>
        <v>0</v>
      </c>
      <c r="BD63" s="30">
        <f t="shared" si="25"/>
        <v>0</v>
      </c>
      <c r="BE63" s="30">
        <f t="shared" si="25"/>
        <v>0</v>
      </c>
      <c r="BF63" s="30">
        <f t="shared" si="25"/>
        <v>0</v>
      </c>
      <c r="BG63" s="30">
        <f t="shared" si="25"/>
        <v>0</v>
      </c>
      <c r="BH63" s="30">
        <f t="shared" si="25"/>
        <v>0</v>
      </c>
      <c r="BI63" s="30">
        <f t="shared" si="25"/>
        <v>0</v>
      </c>
      <c r="BJ63" s="30">
        <f t="shared" si="25"/>
        <v>0</v>
      </c>
      <c r="BK63" s="30">
        <f t="shared" si="25"/>
        <v>0</v>
      </c>
      <c r="BL63" s="30">
        <f t="shared" si="25"/>
        <v>0</v>
      </c>
      <c r="BM63" s="30">
        <f t="shared" si="25"/>
        <v>0</v>
      </c>
      <c r="BN63" s="30">
        <f t="shared" si="25"/>
        <v>1.489E-2</v>
      </c>
      <c r="BO63" s="30">
        <f t="shared" ref="BO63" si="26">BO59*BO61</f>
        <v>0</v>
      </c>
      <c r="BP63" s="31">
        <f>SUM(D63:BN63)</f>
        <v>17.778190000000002</v>
      </c>
      <c r="BQ63" s="32">
        <f>BP63/$C$7</f>
        <v>17.778190000000002</v>
      </c>
    </row>
    <row r="64" spans="1:69" ht="15" customHeight="1" x14ac:dyDescent="0.3">
      <c r="A64" s="28"/>
      <c r="B64" s="29" t="s">
        <v>31</v>
      </c>
      <c r="C64" s="93"/>
      <c r="D64" s="30">
        <f>D59*D61</f>
        <v>1.3453999999999999</v>
      </c>
      <c r="E64" s="30">
        <f t="shared" ref="E64:BN64" si="27">E59*E61</f>
        <v>0</v>
      </c>
      <c r="F64" s="30">
        <f t="shared" si="27"/>
        <v>0.8</v>
      </c>
      <c r="G64" s="30">
        <f t="shared" si="27"/>
        <v>0</v>
      </c>
      <c r="H64" s="30">
        <f t="shared" si="27"/>
        <v>0.91200000000000003</v>
      </c>
      <c r="I64" s="30">
        <f t="shared" si="27"/>
        <v>0</v>
      </c>
      <c r="J64" s="30">
        <f t="shared" si="27"/>
        <v>4.9965999999999999</v>
      </c>
      <c r="K64" s="30">
        <f t="shared" si="27"/>
        <v>3.3122000000000003</v>
      </c>
      <c r="L64" s="30">
        <f t="shared" si="27"/>
        <v>0</v>
      </c>
      <c r="M64" s="30">
        <f t="shared" si="27"/>
        <v>5.54</v>
      </c>
      <c r="N64" s="30">
        <f t="shared" si="27"/>
        <v>0</v>
      </c>
      <c r="O64" s="30">
        <f t="shared" si="27"/>
        <v>0</v>
      </c>
      <c r="P64" s="30">
        <f t="shared" si="27"/>
        <v>0</v>
      </c>
      <c r="Q64" s="30">
        <f t="shared" si="27"/>
        <v>0</v>
      </c>
      <c r="R64" s="30">
        <f t="shared" si="27"/>
        <v>0</v>
      </c>
      <c r="S64" s="30">
        <f t="shared" si="27"/>
        <v>0</v>
      </c>
      <c r="T64" s="30">
        <f t="shared" si="27"/>
        <v>0</v>
      </c>
      <c r="U64" s="30">
        <f t="shared" si="27"/>
        <v>0</v>
      </c>
      <c r="V64" s="30">
        <f t="shared" si="27"/>
        <v>0</v>
      </c>
      <c r="W64" s="30">
        <f>W59*W61</f>
        <v>0</v>
      </c>
      <c r="X64" s="30">
        <f t="shared" si="27"/>
        <v>0</v>
      </c>
      <c r="Y64" s="30">
        <f t="shared" si="27"/>
        <v>0</v>
      </c>
      <c r="Z64" s="30">
        <f t="shared" si="27"/>
        <v>0</v>
      </c>
      <c r="AA64" s="30">
        <f t="shared" si="27"/>
        <v>0</v>
      </c>
      <c r="AB64" s="30">
        <f t="shared" si="27"/>
        <v>0</v>
      </c>
      <c r="AC64" s="30">
        <f t="shared" si="27"/>
        <v>0</v>
      </c>
      <c r="AD64" s="30">
        <f t="shared" si="27"/>
        <v>0</v>
      </c>
      <c r="AE64" s="30">
        <f t="shared" si="27"/>
        <v>0</v>
      </c>
      <c r="AF64" s="30">
        <f t="shared" si="27"/>
        <v>0</v>
      </c>
      <c r="AG64" s="30">
        <f t="shared" si="27"/>
        <v>0</v>
      </c>
      <c r="AH64" s="30">
        <f t="shared" si="27"/>
        <v>0</v>
      </c>
      <c r="AI64" s="30">
        <f t="shared" si="27"/>
        <v>0</v>
      </c>
      <c r="AJ64" s="30">
        <f t="shared" si="27"/>
        <v>0</v>
      </c>
      <c r="AK64" s="30">
        <f t="shared" si="27"/>
        <v>0</v>
      </c>
      <c r="AL64" s="30">
        <f t="shared" si="27"/>
        <v>0</v>
      </c>
      <c r="AM64" s="30">
        <f t="shared" si="27"/>
        <v>0</v>
      </c>
      <c r="AN64" s="30">
        <f t="shared" si="27"/>
        <v>0</v>
      </c>
      <c r="AO64" s="30">
        <f t="shared" si="27"/>
        <v>0</v>
      </c>
      <c r="AP64" s="30">
        <f t="shared" si="27"/>
        <v>0</v>
      </c>
      <c r="AQ64" s="30">
        <f t="shared" si="27"/>
        <v>0</v>
      </c>
      <c r="AR64" s="30">
        <f t="shared" si="27"/>
        <v>0</v>
      </c>
      <c r="AS64" s="30">
        <f t="shared" si="27"/>
        <v>0</v>
      </c>
      <c r="AT64" s="30">
        <f t="shared" si="27"/>
        <v>0</v>
      </c>
      <c r="AU64" s="30">
        <f t="shared" si="27"/>
        <v>0.85709999999999997</v>
      </c>
      <c r="AV64" s="30">
        <f t="shared" si="27"/>
        <v>0</v>
      </c>
      <c r="AW64" s="30">
        <f t="shared" si="27"/>
        <v>0</v>
      </c>
      <c r="AX64" s="30">
        <f t="shared" si="27"/>
        <v>0</v>
      </c>
      <c r="AY64" s="30">
        <f t="shared" si="27"/>
        <v>0</v>
      </c>
      <c r="AZ64" s="30">
        <f t="shared" si="27"/>
        <v>0</v>
      </c>
      <c r="BA64" s="30">
        <f t="shared" si="27"/>
        <v>0</v>
      </c>
      <c r="BB64" s="30">
        <f t="shared" si="27"/>
        <v>0</v>
      </c>
      <c r="BC64" s="30">
        <f t="shared" si="27"/>
        <v>0</v>
      </c>
      <c r="BD64" s="30">
        <f t="shared" si="27"/>
        <v>0</v>
      </c>
      <c r="BE64" s="30">
        <f t="shared" si="27"/>
        <v>0</v>
      </c>
      <c r="BF64" s="30">
        <f t="shared" si="27"/>
        <v>0</v>
      </c>
      <c r="BG64" s="30">
        <f t="shared" si="27"/>
        <v>0</v>
      </c>
      <c r="BH64" s="30">
        <f t="shared" si="27"/>
        <v>0</v>
      </c>
      <c r="BI64" s="30">
        <f t="shared" si="27"/>
        <v>0</v>
      </c>
      <c r="BJ64" s="30">
        <f t="shared" si="27"/>
        <v>0</v>
      </c>
      <c r="BK64" s="30">
        <f t="shared" si="27"/>
        <v>0</v>
      </c>
      <c r="BL64" s="30">
        <f t="shared" si="27"/>
        <v>0</v>
      </c>
      <c r="BM64" s="30">
        <f t="shared" si="27"/>
        <v>0</v>
      </c>
      <c r="BN64" s="30">
        <f t="shared" si="27"/>
        <v>1.489E-2</v>
      </c>
      <c r="BO64" s="30">
        <f t="shared" ref="BO64" si="28">BO59*BO61</f>
        <v>0</v>
      </c>
      <c r="BP64" s="31">
        <f>SUM(D64:BN64)</f>
        <v>17.778190000000002</v>
      </c>
      <c r="BQ64" s="32">
        <f>BP64/$C$7</f>
        <v>17.778190000000002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87"/>
      <c r="B69" s="4" t="s">
        <v>3</v>
      </c>
      <c r="C69" s="83" t="s">
        <v>4</v>
      </c>
      <c r="D69" s="85" t="str">
        <f t="shared" ref="D69:AN69" si="29">D51</f>
        <v>Хлеб пшеничный</v>
      </c>
      <c r="E69" s="85" t="str">
        <f t="shared" si="29"/>
        <v>Хлеб ржано-пшеничный</v>
      </c>
      <c r="F69" s="85" t="str">
        <f t="shared" si="29"/>
        <v>Сахар</v>
      </c>
      <c r="G69" s="85" t="str">
        <f t="shared" si="29"/>
        <v>Чай</v>
      </c>
      <c r="H69" s="85" t="str">
        <f t="shared" si="29"/>
        <v>Какао</v>
      </c>
      <c r="I69" s="85" t="str">
        <f t="shared" si="29"/>
        <v>Кофейный напиток</v>
      </c>
      <c r="J69" s="85" t="str">
        <f t="shared" si="29"/>
        <v>Молоко 2,5%</v>
      </c>
      <c r="K69" s="85" t="str">
        <f t="shared" si="29"/>
        <v>Масло сливочное</v>
      </c>
      <c r="L69" s="85" t="str">
        <f t="shared" si="29"/>
        <v>Сметана 15%</v>
      </c>
      <c r="M69" s="85" t="str">
        <f t="shared" si="29"/>
        <v>Молоко сухое</v>
      </c>
      <c r="N69" s="85" t="str">
        <f t="shared" si="29"/>
        <v>Снежок 2,5 %</v>
      </c>
      <c r="O69" s="85" t="str">
        <f t="shared" si="29"/>
        <v>Творог 5%</v>
      </c>
      <c r="P69" s="85" t="str">
        <f t="shared" si="29"/>
        <v>Молоко сгущенное</v>
      </c>
      <c r="Q69" s="85" t="str">
        <f t="shared" si="29"/>
        <v xml:space="preserve">Джем Сава </v>
      </c>
      <c r="R69" s="85" t="str">
        <f t="shared" si="29"/>
        <v>Сыр</v>
      </c>
      <c r="S69" s="85" t="str">
        <f t="shared" si="29"/>
        <v>Зеленый горошек</v>
      </c>
      <c r="T69" s="85" t="str">
        <f t="shared" si="29"/>
        <v>Кукуруза консервирован.</v>
      </c>
      <c r="U69" s="85" t="str">
        <f t="shared" si="29"/>
        <v>Консервы рыбные</v>
      </c>
      <c r="V69" s="85" t="str">
        <f t="shared" si="29"/>
        <v>Огурцы консервирован.</v>
      </c>
      <c r="W69" s="35"/>
      <c r="X69" s="85" t="str">
        <f t="shared" si="29"/>
        <v>Яйцо</v>
      </c>
      <c r="Y69" s="85" t="str">
        <f t="shared" si="29"/>
        <v>Икра кабачковая</v>
      </c>
      <c r="Z69" s="85" t="str">
        <f t="shared" si="29"/>
        <v>Изюм</v>
      </c>
      <c r="AA69" s="85" t="str">
        <f t="shared" si="29"/>
        <v>Курага</v>
      </c>
      <c r="AB69" s="85" t="str">
        <f t="shared" si="29"/>
        <v>Чернослив</v>
      </c>
      <c r="AC69" s="85" t="str">
        <f t="shared" si="29"/>
        <v>Шиповник</v>
      </c>
      <c r="AD69" s="85" t="str">
        <f t="shared" si="29"/>
        <v>Сухофрукты</v>
      </c>
      <c r="AE69" s="85" t="str">
        <f t="shared" si="29"/>
        <v>Ягода свежемороженная</v>
      </c>
      <c r="AF69" s="85" t="str">
        <f t="shared" si="29"/>
        <v>Лимон</v>
      </c>
      <c r="AG69" s="85" t="str">
        <f t="shared" si="29"/>
        <v>Кисель</v>
      </c>
      <c r="AH69" s="85" t="str">
        <f t="shared" si="29"/>
        <v xml:space="preserve">Сок </v>
      </c>
      <c r="AI69" s="85" t="str">
        <f t="shared" si="29"/>
        <v>Макаронные изделия</v>
      </c>
      <c r="AJ69" s="85" t="str">
        <f t="shared" si="29"/>
        <v>Мука</v>
      </c>
      <c r="AK69" s="85" t="str">
        <f t="shared" si="29"/>
        <v>Дрожжи</v>
      </c>
      <c r="AL69" s="85" t="str">
        <f t="shared" si="29"/>
        <v>Печенье</v>
      </c>
      <c r="AM69" s="85" t="str">
        <f t="shared" si="29"/>
        <v>Пряники</v>
      </c>
      <c r="AN69" s="85" t="str">
        <f t="shared" si="29"/>
        <v>Вафли</v>
      </c>
      <c r="AO69" s="85" t="str">
        <f>AO51</f>
        <v>Конфеты</v>
      </c>
      <c r="AP69" s="85" t="str">
        <f>AP51</f>
        <v>Повидло Сава</v>
      </c>
      <c r="AQ69" s="85" t="str">
        <f>AQ51</f>
        <v>Крупа геркулес</v>
      </c>
      <c r="AR69" s="85" t="str">
        <f>AR51</f>
        <v>Крупа горох</v>
      </c>
      <c r="AS69" s="85" t="str">
        <f t="shared" ref="AS69:AX69" si="30">AS51</f>
        <v>Крупа гречневая</v>
      </c>
      <c r="AT69" s="85" t="str">
        <f t="shared" si="30"/>
        <v>Крупа кукурузная</v>
      </c>
      <c r="AU69" s="85" t="str">
        <f t="shared" si="30"/>
        <v>Крупа манная</v>
      </c>
      <c r="AV69" s="85" t="str">
        <f t="shared" si="30"/>
        <v>Крупа перловая</v>
      </c>
      <c r="AW69" s="85" t="str">
        <f t="shared" si="30"/>
        <v>Крупа пшеничная</v>
      </c>
      <c r="AX69" s="85" t="str">
        <f t="shared" si="30"/>
        <v>Крупа пшено</v>
      </c>
      <c r="AY69" s="85" t="str">
        <f>AY51</f>
        <v>Крупа ячневая</v>
      </c>
      <c r="AZ69" s="85" t="str">
        <f t="shared" ref="AZ69:BN69" si="31">AZ51</f>
        <v>Рис</v>
      </c>
      <c r="BA69" s="85" t="str">
        <f t="shared" si="31"/>
        <v>Цыпленок бройлер</v>
      </c>
      <c r="BB69" s="85" t="str">
        <f t="shared" si="31"/>
        <v>Филе куриное</v>
      </c>
      <c r="BC69" s="85" t="str">
        <f t="shared" si="31"/>
        <v>Фарш говяжий</v>
      </c>
      <c r="BD69" s="85" t="str">
        <f t="shared" si="31"/>
        <v>Печень куриная</v>
      </c>
      <c r="BE69" s="85" t="str">
        <f t="shared" si="31"/>
        <v>Филе минтая</v>
      </c>
      <c r="BF69" s="83" t="str">
        <f t="shared" si="31"/>
        <v>Филе сельди слабосол.</v>
      </c>
      <c r="BG69" s="83" t="str">
        <f t="shared" si="31"/>
        <v>Картофель</v>
      </c>
      <c r="BH69" s="83" t="str">
        <f t="shared" si="31"/>
        <v>Морковь</v>
      </c>
      <c r="BI69" s="83" t="str">
        <f t="shared" si="31"/>
        <v>Лук</v>
      </c>
      <c r="BJ69" s="83" t="str">
        <f t="shared" si="31"/>
        <v>Капуста</v>
      </c>
      <c r="BK69" s="83" t="str">
        <f t="shared" si="31"/>
        <v>Свекла</v>
      </c>
      <c r="BL69" s="83" t="str">
        <f t="shared" si="31"/>
        <v>Томатная паста</v>
      </c>
      <c r="BM69" s="83" t="str">
        <f t="shared" si="31"/>
        <v>Масло растительное</v>
      </c>
      <c r="BN69" s="83" t="str">
        <f t="shared" si="31"/>
        <v>Соль</v>
      </c>
      <c r="BO69" s="83" t="str">
        <f t="shared" ref="BO69" si="32">BO51</f>
        <v>Аскорбиновая кислота</v>
      </c>
      <c r="BP69" s="94" t="s">
        <v>5</v>
      </c>
      <c r="BQ69" s="94" t="s">
        <v>6</v>
      </c>
    </row>
    <row r="70" spans="1:69" ht="28.5" customHeight="1" x14ac:dyDescent="0.25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3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4"/>
      <c r="BQ70" s="94"/>
    </row>
    <row r="71" spans="1:69" x14ac:dyDescent="0.25">
      <c r="A71" s="89" t="s">
        <v>12</v>
      </c>
      <c r="B71" s="6" t="str">
        <f>B12</f>
        <v>Суп шахтерский</v>
      </c>
      <c r="C71" s="90">
        <f>$F$4</f>
        <v>1</v>
      </c>
      <c r="D71" s="6">
        <f t="shared" ref="D71:BN75" si="33">D12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3.0000000000000001E-3</v>
      </c>
      <c r="L71" s="6">
        <f t="shared" si="33"/>
        <v>6.0000000000000001E-3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6.0000000000000001E-3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0.02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0.09</v>
      </c>
      <c r="BH71" s="6">
        <f t="shared" si="33"/>
        <v>0.01</v>
      </c>
      <c r="BI71" s="6">
        <f t="shared" si="33"/>
        <v>0.01</v>
      </c>
      <c r="BJ71" s="6">
        <f t="shared" si="33"/>
        <v>0</v>
      </c>
      <c r="BK71" s="6">
        <f t="shared" si="33"/>
        <v>0</v>
      </c>
      <c r="BL71" s="6">
        <f t="shared" si="33"/>
        <v>0</v>
      </c>
      <c r="BM71" s="6">
        <f t="shared" si="33"/>
        <v>2E-3</v>
      </c>
      <c r="BN71" s="6">
        <f t="shared" si="33"/>
        <v>1E-3</v>
      </c>
      <c r="BO71" s="6">
        <f t="shared" ref="BO71:BO74" si="34">BO12</f>
        <v>0</v>
      </c>
    </row>
    <row r="72" spans="1:69" x14ac:dyDescent="0.25">
      <c r="A72" s="89"/>
      <c r="B72" s="6" t="str">
        <f t="shared" ref="B72:B77" si="35">B13</f>
        <v>Капуста, тушеная с мясом</v>
      </c>
      <c r="C72" s="91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2E-3</v>
      </c>
      <c r="L72" s="6">
        <f t="shared" si="33"/>
        <v>0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0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0.03</v>
      </c>
      <c r="BB72" s="6">
        <f t="shared" si="33"/>
        <v>0</v>
      </c>
      <c r="BC72" s="6">
        <f t="shared" si="33"/>
        <v>5.0000000000000001E-3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8.0000000000000002E-3</v>
      </c>
      <c r="BI72" s="6">
        <f t="shared" si="33"/>
        <v>0.01</v>
      </c>
      <c r="BJ72" s="6">
        <f t="shared" si="33"/>
        <v>0.16</v>
      </c>
      <c r="BK72" s="6">
        <f t="shared" si="33"/>
        <v>0</v>
      </c>
      <c r="BL72" s="6">
        <f t="shared" si="33"/>
        <v>2E-3</v>
      </c>
      <c r="BM72" s="6">
        <f t="shared" si="33"/>
        <v>5.0000000000000001E-3</v>
      </c>
      <c r="BN72" s="6">
        <f t="shared" si="33"/>
        <v>1E-3</v>
      </c>
      <c r="BO72" s="6">
        <f t="shared" si="34"/>
        <v>0</v>
      </c>
    </row>
    <row r="73" spans="1:69" x14ac:dyDescent="0.25">
      <c r="A73" s="89"/>
      <c r="B73" s="6" t="str">
        <f t="shared" si="35"/>
        <v>Хлеб пшеничный</v>
      </c>
      <c r="C73" s="91"/>
      <c r="D73" s="6">
        <f t="shared" si="33"/>
        <v>0.02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0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0</v>
      </c>
      <c r="BO73" s="6">
        <f t="shared" si="34"/>
        <v>0</v>
      </c>
    </row>
    <row r="74" spans="1:69" x14ac:dyDescent="0.25">
      <c r="A74" s="89"/>
      <c r="B74" s="6" t="str">
        <f t="shared" si="35"/>
        <v>Хлеб ржано-пшеничный</v>
      </c>
      <c r="C74" s="91"/>
      <c r="D74" s="6">
        <f t="shared" si="33"/>
        <v>0</v>
      </c>
      <c r="E74" s="6">
        <f t="shared" si="33"/>
        <v>0.04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0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</v>
      </c>
      <c r="BB74" s="6">
        <f t="shared" si="33"/>
        <v>0</v>
      </c>
      <c r="BC74" s="6">
        <f t="shared" si="33"/>
        <v>0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0</v>
      </c>
      <c r="BI74" s="6">
        <f t="shared" si="33"/>
        <v>0</v>
      </c>
      <c r="BJ74" s="6">
        <f t="shared" si="33"/>
        <v>0</v>
      </c>
      <c r="BK74" s="6">
        <f t="shared" si="33"/>
        <v>0</v>
      </c>
      <c r="BL74" s="6">
        <f t="shared" si="33"/>
        <v>0</v>
      </c>
      <c r="BM74" s="6">
        <f t="shared" si="33"/>
        <v>0</v>
      </c>
      <c r="BN74" s="6">
        <f t="shared" si="33"/>
        <v>0</v>
      </c>
      <c r="BO74" s="6">
        <f t="shared" si="34"/>
        <v>0</v>
      </c>
    </row>
    <row r="75" spans="1:69" x14ac:dyDescent="0.25">
      <c r="A75" s="89"/>
      <c r="B75" s="6" t="str">
        <f t="shared" si="35"/>
        <v>Компот из сухофруктов</v>
      </c>
      <c r="C75" s="91"/>
      <c r="D75" s="6">
        <f t="shared" si="33"/>
        <v>0</v>
      </c>
      <c r="E75" s="6">
        <f t="shared" si="33"/>
        <v>0</v>
      </c>
      <c r="F75" s="6">
        <f t="shared" si="33"/>
        <v>0.01</v>
      </c>
      <c r="G75" s="6">
        <f t="shared" ref="G75:BN77" si="36">G16</f>
        <v>0</v>
      </c>
      <c r="H75" s="6">
        <f t="shared" si="36"/>
        <v>0</v>
      </c>
      <c r="I75" s="6">
        <f t="shared" si="36"/>
        <v>0</v>
      </c>
      <c r="J75" s="6">
        <f t="shared" si="36"/>
        <v>0</v>
      </c>
      <c r="K75" s="6">
        <f t="shared" si="36"/>
        <v>0</v>
      </c>
      <c r="L75" s="6">
        <f t="shared" si="36"/>
        <v>0</v>
      </c>
      <c r="M75" s="6">
        <f t="shared" si="36"/>
        <v>0</v>
      </c>
      <c r="N75" s="6">
        <f t="shared" si="36"/>
        <v>0</v>
      </c>
      <c r="O75" s="6">
        <f t="shared" si="36"/>
        <v>0</v>
      </c>
      <c r="P75" s="6">
        <f t="shared" si="36"/>
        <v>0</v>
      </c>
      <c r="Q75" s="6">
        <f t="shared" si="36"/>
        <v>0</v>
      </c>
      <c r="R75" s="6">
        <f t="shared" si="36"/>
        <v>0</v>
      </c>
      <c r="S75" s="6">
        <f t="shared" si="36"/>
        <v>0</v>
      </c>
      <c r="T75" s="6">
        <f t="shared" si="36"/>
        <v>0</v>
      </c>
      <c r="U75" s="6">
        <f t="shared" si="36"/>
        <v>0</v>
      </c>
      <c r="V75" s="6">
        <f t="shared" si="36"/>
        <v>0</v>
      </c>
      <c r="W75" s="6">
        <f t="shared" si="36"/>
        <v>0</v>
      </c>
      <c r="X75" s="6">
        <f t="shared" si="36"/>
        <v>0</v>
      </c>
      <c r="Y75" s="6">
        <f t="shared" si="36"/>
        <v>0</v>
      </c>
      <c r="Z75" s="6">
        <f t="shared" si="36"/>
        <v>0</v>
      </c>
      <c r="AA75" s="6">
        <f t="shared" si="36"/>
        <v>0</v>
      </c>
      <c r="AB75" s="6">
        <f t="shared" si="36"/>
        <v>0</v>
      </c>
      <c r="AC75" s="6">
        <f t="shared" si="36"/>
        <v>0</v>
      </c>
      <c r="AD75" s="6">
        <f t="shared" si="36"/>
        <v>1.7999999999999999E-2</v>
      </c>
      <c r="AE75" s="6">
        <f t="shared" si="36"/>
        <v>0</v>
      </c>
      <c r="AF75" s="6">
        <f t="shared" si="36"/>
        <v>0</v>
      </c>
      <c r="AG75" s="6">
        <f t="shared" si="36"/>
        <v>0</v>
      </c>
      <c r="AH75" s="6">
        <f t="shared" si="36"/>
        <v>0</v>
      </c>
      <c r="AI75" s="6">
        <f t="shared" si="36"/>
        <v>0</v>
      </c>
      <c r="AJ75" s="6">
        <f t="shared" si="36"/>
        <v>0</v>
      </c>
      <c r="AK75" s="6">
        <f t="shared" si="36"/>
        <v>0</v>
      </c>
      <c r="AL75" s="6">
        <f t="shared" si="36"/>
        <v>0</v>
      </c>
      <c r="AM75" s="6">
        <f t="shared" si="36"/>
        <v>0</v>
      </c>
      <c r="AN75" s="6">
        <f t="shared" si="36"/>
        <v>0</v>
      </c>
      <c r="AO75" s="6">
        <f t="shared" si="36"/>
        <v>0</v>
      </c>
      <c r="AP75" s="6">
        <f t="shared" si="36"/>
        <v>0</v>
      </c>
      <c r="AQ75" s="6">
        <f t="shared" si="36"/>
        <v>0</v>
      </c>
      <c r="AR75" s="6">
        <f t="shared" si="36"/>
        <v>0</v>
      </c>
      <c r="AS75" s="6">
        <f t="shared" si="36"/>
        <v>0</v>
      </c>
      <c r="AT75" s="6">
        <f t="shared" si="36"/>
        <v>0</v>
      </c>
      <c r="AU75" s="6">
        <f t="shared" si="36"/>
        <v>0</v>
      </c>
      <c r="AV75" s="6">
        <f t="shared" si="36"/>
        <v>0</v>
      </c>
      <c r="AW75" s="6">
        <f t="shared" si="36"/>
        <v>0</v>
      </c>
      <c r="AX75" s="6">
        <f t="shared" si="36"/>
        <v>0</v>
      </c>
      <c r="AY75" s="6">
        <f t="shared" si="36"/>
        <v>0</v>
      </c>
      <c r="AZ75" s="6">
        <f t="shared" si="36"/>
        <v>0</v>
      </c>
      <c r="BA75" s="6">
        <f t="shared" si="36"/>
        <v>0</v>
      </c>
      <c r="BB75" s="6">
        <f t="shared" si="36"/>
        <v>0</v>
      </c>
      <c r="BC75" s="6">
        <f t="shared" si="36"/>
        <v>0</v>
      </c>
      <c r="BD75" s="6">
        <f t="shared" si="36"/>
        <v>0</v>
      </c>
      <c r="BE75" s="6">
        <f t="shared" si="36"/>
        <v>0</v>
      </c>
      <c r="BF75" s="6">
        <f t="shared" si="36"/>
        <v>0</v>
      </c>
      <c r="BG75" s="6">
        <f t="shared" si="36"/>
        <v>0</v>
      </c>
      <c r="BH75" s="6">
        <f t="shared" si="36"/>
        <v>0</v>
      </c>
      <c r="BI75" s="6">
        <f t="shared" si="36"/>
        <v>0</v>
      </c>
      <c r="BJ75" s="6">
        <f t="shared" si="36"/>
        <v>0</v>
      </c>
      <c r="BK75" s="6">
        <f t="shared" si="36"/>
        <v>0</v>
      </c>
      <c r="BL75" s="6">
        <f t="shared" si="36"/>
        <v>0</v>
      </c>
      <c r="BM75" s="6">
        <f t="shared" si="36"/>
        <v>0</v>
      </c>
      <c r="BN75" s="6">
        <f t="shared" si="36"/>
        <v>0</v>
      </c>
      <c r="BO75" s="6">
        <f t="shared" ref="BO75" si="37">BO16</f>
        <v>3.4999999999999997E-5</v>
      </c>
    </row>
    <row r="76" spans="1:69" x14ac:dyDescent="0.25">
      <c r="A76" s="89"/>
      <c r="B76" s="6">
        <f t="shared" si="35"/>
        <v>0</v>
      </c>
      <c r="C76" s="91"/>
      <c r="D76" s="6">
        <f t="shared" ref="D76:BN77" si="38">D17</f>
        <v>0</v>
      </c>
      <c r="E76" s="6">
        <f t="shared" si="38"/>
        <v>0</v>
      </c>
      <c r="F76" s="6">
        <f t="shared" si="38"/>
        <v>0</v>
      </c>
      <c r="G76" s="6">
        <f t="shared" si="38"/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6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25">
      <c r="A77" s="89"/>
      <c r="B77" s="6">
        <f t="shared" si="35"/>
        <v>0</v>
      </c>
      <c r="C77" s="92"/>
      <c r="D77" s="6">
        <f t="shared" si="38"/>
        <v>0</v>
      </c>
      <c r="E77" s="6">
        <f t="shared" si="38"/>
        <v>0</v>
      </c>
      <c r="F77" s="6">
        <f t="shared" si="38"/>
        <v>0</v>
      </c>
      <c r="G77" s="6">
        <f t="shared" si="38"/>
        <v>0</v>
      </c>
      <c r="H77" s="6">
        <f t="shared" si="38"/>
        <v>0</v>
      </c>
      <c r="I77" s="6">
        <f t="shared" si="38"/>
        <v>0</v>
      </c>
      <c r="J77" s="6">
        <f t="shared" si="38"/>
        <v>0</v>
      </c>
      <c r="K77" s="6">
        <f t="shared" si="38"/>
        <v>0</v>
      </c>
      <c r="L77" s="6">
        <f t="shared" si="38"/>
        <v>0</v>
      </c>
      <c r="M77" s="6">
        <f t="shared" si="38"/>
        <v>0</v>
      </c>
      <c r="N77" s="6">
        <f t="shared" si="38"/>
        <v>0</v>
      </c>
      <c r="O77" s="6">
        <f t="shared" si="38"/>
        <v>0</v>
      </c>
      <c r="P77" s="6">
        <f t="shared" si="38"/>
        <v>0</v>
      </c>
      <c r="Q77" s="6">
        <f t="shared" si="38"/>
        <v>0</v>
      </c>
      <c r="R77" s="6">
        <f t="shared" si="38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6"/>
        <v>0</v>
      </c>
      <c r="X77" s="6">
        <f t="shared" si="38"/>
        <v>0</v>
      </c>
      <c r="Y77" s="6">
        <f t="shared" si="38"/>
        <v>0</v>
      </c>
      <c r="Z77" s="6">
        <f t="shared" si="38"/>
        <v>0</v>
      </c>
      <c r="AA77" s="6">
        <f t="shared" si="38"/>
        <v>0</v>
      </c>
      <c r="AB77" s="6">
        <f t="shared" si="38"/>
        <v>0</v>
      </c>
      <c r="AC77" s="6">
        <f t="shared" si="38"/>
        <v>0</v>
      </c>
      <c r="AD77" s="6">
        <f t="shared" si="38"/>
        <v>0</v>
      </c>
      <c r="AE77" s="6">
        <f t="shared" si="38"/>
        <v>0</v>
      </c>
      <c r="AF77" s="6">
        <f t="shared" si="38"/>
        <v>0</v>
      </c>
      <c r="AG77" s="6">
        <f t="shared" si="38"/>
        <v>0</v>
      </c>
      <c r="AH77" s="6">
        <f t="shared" si="38"/>
        <v>0</v>
      </c>
      <c r="AI77" s="6">
        <f t="shared" si="38"/>
        <v>0</v>
      </c>
      <c r="AJ77" s="6">
        <f t="shared" si="38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0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1">SUM(E71:E77)</f>
        <v>0.04</v>
      </c>
      <c r="F78" s="19">
        <f t="shared" si="41"/>
        <v>0.01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5.0000000000000001E-3</v>
      </c>
      <c r="L78" s="19">
        <f t="shared" si="41"/>
        <v>6.0000000000000001E-3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>SUM(W71:W77)</f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</v>
      </c>
      <c r="AC78" s="19">
        <f t="shared" si="41"/>
        <v>0</v>
      </c>
      <c r="AD78" s="19">
        <f t="shared" si="41"/>
        <v>1.7999999999999999E-2</v>
      </c>
      <c r="AE78" s="19">
        <f t="shared" si="41"/>
        <v>0</v>
      </c>
      <c r="AF78" s="19">
        <f t="shared" si="41"/>
        <v>0</v>
      </c>
      <c r="AG78" s="19">
        <f t="shared" si="41"/>
        <v>0</v>
      </c>
      <c r="AH78" s="19">
        <f t="shared" si="41"/>
        <v>0</v>
      </c>
      <c r="AI78" s="19">
        <f t="shared" si="41"/>
        <v>0</v>
      </c>
      <c r="AJ78" s="19">
        <f t="shared" si="41"/>
        <v>0</v>
      </c>
      <c r="AK78" s="19">
        <f t="shared" si="41"/>
        <v>0</v>
      </c>
      <c r="AL78" s="19">
        <f t="shared" si="41"/>
        <v>0</v>
      </c>
      <c r="AM78" s="19">
        <f t="shared" si="41"/>
        <v>0</v>
      </c>
      <c r="AN78" s="19">
        <f t="shared" si="41"/>
        <v>0</v>
      </c>
      <c r="AO78" s="19">
        <f t="shared" si="41"/>
        <v>0</v>
      </c>
      <c r="AP78" s="19">
        <f t="shared" si="41"/>
        <v>0</v>
      </c>
      <c r="AQ78" s="19">
        <f t="shared" si="41"/>
        <v>0</v>
      </c>
      <c r="AR78" s="19">
        <f t="shared" si="41"/>
        <v>0</v>
      </c>
      <c r="AS78" s="19">
        <f t="shared" si="41"/>
        <v>6.0000000000000001E-3</v>
      </c>
      <c r="AT78" s="19">
        <f t="shared" si="41"/>
        <v>0</v>
      </c>
      <c r="AU78" s="19">
        <f t="shared" si="41"/>
        <v>0</v>
      </c>
      <c r="AV78" s="19">
        <f t="shared" si="41"/>
        <v>0</v>
      </c>
      <c r="AW78" s="19">
        <f t="shared" si="41"/>
        <v>0</v>
      </c>
      <c r="AX78" s="19">
        <f t="shared" si="41"/>
        <v>0</v>
      </c>
      <c r="AY78" s="19">
        <f t="shared" si="41"/>
        <v>0</v>
      </c>
      <c r="AZ78" s="19">
        <f t="shared" si="41"/>
        <v>0</v>
      </c>
      <c r="BA78" s="19">
        <f t="shared" si="41"/>
        <v>0.05</v>
      </c>
      <c r="BB78" s="19">
        <f t="shared" si="41"/>
        <v>0</v>
      </c>
      <c r="BC78" s="19">
        <f t="shared" si="41"/>
        <v>5.0000000000000001E-3</v>
      </c>
      <c r="BD78" s="19">
        <f t="shared" si="41"/>
        <v>0</v>
      </c>
      <c r="BE78" s="19">
        <f t="shared" si="41"/>
        <v>0</v>
      </c>
      <c r="BF78" s="19">
        <f t="shared" si="41"/>
        <v>0</v>
      </c>
      <c r="BG78" s="19">
        <f t="shared" si="41"/>
        <v>0.09</v>
      </c>
      <c r="BH78" s="19">
        <f t="shared" si="41"/>
        <v>1.8000000000000002E-2</v>
      </c>
      <c r="BI78" s="19">
        <f t="shared" si="41"/>
        <v>0.02</v>
      </c>
      <c r="BJ78" s="19">
        <f t="shared" si="41"/>
        <v>0.16</v>
      </c>
      <c r="BK78" s="19">
        <f t="shared" si="41"/>
        <v>0</v>
      </c>
      <c r="BL78" s="19">
        <f t="shared" si="41"/>
        <v>2E-3</v>
      </c>
      <c r="BM78" s="19">
        <f t="shared" si="41"/>
        <v>7.0000000000000001E-3</v>
      </c>
      <c r="BN78" s="19">
        <f t="shared" si="41"/>
        <v>2E-3</v>
      </c>
      <c r="BO78" s="19">
        <f t="shared" ref="BO78" si="42">SUM(BO71:BO77)</f>
        <v>3.4999999999999997E-5</v>
      </c>
    </row>
    <row r="79" spans="1:69" ht="17.25" x14ac:dyDescent="0.3">
      <c r="B79" s="20" t="s">
        <v>25</v>
      </c>
      <c r="C79" s="18"/>
      <c r="D79" s="21">
        <f t="shared" ref="D79:BN79" si="43">PRODUCT(D78,$F$4)</f>
        <v>0.02</v>
      </c>
      <c r="E79" s="21">
        <f t="shared" si="43"/>
        <v>0.04</v>
      </c>
      <c r="F79" s="21">
        <f t="shared" si="43"/>
        <v>0.01</v>
      </c>
      <c r="G79" s="21">
        <f t="shared" si="43"/>
        <v>0</v>
      </c>
      <c r="H79" s="21">
        <f t="shared" si="43"/>
        <v>0</v>
      </c>
      <c r="I79" s="21">
        <f t="shared" si="43"/>
        <v>0</v>
      </c>
      <c r="J79" s="21">
        <f t="shared" si="43"/>
        <v>0</v>
      </c>
      <c r="K79" s="21">
        <f t="shared" si="43"/>
        <v>5.0000000000000001E-3</v>
      </c>
      <c r="L79" s="21">
        <f t="shared" si="43"/>
        <v>6.0000000000000001E-3</v>
      </c>
      <c r="M79" s="21">
        <f t="shared" si="43"/>
        <v>0</v>
      </c>
      <c r="N79" s="21">
        <f t="shared" si="43"/>
        <v>0</v>
      </c>
      <c r="O79" s="21">
        <f t="shared" si="43"/>
        <v>0</v>
      </c>
      <c r="P79" s="21">
        <f t="shared" si="43"/>
        <v>0</v>
      </c>
      <c r="Q79" s="21">
        <f t="shared" si="43"/>
        <v>0</v>
      </c>
      <c r="R79" s="21">
        <f t="shared" si="43"/>
        <v>0</v>
      </c>
      <c r="S79" s="21">
        <f t="shared" si="43"/>
        <v>0</v>
      </c>
      <c r="T79" s="21">
        <f t="shared" si="43"/>
        <v>0</v>
      </c>
      <c r="U79" s="21">
        <f t="shared" si="43"/>
        <v>0</v>
      </c>
      <c r="V79" s="21">
        <f t="shared" si="43"/>
        <v>0</v>
      </c>
      <c r="W79" s="21">
        <f>PRODUCT(W78,$F$4)</f>
        <v>0</v>
      </c>
      <c r="X79" s="21">
        <f t="shared" si="43"/>
        <v>0</v>
      </c>
      <c r="Y79" s="21">
        <f t="shared" si="43"/>
        <v>0</v>
      </c>
      <c r="Z79" s="21">
        <f t="shared" si="43"/>
        <v>0</v>
      </c>
      <c r="AA79" s="21">
        <f t="shared" si="43"/>
        <v>0</v>
      </c>
      <c r="AB79" s="21">
        <f t="shared" si="43"/>
        <v>0</v>
      </c>
      <c r="AC79" s="21">
        <f t="shared" si="43"/>
        <v>0</v>
      </c>
      <c r="AD79" s="21">
        <f t="shared" si="43"/>
        <v>1.7999999999999999E-2</v>
      </c>
      <c r="AE79" s="21">
        <f t="shared" si="43"/>
        <v>0</v>
      </c>
      <c r="AF79" s="21">
        <f t="shared" si="43"/>
        <v>0</v>
      </c>
      <c r="AG79" s="21">
        <f t="shared" si="43"/>
        <v>0</v>
      </c>
      <c r="AH79" s="21">
        <f t="shared" si="43"/>
        <v>0</v>
      </c>
      <c r="AI79" s="21">
        <f t="shared" si="43"/>
        <v>0</v>
      </c>
      <c r="AJ79" s="21">
        <f t="shared" si="43"/>
        <v>0</v>
      </c>
      <c r="AK79" s="21">
        <f t="shared" si="43"/>
        <v>0</v>
      </c>
      <c r="AL79" s="21">
        <f t="shared" si="43"/>
        <v>0</v>
      </c>
      <c r="AM79" s="21">
        <f t="shared" si="43"/>
        <v>0</v>
      </c>
      <c r="AN79" s="21">
        <f t="shared" si="43"/>
        <v>0</v>
      </c>
      <c r="AO79" s="21">
        <f t="shared" si="43"/>
        <v>0</v>
      </c>
      <c r="AP79" s="21">
        <f t="shared" si="43"/>
        <v>0</v>
      </c>
      <c r="AQ79" s="21">
        <f t="shared" si="43"/>
        <v>0</v>
      </c>
      <c r="AR79" s="21">
        <f t="shared" si="43"/>
        <v>0</v>
      </c>
      <c r="AS79" s="21">
        <f t="shared" si="43"/>
        <v>6.0000000000000001E-3</v>
      </c>
      <c r="AT79" s="21">
        <f t="shared" si="43"/>
        <v>0</v>
      </c>
      <c r="AU79" s="21">
        <f t="shared" si="43"/>
        <v>0</v>
      </c>
      <c r="AV79" s="21">
        <f t="shared" si="43"/>
        <v>0</v>
      </c>
      <c r="AW79" s="21">
        <f t="shared" si="43"/>
        <v>0</v>
      </c>
      <c r="AX79" s="21">
        <f t="shared" si="43"/>
        <v>0</v>
      </c>
      <c r="AY79" s="21">
        <f t="shared" si="43"/>
        <v>0</v>
      </c>
      <c r="AZ79" s="21">
        <f t="shared" si="43"/>
        <v>0</v>
      </c>
      <c r="BA79" s="21">
        <f t="shared" si="43"/>
        <v>0.05</v>
      </c>
      <c r="BB79" s="21">
        <f t="shared" si="43"/>
        <v>0</v>
      </c>
      <c r="BC79" s="21">
        <f t="shared" si="43"/>
        <v>5.0000000000000001E-3</v>
      </c>
      <c r="BD79" s="21">
        <f t="shared" si="43"/>
        <v>0</v>
      </c>
      <c r="BE79" s="21">
        <f t="shared" si="43"/>
        <v>0</v>
      </c>
      <c r="BF79" s="21">
        <f t="shared" si="43"/>
        <v>0</v>
      </c>
      <c r="BG79" s="21">
        <f t="shared" si="43"/>
        <v>0.09</v>
      </c>
      <c r="BH79" s="21">
        <f t="shared" si="43"/>
        <v>1.8000000000000002E-2</v>
      </c>
      <c r="BI79" s="21">
        <f t="shared" si="43"/>
        <v>0.02</v>
      </c>
      <c r="BJ79" s="21">
        <f t="shared" si="43"/>
        <v>0.16</v>
      </c>
      <c r="BK79" s="21">
        <f t="shared" si="43"/>
        <v>0</v>
      </c>
      <c r="BL79" s="21">
        <f t="shared" si="43"/>
        <v>2E-3</v>
      </c>
      <c r="BM79" s="21">
        <f t="shared" si="43"/>
        <v>7.0000000000000001E-3</v>
      </c>
      <c r="BN79" s="21">
        <f t="shared" si="43"/>
        <v>2E-3</v>
      </c>
      <c r="BO79" s="21">
        <f t="shared" ref="BO79" si="44">PRODUCT(BO78,$F$4)</f>
        <v>3.4999999999999997E-5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5">E42</f>
        <v>70</v>
      </c>
      <c r="F81" s="27">
        <f t="shared" si="45"/>
        <v>80</v>
      </c>
      <c r="G81" s="27">
        <f t="shared" si="45"/>
        <v>532</v>
      </c>
      <c r="H81" s="27">
        <f t="shared" si="45"/>
        <v>1140</v>
      </c>
      <c r="I81" s="27">
        <f t="shared" si="45"/>
        <v>620</v>
      </c>
      <c r="J81" s="27">
        <f t="shared" si="45"/>
        <v>71.38</v>
      </c>
      <c r="K81" s="27">
        <f t="shared" si="45"/>
        <v>662.44</v>
      </c>
      <c r="L81" s="27">
        <f t="shared" si="45"/>
        <v>200.83</v>
      </c>
      <c r="M81" s="27">
        <f t="shared" si="45"/>
        <v>554</v>
      </c>
      <c r="N81" s="27">
        <f t="shared" si="45"/>
        <v>99.49</v>
      </c>
      <c r="O81" s="27">
        <f t="shared" si="45"/>
        <v>320.32</v>
      </c>
      <c r="P81" s="27">
        <f t="shared" si="45"/>
        <v>373.68</v>
      </c>
      <c r="Q81" s="27">
        <f t="shared" si="45"/>
        <v>416.67</v>
      </c>
      <c r="R81" s="27">
        <f t="shared" si="45"/>
        <v>0</v>
      </c>
      <c r="S81" s="27">
        <f t="shared" si="45"/>
        <v>0</v>
      </c>
      <c r="T81" s="27">
        <f t="shared" si="45"/>
        <v>0</v>
      </c>
      <c r="U81" s="27">
        <f t="shared" si="45"/>
        <v>692</v>
      </c>
      <c r="V81" s="27">
        <f t="shared" si="45"/>
        <v>401.28</v>
      </c>
      <c r="W81" s="27">
        <f>W42</f>
        <v>209</v>
      </c>
      <c r="X81" s="27">
        <f t="shared" si="45"/>
        <v>9.1</v>
      </c>
      <c r="Y81" s="27">
        <f t="shared" si="45"/>
        <v>0</v>
      </c>
      <c r="Z81" s="27">
        <f t="shared" si="45"/>
        <v>261</v>
      </c>
      <c r="AA81" s="27">
        <f t="shared" si="45"/>
        <v>412</v>
      </c>
      <c r="AB81" s="27">
        <f t="shared" si="45"/>
        <v>224</v>
      </c>
      <c r="AC81" s="27">
        <f t="shared" si="45"/>
        <v>300</v>
      </c>
      <c r="AD81" s="27">
        <f t="shared" si="45"/>
        <v>145</v>
      </c>
      <c r="AE81" s="27">
        <f t="shared" si="45"/>
        <v>392</v>
      </c>
      <c r="AF81" s="27">
        <f t="shared" si="45"/>
        <v>209</v>
      </c>
      <c r="AG81" s="27">
        <f t="shared" si="45"/>
        <v>227.27</v>
      </c>
      <c r="AH81" s="27">
        <f t="shared" si="45"/>
        <v>66.599999999999994</v>
      </c>
      <c r="AI81" s="27">
        <f t="shared" si="45"/>
        <v>59.25</v>
      </c>
      <c r="AJ81" s="27">
        <f t="shared" si="45"/>
        <v>38.5</v>
      </c>
      <c r="AK81" s="27">
        <f t="shared" si="45"/>
        <v>190</v>
      </c>
      <c r="AL81" s="27">
        <f t="shared" si="45"/>
        <v>194</v>
      </c>
      <c r="AM81" s="27">
        <f t="shared" si="45"/>
        <v>316.27999999999997</v>
      </c>
      <c r="AN81" s="27">
        <f t="shared" si="45"/>
        <v>250</v>
      </c>
      <c r="AO81" s="27">
        <f t="shared" si="45"/>
        <v>0</v>
      </c>
      <c r="AP81" s="27">
        <f t="shared" si="45"/>
        <v>224.14</v>
      </c>
      <c r="AQ81" s="27">
        <f t="shared" si="45"/>
        <v>60</v>
      </c>
      <c r="AR81" s="27">
        <f t="shared" si="45"/>
        <v>56.67</v>
      </c>
      <c r="AS81" s="27">
        <f t="shared" si="45"/>
        <v>88</v>
      </c>
      <c r="AT81" s="27">
        <f t="shared" si="45"/>
        <v>64.290000000000006</v>
      </c>
      <c r="AU81" s="27">
        <f t="shared" si="45"/>
        <v>57.14</v>
      </c>
      <c r="AV81" s="27">
        <f t="shared" si="45"/>
        <v>56.25</v>
      </c>
      <c r="AW81" s="27">
        <f t="shared" si="45"/>
        <v>114.28</v>
      </c>
      <c r="AX81" s="27">
        <f t="shared" si="45"/>
        <v>66</v>
      </c>
      <c r="AY81" s="27">
        <f t="shared" si="45"/>
        <v>60</v>
      </c>
      <c r="AZ81" s="27">
        <f t="shared" si="45"/>
        <v>114</v>
      </c>
      <c r="BA81" s="27">
        <f t="shared" si="45"/>
        <v>238</v>
      </c>
      <c r="BB81" s="27">
        <f t="shared" si="45"/>
        <v>355</v>
      </c>
      <c r="BC81" s="27">
        <f t="shared" si="45"/>
        <v>504.44</v>
      </c>
      <c r="BD81" s="27">
        <f t="shared" si="45"/>
        <v>197</v>
      </c>
      <c r="BE81" s="27">
        <f t="shared" si="45"/>
        <v>369</v>
      </c>
      <c r="BF81" s="27">
        <f t="shared" si="45"/>
        <v>0</v>
      </c>
      <c r="BG81" s="27">
        <f t="shared" si="45"/>
        <v>32</v>
      </c>
      <c r="BH81" s="27">
        <f t="shared" si="45"/>
        <v>36</v>
      </c>
      <c r="BI81" s="27">
        <f t="shared" si="45"/>
        <v>72</v>
      </c>
      <c r="BJ81" s="27">
        <f t="shared" si="45"/>
        <v>34</v>
      </c>
      <c r="BK81" s="27">
        <f t="shared" si="45"/>
        <v>37</v>
      </c>
      <c r="BL81" s="27">
        <f t="shared" si="45"/>
        <v>256</v>
      </c>
      <c r="BM81" s="27">
        <f t="shared" si="45"/>
        <v>138.88999999999999</v>
      </c>
      <c r="BN81" s="27">
        <f t="shared" si="45"/>
        <v>14.89</v>
      </c>
      <c r="BO81" s="27">
        <f t="shared" ref="BO81" si="46">BO42</f>
        <v>10000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7">E81/1000</f>
        <v>7.0000000000000007E-2</v>
      </c>
      <c r="F82" s="19">
        <f t="shared" si="47"/>
        <v>0.08</v>
      </c>
      <c r="G82" s="19">
        <f t="shared" si="47"/>
        <v>0.53200000000000003</v>
      </c>
      <c r="H82" s="19">
        <f t="shared" si="47"/>
        <v>1.1399999999999999</v>
      </c>
      <c r="I82" s="19">
        <f t="shared" si="47"/>
        <v>0.62</v>
      </c>
      <c r="J82" s="19">
        <f t="shared" si="47"/>
        <v>7.1379999999999999E-2</v>
      </c>
      <c r="K82" s="19">
        <f t="shared" si="47"/>
        <v>0.66244000000000003</v>
      </c>
      <c r="L82" s="19">
        <f t="shared" si="47"/>
        <v>0.20083000000000001</v>
      </c>
      <c r="M82" s="19">
        <f t="shared" si="47"/>
        <v>0.55400000000000005</v>
      </c>
      <c r="N82" s="19">
        <f t="shared" si="47"/>
        <v>9.9489999999999995E-2</v>
      </c>
      <c r="O82" s="19">
        <f t="shared" si="47"/>
        <v>0.32031999999999999</v>
      </c>
      <c r="P82" s="19">
        <f t="shared" si="47"/>
        <v>0.37368000000000001</v>
      </c>
      <c r="Q82" s="19">
        <f t="shared" si="47"/>
        <v>0.41667000000000004</v>
      </c>
      <c r="R82" s="19">
        <f t="shared" si="47"/>
        <v>0</v>
      </c>
      <c r="S82" s="19">
        <f t="shared" si="47"/>
        <v>0</v>
      </c>
      <c r="T82" s="19">
        <f t="shared" si="47"/>
        <v>0</v>
      </c>
      <c r="U82" s="19">
        <f t="shared" si="47"/>
        <v>0.69199999999999995</v>
      </c>
      <c r="V82" s="19">
        <f t="shared" si="47"/>
        <v>0.40127999999999997</v>
      </c>
      <c r="W82" s="19">
        <f>W81/1000</f>
        <v>0.20899999999999999</v>
      </c>
      <c r="X82" s="19">
        <f t="shared" si="47"/>
        <v>9.1000000000000004E-3</v>
      </c>
      <c r="Y82" s="19">
        <f t="shared" si="47"/>
        <v>0</v>
      </c>
      <c r="Z82" s="19">
        <f t="shared" si="47"/>
        <v>0.26100000000000001</v>
      </c>
      <c r="AA82" s="19">
        <f t="shared" si="47"/>
        <v>0.41199999999999998</v>
      </c>
      <c r="AB82" s="19">
        <f t="shared" si="47"/>
        <v>0.224</v>
      </c>
      <c r="AC82" s="19">
        <f t="shared" si="47"/>
        <v>0.3</v>
      </c>
      <c r="AD82" s="19">
        <f t="shared" si="47"/>
        <v>0.14499999999999999</v>
      </c>
      <c r="AE82" s="19">
        <f t="shared" si="47"/>
        <v>0.39200000000000002</v>
      </c>
      <c r="AF82" s="19">
        <f t="shared" si="47"/>
        <v>0.20899999999999999</v>
      </c>
      <c r="AG82" s="19">
        <f t="shared" si="47"/>
        <v>0.22727</v>
      </c>
      <c r="AH82" s="19">
        <f t="shared" si="47"/>
        <v>6.6599999999999993E-2</v>
      </c>
      <c r="AI82" s="19">
        <f t="shared" si="47"/>
        <v>5.9249999999999997E-2</v>
      </c>
      <c r="AJ82" s="19">
        <f t="shared" si="47"/>
        <v>3.85E-2</v>
      </c>
      <c r="AK82" s="19">
        <f t="shared" si="47"/>
        <v>0.19</v>
      </c>
      <c r="AL82" s="19">
        <f t="shared" si="47"/>
        <v>0.19400000000000001</v>
      </c>
      <c r="AM82" s="19">
        <f t="shared" si="47"/>
        <v>0.31627999999999995</v>
      </c>
      <c r="AN82" s="19">
        <f t="shared" si="47"/>
        <v>0.25</v>
      </c>
      <c r="AO82" s="19">
        <f t="shared" si="47"/>
        <v>0</v>
      </c>
      <c r="AP82" s="19">
        <f t="shared" si="47"/>
        <v>0.22413999999999998</v>
      </c>
      <c r="AQ82" s="19">
        <f t="shared" si="47"/>
        <v>0.06</v>
      </c>
      <c r="AR82" s="19">
        <f t="shared" si="47"/>
        <v>5.6670000000000005E-2</v>
      </c>
      <c r="AS82" s="19">
        <f t="shared" si="47"/>
        <v>8.7999999999999995E-2</v>
      </c>
      <c r="AT82" s="19">
        <f t="shared" si="47"/>
        <v>6.429E-2</v>
      </c>
      <c r="AU82" s="19">
        <f t="shared" si="47"/>
        <v>5.7140000000000003E-2</v>
      </c>
      <c r="AV82" s="19">
        <f t="shared" si="47"/>
        <v>5.6250000000000001E-2</v>
      </c>
      <c r="AW82" s="19">
        <f t="shared" si="47"/>
        <v>0.11428000000000001</v>
      </c>
      <c r="AX82" s="19">
        <f t="shared" si="47"/>
        <v>6.6000000000000003E-2</v>
      </c>
      <c r="AY82" s="19">
        <f t="shared" si="47"/>
        <v>0.06</v>
      </c>
      <c r="AZ82" s="19">
        <f t="shared" si="47"/>
        <v>0.114</v>
      </c>
      <c r="BA82" s="19">
        <f t="shared" si="47"/>
        <v>0.23799999999999999</v>
      </c>
      <c r="BB82" s="19">
        <f t="shared" si="47"/>
        <v>0.35499999999999998</v>
      </c>
      <c r="BC82" s="19">
        <f t="shared" si="47"/>
        <v>0.50444</v>
      </c>
      <c r="BD82" s="19">
        <f t="shared" si="47"/>
        <v>0.19700000000000001</v>
      </c>
      <c r="BE82" s="19">
        <f t="shared" si="47"/>
        <v>0.36899999999999999</v>
      </c>
      <c r="BF82" s="19">
        <f t="shared" si="47"/>
        <v>0</v>
      </c>
      <c r="BG82" s="19">
        <f t="shared" si="47"/>
        <v>3.2000000000000001E-2</v>
      </c>
      <c r="BH82" s="19">
        <f t="shared" si="47"/>
        <v>3.5999999999999997E-2</v>
      </c>
      <c r="BI82" s="19">
        <f t="shared" si="47"/>
        <v>7.1999999999999995E-2</v>
      </c>
      <c r="BJ82" s="19">
        <f t="shared" si="47"/>
        <v>3.4000000000000002E-2</v>
      </c>
      <c r="BK82" s="19">
        <f t="shared" si="47"/>
        <v>3.6999999999999998E-2</v>
      </c>
      <c r="BL82" s="19">
        <f t="shared" si="47"/>
        <v>0.25600000000000001</v>
      </c>
      <c r="BM82" s="19">
        <f t="shared" si="47"/>
        <v>0.13888999999999999</v>
      </c>
      <c r="BN82" s="19">
        <f t="shared" si="47"/>
        <v>1.489E-2</v>
      </c>
      <c r="BO82" s="19">
        <f t="shared" ref="BO82" si="48">BO81/1000</f>
        <v>10</v>
      </c>
    </row>
    <row r="83" spans="1:69" ht="17.25" x14ac:dyDescent="0.3">
      <c r="A83" s="28"/>
      <c r="B83" s="29" t="s">
        <v>30</v>
      </c>
      <c r="C83" s="93"/>
      <c r="D83" s="30">
        <f>D79*D81</f>
        <v>1.3453999999999999</v>
      </c>
      <c r="E83" s="30">
        <f t="shared" ref="E83:BN83" si="49">E79*E81</f>
        <v>2.8000000000000003</v>
      </c>
      <c r="F83" s="30">
        <f t="shared" si="49"/>
        <v>0.8</v>
      </c>
      <c r="G83" s="30">
        <f t="shared" si="49"/>
        <v>0</v>
      </c>
      <c r="H83" s="30">
        <f t="shared" si="49"/>
        <v>0</v>
      </c>
      <c r="I83" s="30">
        <f t="shared" si="49"/>
        <v>0</v>
      </c>
      <c r="J83" s="30">
        <f t="shared" si="49"/>
        <v>0</v>
      </c>
      <c r="K83" s="30">
        <f t="shared" si="49"/>
        <v>3.3122000000000003</v>
      </c>
      <c r="L83" s="30">
        <f t="shared" si="49"/>
        <v>1.2049800000000002</v>
      </c>
      <c r="M83" s="30">
        <f t="shared" si="49"/>
        <v>0</v>
      </c>
      <c r="N83" s="30">
        <f t="shared" si="49"/>
        <v>0</v>
      </c>
      <c r="O83" s="30">
        <f t="shared" si="49"/>
        <v>0</v>
      </c>
      <c r="P83" s="30">
        <f t="shared" si="49"/>
        <v>0</v>
      </c>
      <c r="Q83" s="30">
        <f t="shared" si="49"/>
        <v>0</v>
      </c>
      <c r="R83" s="30">
        <f t="shared" si="49"/>
        <v>0</v>
      </c>
      <c r="S83" s="30">
        <f t="shared" si="49"/>
        <v>0</v>
      </c>
      <c r="T83" s="30">
        <f t="shared" si="49"/>
        <v>0</v>
      </c>
      <c r="U83" s="30">
        <f t="shared" si="49"/>
        <v>0</v>
      </c>
      <c r="V83" s="30">
        <f t="shared" si="49"/>
        <v>0</v>
      </c>
      <c r="W83" s="30">
        <f>W79*W81</f>
        <v>0</v>
      </c>
      <c r="X83" s="30">
        <f t="shared" si="49"/>
        <v>0</v>
      </c>
      <c r="Y83" s="30">
        <f t="shared" si="49"/>
        <v>0</v>
      </c>
      <c r="Z83" s="30">
        <f t="shared" si="49"/>
        <v>0</v>
      </c>
      <c r="AA83" s="30">
        <f t="shared" si="49"/>
        <v>0</v>
      </c>
      <c r="AB83" s="30">
        <f t="shared" si="49"/>
        <v>0</v>
      </c>
      <c r="AC83" s="30">
        <f t="shared" si="49"/>
        <v>0</v>
      </c>
      <c r="AD83" s="30">
        <f t="shared" si="49"/>
        <v>2.61</v>
      </c>
      <c r="AE83" s="30">
        <f t="shared" si="49"/>
        <v>0</v>
      </c>
      <c r="AF83" s="30">
        <f t="shared" si="49"/>
        <v>0</v>
      </c>
      <c r="AG83" s="30">
        <f t="shared" si="49"/>
        <v>0</v>
      </c>
      <c r="AH83" s="30">
        <f t="shared" si="49"/>
        <v>0</v>
      </c>
      <c r="AI83" s="30">
        <f t="shared" si="49"/>
        <v>0</v>
      </c>
      <c r="AJ83" s="30">
        <f t="shared" si="49"/>
        <v>0</v>
      </c>
      <c r="AK83" s="30">
        <f t="shared" si="49"/>
        <v>0</v>
      </c>
      <c r="AL83" s="30">
        <f t="shared" si="49"/>
        <v>0</v>
      </c>
      <c r="AM83" s="30">
        <f t="shared" si="49"/>
        <v>0</v>
      </c>
      <c r="AN83" s="30">
        <f t="shared" si="49"/>
        <v>0</v>
      </c>
      <c r="AO83" s="30">
        <f t="shared" si="49"/>
        <v>0</v>
      </c>
      <c r="AP83" s="30">
        <f t="shared" si="49"/>
        <v>0</v>
      </c>
      <c r="AQ83" s="30">
        <f t="shared" si="49"/>
        <v>0</v>
      </c>
      <c r="AR83" s="30">
        <f t="shared" si="49"/>
        <v>0</v>
      </c>
      <c r="AS83" s="30">
        <f t="shared" si="49"/>
        <v>0.52800000000000002</v>
      </c>
      <c r="AT83" s="30">
        <f t="shared" si="49"/>
        <v>0</v>
      </c>
      <c r="AU83" s="30">
        <f t="shared" si="49"/>
        <v>0</v>
      </c>
      <c r="AV83" s="30">
        <f t="shared" si="49"/>
        <v>0</v>
      </c>
      <c r="AW83" s="30">
        <f t="shared" si="49"/>
        <v>0</v>
      </c>
      <c r="AX83" s="30">
        <f t="shared" si="49"/>
        <v>0</v>
      </c>
      <c r="AY83" s="30">
        <f t="shared" si="49"/>
        <v>0</v>
      </c>
      <c r="AZ83" s="30">
        <f t="shared" si="49"/>
        <v>0</v>
      </c>
      <c r="BA83" s="30">
        <f t="shared" si="49"/>
        <v>11.9</v>
      </c>
      <c r="BB83" s="30">
        <f t="shared" si="49"/>
        <v>0</v>
      </c>
      <c r="BC83" s="30">
        <f t="shared" si="49"/>
        <v>2.5222000000000002</v>
      </c>
      <c r="BD83" s="30">
        <f t="shared" si="49"/>
        <v>0</v>
      </c>
      <c r="BE83" s="30">
        <f t="shared" si="49"/>
        <v>0</v>
      </c>
      <c r="BF83" s="30">
        <f t="shared" si="49"/>
        <v>0</v>
      </c>
      <c r="BG83" s="30">
        <f t="shared" si="49"/>
        <v>2.88</v>
      </c>
      <c r="BH83" s="30">
        <f t="shared" si="49"/>
        <v>0.64800000000000013</v>
      </c>
      <c r="BI83" s="30">
        <f t="shared" si="49"/>
        <v>1.44</v>
      </c>
      <c r="BJ83" s="30">
        <f t="shared" si="49"/>
        <v>5.44</v>
      </c>
      <c r="BK83" s="30">
        <f t="shared" si="49"/>
        <v>0</v>
      </c>
      <c r="BL83" s="30">
        <f t="shared" si="49"/>
        <v>0.51200000000000001</v>
      </c>
      <c r="BM83" s="30">
        <f t="shared" si="49"/>
        <v>0.97222999999999993</v>
      </c>
      <c r="BN83" s="30">
        <f t="shared" si="49"/>
        <v>2.9780000000000001E-2</v>
      </c>
      <c r="BO83" s="30">
        <f t="shared" ref="BO83" si="50">BO79*BO81</f>
        <v>0.35</v>
      </c>
      <c r="BP83" s="31">
        <f>SUM(D83:BN83)</f>
        <v>38.944790000000005</v>
      </c>
      <c r="BQ83" s="32">
        <f>BP83/$C$7</f>
        <v>38.944790000000005</v>
      </c>
    </row>
    <row r="84" spans="1:69" ht="17.25" x14ac:dyDescent="0.3">
      <c r="A84" s="28"/>
      <c r="B84" s="29" t="s">
        <v>31</v>
      </c>
      <c r="C84" s="93"/>
      <c r="D84" s="30">
        <f>D79*D81</f>
        <v>1.3453999999999999</v>
      </c>
      <c r="E84" s="30">
        <f t="shared" ref="E84:BN84" si="51">E79*E81</f>
        <v>2.8000000000000003</v>
      </c>
      <c r="F84" s="30">
        <f t="shared" si="51"/>
        <v>0.8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3.3122000000000003</v>
      </c>
      <c r="L84" s="30">
        <f t="shared" si="51"/>
        <v>1.2049800000000002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W79*W81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2.61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0.52800000000000002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11.9</v>
      </c>
      <c r="BB84" s="30">
        <f t="shared" si="51"/>
        <v>0</v>
      </c>
      <c r="BC84" s="30">
        <f t="shared" si="51"/>
        <v>2.5222000000000002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2.88</v>
      </c>
      <c r="BH84" s="30">
        <f t="shared" si="51"/>
        <v>0.64800000000000013</v>
      </c>
      <c r="BI84" s="30">
        <f t="shared" si="51"/>
        <v>1.44</v>
      </c>
      <c r="BJ84" s="30">
        <f t="shared" si="51"/>
        <v>5.44</v>
      </c>
      <c r="BK84" s="30">
        <f t="shared" si="51"/>
        <v>0</v>
      </c>
      <c r="BL84" s="30">
        <f t="shared" si="51"/>
        <v>0.51200000000000001</v>
      </c>
      <c r="BM84" s="30">
        <f t="shared" si="51"/>
        <v>0.97222999999999993</v>
      </c>
      <c r="BN84" s="30">
        <f t="shared" si="51"/>
        <v>2.9780000000000001E-2</v>
      </c>
      <c r="BO84" s="30">
        <f t="shared" ref="BO84" si="52">BO79*BO81</f>
        <v>0.35</v>
      </c>
      <c r="BP84" s="31">
        <f>SUM(D84:BN84)</f>
        <v>38.944790000000005</v>
      </c>
      <c r="BQ84" s="32">
        <f>BP84/$C$7</f>
        <v>38.944790000000005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87"/>
      <c r="B89" s="4" t="s">
        <v>3</v>
      </c>
      <c r="C89" s="83" t="s">
        <v>4</v>
      </c>
      <c r="D89" s="85" t="str">
        <f t="shared" ref="D89:BN89" si="53">D51</f>
        <v>Хлеб пшеничный</v>
      </c>
      <c r="E89" s="85" t="str">
        <f t="shared" si="53"/>
        <v>Хлеб ржано-пшеничный</v>
      </c>
      <c r="F89" s="85" t="str">
        <f t="shared" si="53"/>
        <v>Сахар</v>
      </c>
      <c r="G89" s="85" t="str">
        <f t="shared" si="53"/>
        <v>Чай</v>
      </c>
      <c r="H89" s="85" t="str">
        <f t="shared" si="53"/>
        <v>Какао</v>
      </c>
      <c r="I89" s="85" t="str">
        <f t="shared" si="53"/>
        <v>Кофейный напиток</v>
      </c>
      <c r="J89" s="85" t="str">
        <f t="shared" si="53"/>
        <v>Молоко 2,5%</v>
      </c>
      <c r="K89" s="85" t="str">
        <f t="shared" si="53"/>
        <v>Масло сливочное</v>
      </c>
      <c r="L89" s="85" t="str">
        <f t="shared" si="53"/>
        <v>Сметана 15%</v>
      </c>
      <c r="M89" s="85" t="str">
        <f t="shared" si="53"/>
        <v>Молоко сухое</v>
      </c>
      <c r="N89" s="85" t="str">
        <f t="shared" si="53"/>
        <v>Снежок 2,5 %</v>
      </c>
      <c r="O89" s="85" t="str">
        <f t="shared" si="53"/>
        <v>Творог 5%</v>
      </c>
      <c r="P89" s="85" t="str">
        <f t="shared" si="53"/>
        <v>Молоко сгущенное</v>
      </c>
      <c r="Q89" s="85" t="str">
        <f t="shared" si="53"/>
        <v xml:space="preserve">Джем Сава </v>
      </c>
      <c r="R89" s="85" t="str">
        <f t="shared" si="53"/>
        <v>Сыр</v>
      </c>
      <c r="S89" s="85" t="str">
        <f t="shared" si="53"/>
        <v>Зеленый горошек</v>
      </c>
      <c r="T89" s="85" t="str">
        <f t="shared" si="53"/>
        <v>Кукуруза консервирован.</v>
      </c>
      <c r="U89" s="85" t="str">
        <f t="shared" si="53"/>
        <v>Консервы рыбные</v>
      </c>
      <c r="V89" s="85" t="str">
        <f t="shared" si="53"/>
        <v>Огурцы консервирован.</v>
      </c>
      <c r="W89" s="35"/>
      <c r="X89" s="85" t="str">
        <f t="shared" si="53"/>
        <v>Яйцо</v>
      </c>
      <c r="Y89" s="85" t="str">
        <f t="shared" si="53"/>
        <v>Икра кабачковая</v>
      </c>
      <c r="Z89" s="85" t="str">
        <f t="shared" si="53"/>
        <v>Изюм</v>
      </c>
      <c r="AA89" s="85" t="str">
        <f t="shared" si="53"/>
        <v>Курага</v>
      </c>
      <c r="AB89" s="85" t="str">
        <f t="shared" si="53"/>
        <v>Чернослив</v>
      </c>
      <c r="AC89" s="85" t="str">
        <f t="shared" si="53"/>
        <v>Шиповник</v>
      </c>
      <c r="AD89" s="85" t="str">
        <f t="shared" si="53"/>
        <v>Сухофрукты</v>
      </c>
      <c r="AE89" s="85" t="str">
        <f t="shared" si="53"/>
        <v>Ягода свежемороженная</v>
      </c>
      <c r="AF89" s="85" t="str">
        <f t="shared" si="53"/>
        <v>Лимон</v>
      </c>
      <c r="AG89" s="85" t="str">
        <f t="shared" si="53"/>
        <v>Кисель</v>
      </c>
      <c r="AH89" s="85" t="str">
        <f t="shared" si="53"/>
        <v xml:space="preserve">Сок </v>
      </c>
      <c r="AI89" s="85" t="str">
        <f t="shared" si="53"/>
        <v>Макаронные изделия</v>
      </c>
      <c r="AJ89" s="85" t="str">
        <f t="shared" si="53"/>
        <v>Мука</v>
      </c>
      <c r="AK89" s="85" t="str">
        <f t="shared" si="53"/>
        <v>Дрожжи</v>
      </c>
      <c r="AL89" s="85" t="str">
        <f t="shared" si="53"/>
        <v>Печенье</v>
      </c>
      <c r="AM89" s="85" t="str">
        <f t="shared" si="53"/>
        <v>Пряники</v>
      </c>
      <c r="AN89" s="85" t="str">
        <f t="shared" si="53"/>
        <v>Вафли</v>
      </c>
      <c r="AO89" s="85" t="str">
        <f t="shared" si="53"/>
        <v>Конфеты</v>
      </c>
      <c r="AP89" s="85" t="str">
        <f t="shared" si="53"/>
        <v>Повидло Сава</v>
      </c>
      <c r="AQ89" s="85" t="str">
        <f t="shared" si="53"/>
        <v>Крупа геркулес</v>
      </c>
      <c r="AR89" s="85" t="str">
        <f t="shared" si="53"/>
        <v>Крупа горох</v>
      </c>
      <c r="AS89" s="85" t="str">
        <f t="shared" si="53"/>
        <v>Крупа гречневая</v>
      </c>
      <c r="AT89" s="85" t="str">
        <f t="shared" si="53"/>
        <v>Крупа кукурузная</v>
      </c>
      <c r="AU89" s="85" t="str">
        <f t="shared" si="53"/>
        <v>Крупа манная</v>
      </c>
      <c r="AV89" s="85" t="str">
        <f t="shared" si="53"/>
        <v>Крупа перловая</v>
      </c>
      <c r="AW89" s="85" t="str">
        <f t="shared" si="53"/>
        <v>Крупа пшеничная</v>
      </c>
      <c r="AX89" s="85" t="str">
        <f t="shared" si="53"/>
        <v>Крупа пшено</v>
      </c>
      <c r="AY89" s="85" t="str">
        <f t="shared" si="53"/>
        <v>Крупа ячневая</v>
      </c>
      <c r="AZ89" s="85" t="str">
        <f t="shared" si="53"/>
        <v>Рис</v>
      </c>
      <c r="BA89" s="85" t="str">
        <f t="shared" si="53"/>
        <v>Цыпленок бройлер</v>
      </c>
      <c r="BB89" s="85" t="str">
        <f t="shared" si="53"/>
        <v>Филе куриное</v>
      </c>
      <c r="BC89" s="85" t="str">
        <f t="shared" si="53"/>
        <v>Фарш говяжий</v>
      </c>
      <c r="BD89" s="85" t="str">
        <f t="shared" si="53"/>
        <v>Печень куриная</v>
      </c>
      <c r="BE89" s="85" t="str">
        <f t="shared" si="53"/>
        <v>Филе минтая</v>
      </c>
      <c r="BF89" s="85" t="str">
        <f t="shared" si="53"/>
        <v>Филе сельди слабосол.</v>
      </c>
      <c r="BG89" s="85" t="str">
        <f t="shared" si="53"/>
        <v>Картофель</v>
      </c>
      <c r="BH89" s="85" t="str">
        <f t="shared" si="53"/>
        <v>Морковь</v>
      </c>
      <c r="BI89" s="85" t="str">
        <f t="shared" si="53"/>
        <v>Лук</v>
      </c>
      <c r="BJ89" s="85" t="str">
        <f t="shared" si="53"/>
        <v>Капуста</v>
      </c>
      <c r="BK89" s="85" t="str">
        <f t="shared" si="53"/>
        <v>Свекла</v>
      </c>
      <c r="BL89" s="85" t="str">
        <f t="shared" si="53"/>
        <v>Томатная паста</v>
      </c>
      <c r="BM89" s="85" t="str">
        <f t="shared" si="53"/>
        <v>Масло растительное</v>
      </c>
      <c r="BN89" s="85" t="str">
        <f t="shared" si="53"/>
        <v>Соль</v>
      </c>
      <c r="BO89" s="85" t="str">
        <f t="shared" ref="BO89" si="54">BO51</f>
        <v>Аскорбиновая кислота</v>
      </c>
      <c r="BP89" s="94" t="s">
        <v>5</v>
      </c>
      <c r="BQ89" s="94" t="s">
        <v>6</v>
      </c>
    </row>
    <row r="90" spans="1:69" ht="28.5" customHeight="1" x14ac:dyDescent="0.25">
      <c r="A90" s="88"/>
      <c r="B90" s="5" t="s">
        <v>7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3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94"/>
      <c r="BQ90" s="94"/>
    </row>
    <row r="91" spans="1:69" x14ac:dyDescent="0.25">
      <c r="A91" s="89" t="s">
        <v>18</v>
      </c>
      <c r="B91" s="6" t="str">
        <f>B20</f>
        <v>Компот из свеж. морож. ягод</v>
      </c>
      <c r="C91" s="90">
        <f>$F$4</f>
        <v>1</v>
      </c>
      <c r="D91" s="6">
        <f>D20</f>
        <v>0</v>
      </c>
      <c r="E91" s="6">
        <f t="shared" ref="E91:BN95" si="55">E20</f>
        <v>0</v>
      </c>
      <c r="F91" s="6">
        <f t="shared" si="55"/>
        <v>0.01</v>
      </c>
      <c r="G91" s="6">
        <f t="shared" si="55"/>
        <v>0</v>
      </c>
      <c r="H91" s="6">
        <f t="shared" si="55"/>
        <v>0</v>
      </c>
      <c r="I91" s="6">
        <f t="shared" si="55"/>
        <v>0</v>
      </c>
      <c r="J91" s="6">
        <f t="shared" si="55"/>
        <v>0</v>
      </c>
      <c r="K91" s="6">
        <f t="shared" si="55"/>
        <v>0</v>
      </c>
      <c r="L91" s="6">
        <f t="shared" si="55"/>
        <v>0</v>
      </c>
      <c r="M91" s="6">
        <f t="shared" si="55"/>
        <v>0</v>
      </c>
      <c r="N91" s="6">
        <f t="shared" si="55"/>
        <v>0</v>
      </c>
      <c r="O91" s="6">
        <f t="shared" si="55"/>
        <v>0</v>
      </c>
      <c r="P91" s="6">
        <f t="shared" si="55"/>
        <v>0</v>
      </c>
      <c r="Q91" s="6">
        <f t="shared" si="55"/>
        <v>0</v>
      </c>
      <c r="R91" s="6">
        <f t="shared" si="55"/>
        <v>0</v>
      </c>
      <c r="S91" s="6">
        <f t="shared" si="55"/>
        <v>0</v>
      </c>
      <c r="T91" s="6">
        <f t="shared" si="55"/>
        <v>0</v>
      </c>
      <c r="U91" s="6">
        <f t="shared" si="55"/>
        <v>0</v>
      </c>
      <c r="V91" s="6">
        <f t="shared" si="55"/>
        <v>0</v>
      </c>
      <c r="W91" s="6">
        <f>W20</f>
        <v>0</v>
      </c>
      <c r="X91" s="6">
        <f t="shared" si="55"/>
        <v>0</v>
      </c>
      <c r="Y91" s="6">
        <f t="shared" si="55"/>
        <v>0</v>
      </c>
      <c r="Z91" s="6">
        <f t="shared" si="55"/>
        <v>0</v>
      </c>
      <c r="AA91" s="6">
        <f t="shared" si="55"/>
        <v>0</v>
      </c>
      <c r="AB91" s="6">
        <f t="shared" si="55"/>
        <v>0</v>
      </c>
      <c r="AC91" s="6">
        <f t="shared" si="55"/>
        <v>0</v>
      </c>
      <c r="AD91" s="6">
        <f t="shared" si="55"/>
        <v>0</v>
      </c>
      <c r="AE91" s="6">
        <f t="shared" si="55"/>
        <v>1.7999999999999999E-2</v>
      </c>
      <c r="AF91" s="6">
        <f t="shared" si="55"/>
        <v>0</v>
      </c>
      <c r="AG91" s="6">
        <f t="shared" si="55"/>
        <v>0</v>
      </c>
      <c r="AH91" s="6">
        <f t="shared" si="55"/>
        <v>0</v>
      </c>
      <c r="AI91" s="6">
        <f t="shared" si="55"/>
        <v>0</v>
      </c>
      <c r="AJ91" s="6">
        <f t="shared" si="55"/>
        <v>0</v>
      </c>
      <c r="AK91" s="6">
        <f t="shared" si="55"/>
        <v>0</v>
      </c>
      <c r="AL91" s="6">
        <f t="shared" si="55"/>
        <v>0</v>
      </c>
      <c r="AM91" s="6">
        <f t="shared" si="55"/>
        <v>0</v>
      </c>
      <c r="AN91" s="6">
        <f t="shared" si="55"/>
        <v>0</v>
      </c>
      <c r="AO91" s="6">
        <f t="shared" si="55"/>
        <v>0</v>
      </c>
      <c r="AP91" s="6">
        <f t="shared" si="55"/>
        <v>0</v>
      </c>
      <c r="AQ91" s="6">
        <f t="shared" si="55"/>
        <v>0</v>
      </c>
      <c r="AR91" s="6">
        <f t="shared" si="55"/>
        <v>0</v>
      </c>
      <c r="AS91" s="6">
        <f t="shared" si="55"/>
        <v>0</v>
      </c>
      <c r="AT91" s="6">
        <f t="shared" si="55"/>
        <v>0</v>
      </c>
      <c r="AU91" s="6">
        <f t="shared" si="55"/>
        <v>0</v>
      </c>
      <c r="AV91" s="6">
        <f t="shared" si="55"/>
        <v>0</v>
      </c>
      <c r="AW91" s="6">
        <f t="shared" si="55"/>
        <v>0</v>
      </c>
      <c r="AX91" s="6">
        <f t="shared" si="55"/>
        <v>0</v>
      </c>
      <c r="AY91" s="6">
        <f t="shared" si="55"/>
        <v>0</v>
      </c>
      <c r="AZ91" s="6">
        <f t="shared" si="55"/>
        <v>0</v>
      </c>
      <c r="BA91" s="6">
        <f t="shared" si="55"/>
        <v>0</v>
      </c>
      <c r="BB91" s="6">
        <f t="shared" si="55"/>
        <v>0</v>
      </c>
      <c r="BC91" s="6">
        <f t="shared" si="55"/>
        <v>0</v>
      </c>
      <c r="BD91" s="6">
        <f t="shared" si="55"/>
        <v>0</v>
      </c>
      <c r="BE91" s="6">
        <f t="shared" si="55"/>
        <v>0</v>
      </c>
      <c r="BF91" s="6">
        <f t="shared" si="55"/>
        <v>0</v>
      </c>
      <c r="BG91" s="6">
        <f t="shared" si="55"/>
        <v>0</v>
      </c>
      <c r="BH91" s="6">
        <f t="shared" si="55"/>
        <v>0</v>
      </c>
      <c r="BI91" s="6">
        <f t="shared" si="55"/>
        <v>0</v>
      </c>
      <c r="BJ91" s="6">
        <f t="shared" si="55"/>
        <v>0</v>
      </c>
      <c r="BK91" s="6">
        <f t="shared" si="55"/>
        <v>0</v>
      </c>
      <c r="BL91" s="6">
        <f t="shared" si="55"/>
        <v>0</v>
      </c>
      <c r="BM91" s="6">
        <f t="shared" si="55"/>
        <v>0</v>
      </c>
      <c r="BN91" s="6">
        <f t="shared" si="55"/>
        <v>0</v>
      </c>
      <c r="BO91" s="6">
        <f t="shared" ref="BO91:BO94" si="56">BO20</f>
        <v>0</v>
      </c>
    </row>
    <row r="92" spans="1:69" x14ac:dyDescent="0.25">
      <c r="A92" s="89"/>
      <c r="B92" s="6" t="str">
        <f>B21</f>
        <v>Пирог рыбный</v>
      </c>
      <c r="C92" s="91"/>
      <c r="D92" s="6">
        <f>D21</f>
        <v>0</v>
      </c>
      <c r="E92" s="6">
        <f t="shared" si="55"/>
        <v>0</v>
      </c>
      <c r="F92" s="6">
        <f t="shared" si="55"/>
        <v>1.5E-3</v>
      </c>
      <c r="G92" s="6">
        <f t="shared" si="55"/>
        <v>0</v>
      </c>
      <c r="H92" s="6">
        <f t="shared" si="55"/>
        <v>0</v>
      </c>
      <c r="I92" s="6">
        <f t="shared" si="55"/>
        <v>0</v>
      </c>
      <c r="J92" s="6">
        <f t="shared" si="55"/>
        <v>5.0000000000000001E-3</v>
      </c>
      <c r="K92" s="6">
        <f t="shared" si="55"/>
        <v>3.0000000000000001E-3</v>
      </c>
      <c r="L92" s="6">
        <f t="shared" si="55"/>
        <v>0</v>
      </c>
      <c r="M92" s="6">
        <f t="shared" si="55"/>
        <v>0</v>
      </c>
      <c r="N92" s="6">
        <f t="shared" si="55"/>
        <v>0</v>
      </c>
      <c r="O92" s="6">
        <f t="shared" si="55"/>
        <v>0</v>
      </c>
      <c r="P92" s="6">
        <f t="shared" si="55"/>
        <v>0</v>
      </c>
      <c r="Q92" s="6">
        <f t="shared" si="55"/>
        <v>0</v>
      </c>
      <c r="R92" s="6">
        <f t="shared" si="55"/>
        <v>0</v>
      </c>
      <c r="S92" s="6">
        <f t="shared" si="55"/>
        <v>0</v>
      </c>
      <c r="T92" s="6">
        <f t="shared" si="55"/>
        <v>0</v>
      </c>
      <c r="U92" s="6">
        <f t="shared" si="55"/>
        <v>1.4E-2</v>
      </c>
      <c r="V92" s="6">
        <f t="shared" si="55"/>
        <v>0</v>
      </c>
      <c r="W92" s="6">
        <f>W21</f>
        <v>0</v>
      </c>
      <c r="X92" s="6">
        <f t="shared" si="55"/>
        <v>9.0909090909090912E-2</v>
      </c>
      <c r="Y92" s="6">
        <f t="shared" si="55"/>
        <v>0</v>
      </c>
      <c r="Z92" s="6">
        <f t="shared" si="55"/>
        <v>0</v>
      </c>
      <c r="AA92" s="6">
        <f t="shared" si="55"/>
        <v>0</v>
      </c>
      <c r="AB92" s="6">
        <f t="shared" si="55"/>
        <v>0</v>
      </c>
      <c r="AC92" s="6">
        <f t="shared" si="55"/>
        <v>0</v>
      </c>
      <c r="AD92" s="6">
        <f t="shared" si="55"/>
        <v>0</v>
      </c>
      <c r="AE92" s="6">
        <f t="shared" si="55"/>
        <v>0</v>
      </c>
      <c r="AF92" s="6">
        <f t="shared" si="55"/>
        <v>0</v>
      </c>
      <c r="AG92" s="6">
        <f t="shared" si="55"/>
        <v>0</v>
      </c>
      <c r="AH92" s="6">
        <f t="shared" si="55"/>
        <v>0</v>
      </c>
      <c r="AI92" s="6">
        <f t="shared" si="55"/>
        <v>0</v>
      </c>
      <c r="AJ92" s="6">
        <f t="shared" si="55"/>
        <v>2.9000000000000001E-2</v>
      </c>
      <c r="AK92" s="6">
        <f t="shared" si="55"/>
        <v>1.1999999999999999E-3</v>
      </c>
      <c r="AL92" s="6">
        <f t="shared" si="55"/>
        <v>0</v>
      </c>
      <c r="AM92" s="6">
        <f t="shared" si="55"/>
        <v>0</v>
      </c>
      <c r="AN92" s="6">
        <f t="shared" si="55"/>
        <v>0</v>
      </c>
      <c r="AO92" s="6">
        <f t="shared" si="55"/>
        <v>0</v>
      </c>
      <c r="AP92" s="6">
        <f t="shared" si="55"/>
        <v>0</v>
      </c>
      <c r="AQ92" s="6">
        <f t="shared" si="55"/>
        <v>0</v>
      </c>
      <c r="AR92" s="6">
        <f t="shared" si="55"/>
        <v>0</v>
      </c>
      <c r="AS92" s="6">
        <f t="shared" si="55"/>
        <v>0</v>
      </c>
      <c r="AT92" s="6">
        <f t="shared" si="55"/>
        <v>0</v>
      </c>
      <c r="AU92" s="6">
        <f t="shared" si="55"/>
        <v>0</v>
      </c>
      <c r="AV92" s="6">
        <f t="shared" si="55"/>
        <v>0</v>
      </c>
      <c r="AW92" s="6">
        <f t="shared" si="55"/>
        <v>0</v>
      </c>
      <c r="AX92" s="6">
        <f t="shared" si="55"/>
        <v>0</v>
      </c>
      <c r="AY92" s="6">
        <f t="shared" si="55"/>
        <v>0</v>
      </c>
      <c r="AZ92" s="6">
        <f t="shared" si="55"/>
        <v>3.0000000000000001E-3</v>
      </c>
      <c r="BA92" s="6">
        <f t="shared" si="55"/>
        <v>0</v>
      </c>
      <c r="BB92" s="6">
        <f t="shared" si="55"/>
        <v>0</v>
      </c>
      <c r="BC92" s="6">
        <f t="shared" si="55"/>
        <v>0</v>
      </c>
      <c r="BD92" s="6">
        <f t="shared" si="55"/>
        <v>0</v>
      </c>
      <c r="BE92" s="6">
        <f t="shared" si="55"/>
        <v>0</v>
      </c>
      <c r="BF92" s="6">
        <f t="shared" si="55"/>
        <v>0</v>
      </c>
      <c r="BG92" s="6">
        <f t="shared" si="55"/>
        <v>0</v>
      </c>
      <c r="BH92" s="6">
        <f t="shared" si="55"/>
        <v>0</v>
      </c>
      <c r="BI92" s="6">
        <f t="shared" si="55"/>
        <v>2E-3</v>
      </c>
      <c r="BJ92" s="6">
        <f t="shared" si="55"/>
        <v>0</v>
      </c>
      <c r="BK92" s="6">
        <f t="shared" si="55"/>
        <v>0</v>
      </c>
      <c r="BL92" s="6">
        <f t="shared" si="55"/>
        <v>0</v>
      </c>
      <c r="BM92" s="6">
        <f t="shared" si="55"/>
        <v>8.0000000000000004E-4</v>
      </c>
      <c r="BN92" s="6">
        <f t="shared" si="55"/>
        <v>0</v>
      </c>
      <c r="BO92" s="6">
        <f t="shared" si="56"/>
        <v>0</v>
      </c>
    </row>
    <row r="93" spans="1:69" x14ac:dyDescent="0.25">
      <c r="A93" s="89"/>
      <c r="B93" s="6">
        <f>B22</f>
        <v>0</v>
      </c>
      <c r="C93" s="91"/>
      <c r="D93" s="6">
        <f>D22</f>
        <v>0</v>
      </c>
      <c r="E93" s="6">
        <f t="shared" si="55"/>
        <v>0</v>
      </c>
      <c r="F93" s="6">
        <f t="shared" si="55"/>
        <v>0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0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si="56"/>
        <v>0</v>
      </c>
    </row>
    <row r="94" spans="1:69" x14ac:dyDescent="0.25">
      <c r="A94" s="89"/>
      <c r="B94" s="6">
        <f>B23</f>
        <v>0</v>
      </c>
      <c r="C94" s="91"/>
      <c r="D94" s="6">
        <f>D23</f>
        <v>0</v>
      </c>
      <c r="E94" s="6">
        <f t="shared" si="55"/>
        <v>0</v>
      </c>
      <c r="F94" s="6">
        <f t="shared" si="55"/>
        <v>0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0</v>
      </c>
      <c r="K94" s="6">
        <f t="shared" si="55"/>
        <v>0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0</v>
      </c>
      <c r="V94" s="6">
        <f t="shared" si="55"/>
        <v>0</v>
      </c>
      <c r="W94" s="6">
        <f>W23</f>
        <v>0</v>
      </c>
      <c r="X94" s="6">
        <f t="shared" si="55"/>
        <v>0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0</v>
      </c>
      <c r="AK94" s="6">
        <f t="shared" si="55"/>
        <v>0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0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0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0</v>
      </c>
      <c r="BN94" s="6">
        <f t="shared" si="55"/>
        <v>0</v>
      </c>
      <c r="BO94" s="6">
        <f t="shared" si="56"/>
        <v>0</v>
      </c>
    </row>
    <row r="95" spans="1:69" x14ac:dyDescent="0.25">
      <c r="A95" s="89"/>
      <c r="B95" s="6">
        <f>B24</f>
        <v>0</v>
      </c>
      <c r="C95" s="92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ref="P95:BN95" si="57">P24</f>
        <v>0</v>
      </c>
      <c r="Q95" s="6">
        <f t="shared" si="57"/>
        <v>0</v>
      </c>
      <c r="R95" s="6">
        <f t="shared" si="57"/>
        <v>0</v>
      </c>
      <c r="S95" s="6">
        <f t="shared" si="57"/>
        <v>0</v>
      </c>
      <c r="T95" s="6">
        <f t="shared" si="57"/>
        <v>0</v>
      </c>
      <c r="U95" s="6">
        <f t="shared" si="57"/>
        <v>0</v>
      </c>
      <c r="V95" s="6">
        <f t="shared" si="57"/>
        <v>0</v>
      </c>
      <c r="W95" s="6">
        <f>W24</f>
        <v>0</v>
      </c>
      <c r="X95" s="6">
        <f t="shared" si="57"/>
        <v>0</v>
      </c>
      <c r="Y95" s="6">
        <f t="shared" si="57"/>
        <v>0</v>
      </c>
      <c r="Z95" s="6">
        <f t="shared" si="57"/>
        <v>0</v>
      </c>
      <c r="AA95" s="6">
        <f t="shared" si="57"/>
        <v>0</v>
      </c>
      <c r="AB95" s="6">
        <f t="shared" si="57"/>
        <v>0</v>
      </c>
      <c r="AC95" s="6">
        <f t="shared" si="57"/>
        <v>0</v>
      </c>
      <c r="AD95" s="6">
        <f t="shared" si="57"/>
        <v>0</v>
      </c>
      <c r="AE95" s="6">
        <f t="shared" si="57"/>
        <v>0</v>
      </c>
      <c r="AF95" s="6">
        <f t="shared" si="57"/>
        <v>0</v>
      </c>
      <c r="AG95" s="6">
        <f t="shared" si="57"/>
        <v>0</v>
      </c>
      <c r="AH95" s="6">
        <f t="shared" si="57"/>
        <v>0</v>
      </c>
      <c r="AI95" s="6">
        <f t="shared" si="57"/>
        <v>0</v>
      </c>
      <c r="AJ95" s="6">
        <f t="shared" si="57"/>
        <v>0</v>
      </c>
      <c r="AK95" s="6">
        <f t="shared" si="57"/>
        <v>0</v>
      </c>
      <c r="AL95" s="6">
        <f t="shared" si="57"/>
        <v>0</v>
      </c>
      <c r="AM95" s="6">
        <f t="shared" si="57"/>
        <v>0</v>
      </c>
      <c r="AN95" s="6">
        <f t="shared" si="57"/>
        <v>0</v>
      </c>
      <c r="AO95" s="6">
        <f t="shared" si="57"/>
        <v>0</v>
      </c>
      <c r="AP95" s="6">
        <f t="shared" si="57"/>
        <v>0</v>
      </c>
      <c r="AQ95" s="6">
        <f t="shared" si="57"/>
        <v>0</v>
      </c>
      <c r="AR95" s="6">
        <f t="shared" si="57"/>
        <v>0</v>
      </c>
      <c r="AS95" s="6">
        <f t="shared" si="57"/>
        <v>0</v>
      </c>
      <c r="AT95" s="6">
        <f t="shared" si="57"/>
        <v>0</v>
      </c>
      <c r="AU95" s="6">
        <f t="shared" si="57"/>
        <v>0</v>
      </c>
      <c r="AV95" s="6">
        <f t="shared" si="57"/>
        <v>0</v>
      </c>
      <c r="AW95" s="6">
        <f t="shared" si="57"/>
        <v>0</v>
      </c>
      <c r="AX95" s="6">
        <f t="shared" si="57"/>
        <v>0</v>
      </c>
      <c r="AY95" s="6">
        <f t="shared" si="57"/>
        <v>0</v>
      </c>
      <c r="AZ95" s="6">
        <f t="shared" si="57"/>
        <v>0</v>
      </c>
      <c r="BA95" s="6">
        <f t="shared" si="57"/>
        <v>0</v>
      </c>
      <c r="BB95" s="6">
        <f t="shared" si="57"/>
        <v>0</v>
      </c>
      <c r="BC95" s="6">
        <f t="shared" si="57"/>
        <v>0</v>
      </c>
      <c r="BD95" s="6">
        <f t="shared" si="57"/>
        <v>0</v>
      </c>
      <c r="BE95" s="6">
        <f t="shared" si="57"/>
        <v>0</v>
      </c>
      <c r="BF95" s="6">
        <f t="shared" si="57"/>
        <v>0</v>
      </c>
      <c r="BG95" s="6">
        <f t="shared" si="57"/>
        <v>0</v>
      </c>
      <c r="BH95" s="6">
        <f t="shared" si="57"/>
        <v>0</v>
      </c>
      <c r="BI95" s="6">
        <f t="shared" si="57"/>
        <v>0</v>
      </c>
      <c r="BJ95" s="6">
        <f t="shared" si="57"/>
        <v>0</v>
      </c>
      <c r="BK95" s="6">
        <f t="shared" si="57"/>
        <v>0</v>
      </c>
      <c r="BL95" s="6">
        <f t="shared" si="57"/>
        <v>0</v>
      </c>
      <c r="BM95" s="6">
        <f t="shared" si="57"/>
        <v>0</v>
      </c>
      <c r="BN95" s="6">
        <f t="shared" si="57"/>
        <v>0</v>
      </c>
      <c r="BO95" s="6">
        <f t="shared" ref="BO95" si="58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59">SUM(E91:E95)</f>
        <v>0</v>
      </c>
      <c r="F96" s="19">
        <f t="shared" si="59"/>
        <v>1.15E-2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5.0000000000000001E-3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1.4E-2</v>
      </c>
      <c r="V96" s="19">
        <f t="shared" si="59"/>
        <v>0</v>
      </c>
      <c r="W96" s="19">
        <f>SUM(W91:W95)</f>
        <v>0</v>
      </c>
      <c r="X96" s="19">
        <f t="shared" si="59"/>
        <v>9.0909090909090912E-2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1.7999999999999999E-2</v>
      </c>
      <c r="AF96" s="19">
        <f t="shared" si="59"/>
        <v>0</v>
      </c>
      <c r="AG96" s="19">
        <f t="shared" si="59"/>
        <v>0</v>
      </c>
      <c r="AH96" s="19">
        <f t="shared" si="59"/>
        <v>0</v>
      </c>
      <c r="AI96" s="19">
        <f t="shared" si="59"/>
        <v>0</v>
      </c>
      <c r="AJ96" s="19">
        <f t="shared" si="59"/>
        <v>2.9000000000000001E-2</v>
      </c>
      <c r="AK96" s="19">
        <f t="shared" si="59"/>
        <v>1.1999999999999999E-3</v>
      </c>
      <c r="AL96" s="19">
        <f t="shared" si="59"/>
        <v>0</v>
      </c>
      <c r="AM96" s="19">
        <f t="shared" si="59"/>
        <v>0</v>
      </c>
      <c r="AN96" s="19">
        <f t="shared" si="59"/>
        <v>0</v>
      </c>
      <c r="AO96" s="19">
        <f t="shared" si="59"/>
        <v>0</v>
      </c>
      <c r="AP96" s="19">
        <f t="shared" si="59"/>
        <v>0</v>
      </c>
      <c r="AQ96" s="19">
        <f t="shared" si="59"/>
        <v>0</v>
      </c>
      <c r="AR96" s="19">
        <f t="shared" si="59"/>
        <v>0</v>
      </c>
      <c r="AS96" s="19">
        <f t="shared" si="59"/>
        <v>0</v>
      </c>
      <c r="AT96" s="19">
        <f t="shared" si="59"/>
        <v>0</v>
      </c>
      <c r="AU96" s="19">
        <f t="shared" si="59"/>
        <v>0</v>
      </c>
      <c r="AV96" s="19">
        <f t="shared" si="59"/>
        <v>0</v>
      </c>
      <c r="AW96" s="19">
        <f t="shared" si="59"/>
        <v>0</v>
      </c>
      <c r="AX96" s="19">
        <f t="shared" si="59"/>
        <v>0</v>
      </c>
      <c r="AY96" s="19">
        <f t="shared" si="59"/>
        <v>0</v>
      </c>
      <c r="AZ96" s="19">
        <f t="shared" si="59"/>
        <v>3.0000000000000001E-3</v>
      </c>
      <c r="BA96" s="19">
        <f t="shared" si="59"/>
        <v>0</v>
      </c>
      <c r="BB96" s="19">
        <f t="shared" si="59"/>
        <v>0</v>
      </c>
      <c r="BC96" s="19">
        <f t="shared" si="59"/>
        <v>0</v>
      </c>
      <c r="BD96" s="19">
        <f t="shared" si="59"/>
        <v>0</v>
      </c>
      <c r="BE96" s="19">
        <f t="shared" si="59"/>
        <v>0</v>
      </c>
      <c r="BF96" s="19">
        <f t="shared" si="59"/>
        <v>0</v>
      </c>
      <c r="BG96" s="19">
        <f t="shared" si="59"/>
        <v>0</v>
      </c>
      <c r="BH96" s="19">
        <f t="shared" si="59"/>
        <v>0</v>
      </c>
      <c r="BI96" s="19">
        <f t="shared" si="59"/>
        <v>2E-3</v>
      </c>
      <c r="BJ96" s="19">
        <f t="shared" si="59"/>
        <v>0</v>
      </c>
      <c r="BK96" s="19">
        <f t="shared" si="59"/>
        <v>0</v>
      </c>
      <c r="BL96" s="19">
        <f t="shared" si="59"/>
        <v>0</v>
      </c>
      <c r="BM96" s="19">
        <f t="shared" si="59"/>
        <v>8.0000000000000004E-4</v>
      </c>
      <c r="BN96" s="19">
        <f t="shared" si="59"/>
        <v>0</v>
      </c>
      <c r="BO96" s="19">
        <f t="shared" ref="BO96" si="60">SUM(BO91:BO95)</f>
        <v>0</v>
      </c>
    </row>
    <row r="97" spans="1:69" ht="17.25" x14ac:dyDescent="0.3">
      <c r="B97" s="20" t="s">
        <v>25</v>
      </c>
      <c r="C97" s="18"/>
      <c r="D97" s="21">
        <f t="shared" ref="D97:V97" si="61">PRODUCT(D96,$F$4)</f>
        <v>0</v>
      </c>
      <c r="E97" s="21">
        <f t="shared" si="61"/>
        <v>0</v>
      </c>
      <c r="F97" s="21">
        <f t="shared" si="61"/>
        <v>1.15E-2</v>
      </c>
      <c r="G97" s="21">
        <f t="shared" si="61"/>
        <v>0</v>
      </c>
      <c r="H97" s="21">
        <f t="shared" si="61"/>
        <v>0</v>
      </c>
      <c r="I97" s="21">
        <f t="shared" si="61"/>
        <v>0</v>
      </c>
      <c r="J97" s="21">
        <f t="shared" si="61"/>
        <v>5.0000000000000001E-3</v>
      </c>
      <c r="K97" s="21">
        <f t="shared" si="61"/>
        <v>3.0000000000000001E-3</v>
      </c>
      <c r="L97" s="21">
        <f t="shared" si="61"/>
        <v>0</v>
      </c>
      <c r="M97" s="21">
        <f t="shared" si="61"/>
        <v>0</v>
      </c>
      <c r="N97" s="21">
        <f t="shared" si="61"/>
        <v>0</v>
      </c>
      <c r="O97" s="21">
        <f t="shared" si="61"/>
        <v>0</v>
      </c>
      <c r="P97" s="21">
        <f t="shared" si="61"/>
        <v>0</v>
      </c>
      <c r="Q97" s="21">
        <f t="shared" si="61"/>
        <v>0</v>
      </c>
      <c r="R97" s="21">
        <f t="shared" si="61"/>
        <v>0</v>
      </c>
      <c r="S97" s="21">
        <f t="shared" si="61"/>
        <v>0</v>
      </c>
      <c r="T97" s="21">
        <f t="shared" si="61"/>
        <v>0</v>
      </c>
      <c r="U97" s="21">
        <f t="shared" si="61"/>
        <v>1.4E-2</v>
      </c>
      <c r="V97" s="21">
        <f t="shared" si="61"/>
        <v>0</v>
      </c>
      <c r="W97" s="21">
        <f>PRODUCT(W96,$F$4)</f>
        <v>0</v>
      </c>
      <c r="X97" s="21">
        <v>1</v>
      </c>
      <c r="Y97" s="21">
        <f t="shared" ref="Y97:BN97" si="62">PRODUCT(Y96,$F$4)</f>
        <v>0</v>
      </c>
      <c r="Z97" s="21">
        <f t="shared" si="62"/>
        <v>0</v>
      </c>
      <c r="AA97" s="21">
        <f t="shared" si="62"/>
        <v>0</v>
      </c>
      <c r="AB97" s="21">
        <f t="shared" si="62"/>
        <v>0</v>
      </c>
      <c r="AC97" s="21">
        <f t="shared" si="62"/>
        <v>0</v>
      </c>
      <c r="AD97" s="21">
        <f t="shared" si="62"/>
        <v>0</v>
      </c>
      <c r="AE97" s="21">
        <f t="shared" si="62"/>
        <v>1.7999999999999999E-2</v>
      </c>
      <c r="AF97" s="21">
        <f t="shared" si="62"/>
        <v>0</v>
      </c>
      <c r="AG97" s="21">
        <f t="shared" si="62"/>
        <v>0</v>
      </c>
      <c r="AH97" s="21">
        <f t="shared" si="62"/>
        <v>0</v>
      </c>
      <c r="AI97" s="21">
        <f t="shared" si="62"/>
        <v>0</v>
      </c>
      <c r="AJ97" s="21">
        <f t="shared" si="62"/>
        <v>2.9000000000000001E-2</v>
      </c>
      <c r="AK97" s="21">
        <f t="shared" si="62"/>
        <v>1.1999999999999999E-3</v>
      </c>
      <c r="AL97" s="21">
        <f t="shared" si="62"/>
        <v>0</v>
      </c>
      <c r="AM97" s="21">
        <f t="shared" si="62"/>
        <v>0</v>
      </c>
      <c r="AN97" s="21">
        <f t="shared" si="62"/>
        <v>0</v>
      </c>
      <c r="AO97" s="21">
        <f t="shared" si="62"/>
        <v>0</v>
      </c>
      <c r="AP97" s="21">
        <f t="shared" si="62"/>
        <v>0</v>
      </c>
      <c r="AQ97" s="21">
        <f t="shared" si="62"/>
        <v>0</v>
      </c>
      <c r="AR97" s="21">
        <f t="shared" si="62"/>
        <v>0</v>
      </c>
      <c r="AS97" s="21">
        <f t="shared" si="62"/>
        <v>0</v>
      </c>
      <c r="AT97" s="21">
        <f t="shared" si="62"/>
        <v>0</v>
      </c>
      <c r="AU97" s="21">
        <f t="shared" si="62"/>
        <v>0</v>
      </c>
      <c r="AV97" s="21">
        <f t="shared" si="62"/>
        <v>0</v>
      </c>
      <c r="AW97" s="21">
        <f t="shared" si="62"/>
        <v>0</v>
      </c>
      <c r="AX97" s="21">
        <f t="shared" si="62"/>
        <v>0</v>
      </c>
      <c r="AY97" s="21">
        <f t="shared" si="62"/>
        <v>0</v>
      </c>
      <c r="AZ97" s="21">
        <f t="shared" si="62"/>
        <v>3.0000000000000001E-3</v>
      </c>
      <c r="BA97" s="21">
        <f t="shared" si="62"/>
        <v>0</v>
      </c>
      <c r="BB97" s="21">
        <f t="shared" si="62"/>
        <v>0</v>
      </c>
      <c r="BC97" s="21">
        <f t="shared" si="62"/>
        <v>0</v>
      </c>
      <c r="BD97" s="21">
        <f t="shared" si="62"/>
        <v>0</v>
      </c>
      <c r="BE97" s="21">
        <f t="shared" si="62"/>
        <v>0</v>
      </c>
      <c r="BF97" s="21">
        <f t="shared" si="62"/>
        <v>0</v>
      </c>
      <c r="BG97" s="21">
        <f t="shared" si="62"/>
        <v>0</v>
      </c>
      <c r="BH97" s="21">
        <f t="shared" si="62"/>
        <v>0</v>
      </c>
      <c r="BI97" s="21">
        <f t="shared" si="62"/>
        <v>2E-3</v>
      </c>
      <c r="BJ97" s="21">
        <f t="shared" si="62"/>
        <v>0</v>
      </c>
      <c r="BK97" s="21">
        <f t="shared" si="62"/>
        <v>0</v>
      </c>
      <c r="BL97" s="21">
        <f t="shared" si="62"/>
        <v>0</v>
      </c>
      <c r="BM97" s="21">
        <f t="shared" si="62"/>
        <v>8.0000000000000004E-4</v>
      </c>
      <c r="BN97" s="21">
        <f t="shared" si="62"/>
        <v>0</v>
      </c>
      <c r="BO97" s="21">
        <f t="shared" ref="BO97" si="63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4">E42</f>
        <v>70</v>
      </c>
      <c r="F99" s="27">
        <f t="shared" si="64"/>
        <v>80</v>
      </c>
      <c r="G99" s="27">
        <f t="shared" si="64"/>
        <v>532</v>
      </c>
      <c r="H99" s="27">
        <f t="shared" si="64"/>
        <v>1140</v>
      </c>
      <c r="I99" s="27">
        <f t="shared" si="64"/>
        <v>620</v>
      </c>
      <c r="J99" s="27">
        <f t="shared" si="64"/>
        <v>71.38</v>
      </c>
      <c r="K99" s="27">
        <f t="shared" si="64"/>
        <v>662.44</v>
      </c>
      <c r="L99" s="27">
        <f t="shared" si="64"/>
        <v>200.83</v>
      </c>
      <c r="M99" s="27">
        <f t="shared" si="64"/>
        <v>554</v>
      </c>
      <c r="N99" s="27">
        <f t="shared" si="64"/>
        <v>99.49</v>
      </c>
      <c r="O99" s="27">
        <f t="shared" si="64"/>
        <v>320.32</v>
      </c>
      <c r="P99" s="27">
        <f t="shared" si="64"/>
        <v>373.68</v>
      </c>
      <c r="Q99" s="27">
        <f t="shared" si="64"/>
        <v>416.67</v>
      </c>
      <c r="R99" s="27">
        <f t="shared" si="64"/>
        <v>0</v>
      </c>
      <c r="S99" s="27">
        <f t="shared" si="64"/>
        <v>0</v>
      </c>
      <c r="T99" s="27">
        <f t="shared" si="64"/>
        <v>0</v>
      </c>
      <c r="U99" s="27">
        <f t="shared" si="64"/>
        <v>692</v>
      </c>
      <c r="V99" s="27">
        <f t="shared" si="64"/>
        <v>401.28</v>
      </c>
      <c r="W99" s="27">
        <f>W42</f>
        <v>209</v>
      </c>
      <c r="X99" s="27">
        <f t="shared" si="64"/>
        <v>9.1</v>
      </c>
      <c r="Y99" s="27">
        <f t="shared" si="64"/>
        <v>0</v>
      </c>
      <c r="Z99" s="27">
        <f t="shared" si="64"/>
        <v>261</v>
      </c>
      <c r="AA99" s="27">
        <f t="shared" si="64"/>
        <v>412</v>
      </c>
      <c r="AB99" s="27">
        <f t="shared" si="64"/>
        <v>224</v>
      </c>
      <c r="AC99" s="27">
        <f t="shared" si="64"/>
        <v>300</v>
      </c>
      <c r="AD99" s="27">
        <f t="shared" si="64"/>
        <v>145</v>
      </c>
      <c r="AE99" s="27">
        <f t="shared" si="64"/>
        <v>392</v>
      </c>
      <c r="AF99" s="27">
        <f t="shared" si="64"/>
        <v>209</v>
      </c>
      <c r="AG99" s="27">
        <f t="shared" si="64"/>
        <v>227.27</v>
      </c>
      <c r="AH99" s="27">
        <f t="shared" si="64"/>
        <v>66.599999999999994</v>
      </c>
      <c r="AI99" s="27">
        <f t="shared" si="64"/>
        <v>59.25</v>
      </c>
      <c r="AJ99" s="27">
        <f t="shared" si="64"/>
        <v>38.5</v>
      </c>
      <c r="AK99" s="27">
        <f t="shared" si="64"/>
        <v>190</v>
      </c>
      <c r="AL99" s="27">
        <f t="shared" si="64"/>
        <v>194</v>
      </c>
      <c r="AM99" s="27">
        <f t="shared" si="64"/>
        <v>316.27999999999997</v>
      </c>
      <c r="AN99" s="27">
        <f t="shared" si="64"/>
        <v>250</v>
      </c>
      <c r="AO99" s="27">
        <f t="shared" si="64"/>
        <v>0</v>
      </c>
      <c r="AP99" s="27">
        <f t="shared" si="64"/>
        <v>224.14</v>
      </c>
      <c r="AQ99" s="27">
        <f t="shared" si="64"/>
        <v>60</v>
      </c>
      <c r="AR99" s="27">
        <f t="shared" si="64"/>
        <v>56.67</v>
      </c>
      <c r="AS99" s="27">
        <f t="shared" si="64"/>
        <v>88</v>
      </c>
      <c r="AT99" s="27">
        <f t="shared" si="64"/>
        <v>64.290000000000006</v>
      </c>
      <c r="AU99" s="27">
        <f t="shared" si="64"/>
        <v>57.14</v>
      </c>
      <c r="AV99" s="27">
        <f t="shared" si="64"/>
        <v>56.25</v>
      </c>
      <c r="AW99" s="27">
        <f t="shared" si="64"/>
        <v>114.28</v>
      </c>
      <c r="AX99" s="27">
        <f t="shared" si="64"/>
        <v>66</v>
      </c>
      <c r="AY99" s="27">
        <f t="shared" si="64"/>
        <v>60</v>
      </c>
      <c r="AZ99" s="27">
        <f t="shared" si="64"/>
        <v>114</v>
      </c>
      <c r="BA99" s="27">
        <f t="shared" si="64"/>
        <v>238</v>
      </c>
      <c r="BB99" s="27">
        <f t="shared" si="64"/>
        <v>355</v>
      </c>
      <c r="BC99" s="27">
        <f t="shared" si="64"/>
        <v>504.44</v>
      </c>
      <c r="BD99" s="27">
        <f t="shared" si="64"/>
        <v>197</v>
      </c>
      <c r="BE99" s="27">
        <f t="shared" si="64"/>
        <v>369</v>
      </c>
      <c r="BF99" s="27">
        <f t="shared" si="64"/>
        <v>0</v>
      </c>
      <c r="BG99" s="27">
        <f t="shared" si="64"/>
        <v>32</v>
      </c>
      <c r="BH99" s="27">
        <f t="shared" si="64"/>
        <v>36</v>
      </c>
      <c r="BI99" s="27">
        <f t="shared" si="64"/>
        <v>72</v>
      </c>
      <c r="BJ99" s="27">
        <f t="shared" si="64"/>
        <v>34</v>
      </c>
      <c r="BK99" s="27">
        <f t="shared" si="64"/>
        <v>37</v>
      </c>
      <c r="BL99" s="27">
        <f t="shared" si="64"/>
        <v>256</v>
      </c>
      <c r="BM99" s="27">
        <f t="shared" si="64"/>
        <v>138.88999999999999</v>
      </c>
      <c r="BN99" s="27">
        <f t="shared" si="64"/>
        <v>14.89</v>
      </c>
      <c r="BO99" s="27">
        <f t="shared" ref="BO99" si="65">BO42</f>
        <v>10000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6">E99/1000</f>
        <v>7.0000000000000007E-2</v>
      </c>
      <c r="F100" s="19">
        <f t="shared" si="66"/>
        <v>0.08</v>
      </c>
      <c r="G100" s="19">
        <f t="shared" si="66"/>
        <v>0.53200000000000003</v>
      </c>
      <c r="H100" s="19">
        <f t="shared" si="66"/>
        <v>1.1399999999999999</v>
      </c>
      <c r="I100" s="19">
        <f t="shared" si="66"/>
        <v>0.62</v>
      </c>
      <c r="J100" s="19">
        <f t="shared" si="66"/>
        <v>7.1379999999999999E-2</v>
      </c>
      <c r="K100" s="19">
        <f t="shared" si="66"/>
        <v>0.66244000000000003</v>
      </c>
      <c r="L100" s="19">
        <f t="shared" si="66"/>
        <v>0.20083000000000001</v>
      </c>
      <c r="M100" s="19">
        <f t="shared" si="66"/>
        <v>0.55400000000000005</v>
      </c>
      <c r="N100" s="19">
        <f t="shared" si="66"/>
        <v>9.9489999999999995E-2</v>
      </c>
      <c r="O100" s="19">
        <f t="shared" si="66"/>
        <v>0.32031999999999999</v>
      </c>
      <c r="P100" s="19">
        <f t="shared" si="66"/>
        <v>0.37368000000000001</v>
      </c>
      <c r="Q100" s="19">
        <f t="shared" si="66"/>
        <v>0.41667000000000004</v>
      </c>
      <c r="R100" s="19">
        <f t="shared" si="66"/>
        <v>0</v>
      </c>
      <c r="S100" s="19">
        <f t="shared" si="66"/>
        <v>0</v>
      </c>
      <c r="T100" s="19">
        <f t="shared" si="66"/>
        <v>0</v>
      </c>
      <c r="U100" s="19">
        <f t="shared" si="66"/>
        <v>0.69199999999999995</v>
      </c>
      <c r="V100" s="19">
        <f t="shared" si="66"/>
        <v>0.40127999999999997</v>
      </c>
      <c r="W100" s="19">
        <f>W99/1000</f>
        <v>0.20899999999999999</v>
      </c>
      <c r="X100" s="19">
        <f t="shared" si="66"/>
        <v>9.1000000000000004E-3</v>
      </c>
      <c r="Y100" s="19">
        <f t="shared" si="66"/>
        <v>0</v>
      </c>
      <c r="Z100" s="19">
        <f t="shared" si="66"/>
        <v>0.26100000000000001</v>
      </c>
      <c r="AA100" s="19">
        <f t="shared" si="66"/>
        <v>0.41199999999999998</v>
      </c>
      <c r="AB100" s="19">
        <f t="shared" si="66"/>
        <v>0.224</v>
      </c>
      <c r="AC100" s="19">
        <f t="shared" si="66"/>
        <v>0.3</v>
      </c>
      <c r="AD100" s="19">
        <f t="shared" si="66"/>
        <v>0.14499999999999999</v>
      </c>
      <c r="AE100" s="19">
        <f t="shared" si="66"/>
        <v>0.39200000000000002</v>
      </c>
      <c r="AF100" s="19">
        <f t="shared" si="66"/>
        <v>0.20899999999999999</v>
      </c>
      <c r="AG100" s="19">
        <f t="shared" si="66"/>
        <v>0.22727</v>
      </c>
      <c r="AH100" s="19">
        <f t="shared" si="66"/>
        <v>6.6599999999999993E-2</v>
      </c>
      <c r="AI100" s="19">
        <f t="shared" si="66"/>
        <v>5.9249999999999997E-2</v>
      </c>
      <c r="AJ100" s="19">
        <f t="shared" si="66"/>
        <v>3.85E-2</v>
      </c>
      <c r="AK100" s="19">
        <f t="shared" si="66"/>
        <v>0.19</v>
      </c>
      <c r="AL100" s="19">
        <f t="shared" si="66"/>
        <v>0.19400000000000001</v>
      </c>
      <c r="AM100" s="19">
        <f t="shared" si="66"/>
        <v>0.31627999999999995</v>
      </c>
      <c r="AN100" s="19">
        <f t="shared" si="66"/>
        <v>0.25</v>
      </c>
      <c r="AO100" s="19">
        <f t="shared" si="66"/>
        <v>0</v>
      </c>
      <c r="AP100" s="19">
        <f t="shared" si="66"/>
        <v>0.22413999999999998</v>
      </c>
      <c r="AQ100" s="19">
        <f t="shared" si="66"/>
        <v>0.06</v>
      </c>
      <c r="AR100" s="19">
        <f t="shared" si="66"/>
        <v>5.6670000000000005E-2</v>
      </c>
      <c r="AS100" s="19">
        <f t="shared" si="66"/>
        <v>8.7999999999999995E-2</v>
      </c>
      <c r="AT100" s="19">
        <f t="shared" si="66"/>
        <v>6.429E-2</v>
      </c>
      <c r="AU100" s="19">
        <f t="shared" si="66"/>
        <v>5.7140000000000003E-2</v>
      </c>
      <c r="AV100" s="19">
        <f t="shared" si="66"/>
        <v>5.6250000000000001E-2</v>
      </c>
      <c r="AW100" s="19">
        <f t="shared" si="66"/>
        <v>0.11428000000000001</v>
      </c>
      <c r="AX100" s="19">
        <f t="shared" si="66"/>
        <v>6.6000000000000003E-2</v>
      </c>
      <c r="AY100" s="19">
        <f t="shared" si="66"/>
        <v>0.06</v>
      </c>
      <c r="AZ100" s="19">
        <f t="shared" si="66"/>
        <v>0.114</v>
      </c>
      <c r="BA100" s="19">
        <f t="shared" si="66"/>
        <v>0.23799999999999999</v>
      </c>
      <c r="BB100" s="19">
        <f t="shared" si="66"/>
        <v>0.35499999999999998</v>
      </c>
      <c r="BC100" s="19">
        <f t="shared" si="66"/>
        <v>0.50444</v>
      </c>
      <c r="BD100" s="19">
        <f t="shared" si="66"/>
        <v>0.19700000000000001</v>
      </c>
      <c r="BE100" s="19">
        <f t="shared" si="66"/>
        <v>0.36899999999999999</v>
      </c>
      <c r="BF100" s="19">
        <f t="shared" si="66"/>
        <v>0</v>
      </c>
      <c r="BG100" s="19">
        <f t="shared" si="66"/>
        <v>3.2000000000000001E-2</v>
      </c>
      <c r="BH100" s="19">
        <f t="shared" si="66"/>
        <v>3.5999999999999997E-2</v>
      </c>
      <c r="BI100" s="19">
        <f t="shared" si="66"/>
        <v>7.1999999999999995E-2</v>
      </c>
      <c r="BJ100" s="19">
        <f t="shared" si="66"/>
        <v>3.4000000000000002E-2</v>
      </c>
      <c r="BK100" s="19">
        <f t="shared" si="66"/>
        <v>3.6999999999999998E-2</v>
      </c>
      <c r="BL100" s="19">
        <f t="shared" si="66"/>
        <v>0.25600000000000001</v>
      </c>
      <c r="BM100" s="19">
        <f t="shared" si="66"/>
        <v>0.13888999999999999</v>
      </c>
      <c r="BN100" s="19">
        <f t="shared" si="66"/>
        <v>1.489E-2</v>
      </c>
      <c r="BO100" s="19">
        <f t="shared" ref="BO100" si="67">BO99/1000</f>
        <v>10</v>
      </c>
    </row>
    <row r="101" spans="1:69" ht="17.25" x14ac:dyDescent="0.3">
      <c r="A101" s="28"/>
      <c r="B101" s="29" t="s">
        <v>30</v>
      </c>
      <c r="C101" s="93"/>
      <c r="D101" s="30">
        <f>D97*D99</f>
        <v>0</v>
      </c>
      <c r="E101" s="30">
        <f t="shared" ref="E101:BN101" si="68">E97*E99</f>
        <v>0</v>
      </c>
      <c r="F101" s="30">
        <f t="shared" si="68"/>
        <v>0.91999999999999993</v>
      </c>
      <c r="G101" s="30">
        <f t="shared" si="68"/>
        <v>0</v>
      </c>
      <c r="H101" s="30">
        <f t="shared" si="68"/>
        <v>0</v>
      </c>
      <c r="I101" s="30">
        <f t="shared" si="68"/>
        <v>0</v>
      </c>
      <c r="J101" s="30">
        <f t="shared" si="68"/>
        <v>0.3569</v>
      </c>
      <c r="K101" s="30">
        <f t="shared" si="68"/>
        <v>1.9873200000000002</v>
      </c>
      <c r="L101" s="30">
        <f t="shared" si="68"/>
        <v>0</v>
      </c>
      <c r="M101" s="30">
        <f t="shared" si="68"/>
        <v>0</v>
      </c>
      <c r="N101" s="30">
        <f t="shared" si="68"/>
        <v>0</v>
      </c>
      <c r="O101" s="30">
        <f t="shared" si="68"/>
        <v>0</v>
      </c>
      <c r="P101" s="30">
        <f t="shared" si="68"/>
        <v>0</v>
      </c>
      <c r="Q101" s="30">
        <f t="shared" si="68"/>
        <v>0</v>
      </c>
      <c r="R101" s="30">
        <f t="shared" si="68"/>
        <v>0</v>
      </c>
      <c r="S101" s="30">
        <f t="shared" si="68"/>
        <v>0</v>
      </c>
      <c r="T101" s="30">
        <f t="shared" si="68"/>
        <v>0</v>
      </c>
      <c r="U101" s="30">
        <f t="shared" si="68"/>
        <v>9.6880000000000006</v>
      </c>
      <c r="V101" s="30">
        <f t="shared" si="68"/>
        <v>0</v>
      </c>
      <c r="W101" s="30">
        <f>W97*W99</f>
        <v>0</v>
      </c>
      <c r="X101" s="30">
        <f t="shared" si="68"/>
        <v>9.1</v>
      </c>
      <c r="Y101" s="30">
        <f t="shared" si="68"/>
        <v>0</v>
      </c>
      <c r="Z101" s="30">
        <f t="shared" si="68"/>
        <v>0</v>
      </c>
      <c r="AA101" s="30">
        <f t="shared" si="68"/>
        <v>0</v>
      </c>
      <c r="AB101" s="30">
        <f t="shared" si="68"/>
        <v>0</v>
      </c>
      <c r="AC101" s="30">
        <f t="shared" si="68"/>
        <v>0</v>
      </c>
      <c r="AD101" s="30">
        <f t="shared" si="68"/>
        <v>0</v>
      </c>
      <c r="AE101" s="30">
        <f t="shared" si="68"/>
        <v>7.0559999999999992</v>
      </c>
      <c r="AF101" s="30">
        <f t="shared" si="68"/>
        <v>0</v>
      </c>
      <c r="AG101" s="30">
        <f t="shared" si="68"/>
        <v>0</v>
      </c>
      <c r="AH101" s="30">
        <f t="shared" si="68"/>
        <v>0</v>
      </c>
      <c r="AI101" s="30">
        <f t="shared" si="68"/>
        <v>0</v>
      </c>
      <c r="AJ101" s="30">
        <f t="shared" si="68"/>
        <v>1.1165</v>
      </c>
      <c r="AK101" s="30">
        <f t="shared" si="68"/>
        <v>0.22799999999999998</v>
      </c>
      <c r="AL101" s="30">
        <f t="shared" si="68"/>
        <v>0</v>
      </c>
      <c r="AM101" s="30">
        <f t="shared" si="68"/>
        <v>0</v>
      </c>
      <c r="AN101" s="30">
        <f t="shared" si="68"/>
        <v>0</v>
      </c>
      <c r="AO101" s="30">
        <f t="shared" si="68"/>
        <v>0</v>
      </c>
      <c r="AP101" s="30">
        <f t="shared" si="68"/>
        <v>0</v>
      </c>
      <c r="AQ101" s="30">
        <f t="shared" si="68"/>
        <v>0</v>
      </c>
      <c r="AR101" s="30">
        <f t="shared" si="68"/>
        <v>0</v>
      </c>
      <c r="AS101" s="30">
        <f t="shared" si="68"/>
        <v>0</v>
      </c>
      <c r="AT101" s="30">
        <f t="shared" si="68"/>
        <v>0</v>
      </c>
      <c r="AU101" s="30">
        <f t="shared" si="68"/>
        <v>0</v>
      </c>
      <c r="AV101" s="30">
        <f t="shared" si="68"/>
        <v>0</v>
      </c>
      <c r="AW101" s="30">
        <f t="shared" si="68"/>
        <v>0</v>
      </c>
      <c r="AX101" s="30">
        <f t="shared" si="68"/>
        <v>0</v>
      </c>
      <c r="AY101" s="30">
        <f t="shared" si="68"/>
        <v>0</v>
      </c>
      <c r="AZ101" s="30">
        <f t="shared" si="68"/>
        <v>0.34200000000000003</v>
      </c>
      <c r="BA101" s="30">
        <f t="shared" si="68"/>
        <v>0</v>
      </c>
      <c r="BB101" s="30">
        <f t="shared" si="68"/>
        <v>0</v>
      </c>
      <c r="BC101" s="30">
        <f t="shared" si="68"/>
        <v>0</v>
      </c>
      <c r="BD101" s="30">
        <f t="shared" si="68"/>
        <v>0</v>
      </c>
      <c r="BE101" s="30">
        <f t="shared" si="68"/>
        <v>0</v>
      </c>
      <c r="BF101" s="30">
        <f t="shared" si="68"/>
        <v>0</v>
      </c>
      <c r="BG101" s="30">
        <f t="shared" si="68"/>
        <v>0</v>
      </c>
      <c r="BH101" s="30">
        <f t="shared" si="68"/>
        <v>0</v>
      </c>
      <c r="BI101" s="30">
        <f t="shared" si="68"/>
        <v>0.14400000000000002</v>
      </c>
      <c r="BJ101" s="30">
        <f t="shared" si="68"/>
        <v>0</v>
      </c>
      <c r="BK101" s="30">
        <f t="shared" si="68"/>
        <v>0</v>
      </c>
      <c r="BL101" s="30">
        <f t="shared" si="68"/>
        <v>0</v>
      </c>
      <c r="BM101" s="30">
        <f t="shared" si="68"/>
        <v>0.11111199999999999</v>
      </c>
      <c r="BN101" s="30">
        <f t="shared" si="68"/>
        <v>0</v>
      </c>
      <c r="BO101" s="30">
        <f t="shared" ref="BO101" si="69">BO97*BO99</f>
        <v>0</v>
      </c>
      <c r="BP101" s="31">
        <f>SUM(D101:BN101)</f>
        <v>31.049831999999991</v>
      </c>
      <c r="BQ101" s="32">
        <f>BP101/$C$7</f>
        <v>31.049831999999991</v>
      </c>
    </row>
    <row r="102" spans="1:69" ht="17.25" x14ac:dyDescent="0.3">
      <c r="A102" s="28"/>
      <c r="B102" s="29" t="s">
        <v>31</v>
      </c>
      <c r="C102" s="93"/>
      <c r="D102" s="30">
        <f>D97*D99</f>
        <v>0</v>
      </c>
      <c r="E102" s="30">
        <f t="shared" ref="E102:BN102" si="70">E97*E99</f>
        <v>0</v>
      </c>
      <c r="F102" s="30">
        <f t="shared" si="70"/>
        <v>0.91999999999999993</v>
      </c>
      <c r="G102" s="30">
        <f t="shared" si="70"/>
        <v>0</v>
      </c>
      <c r="H102" s="30">
        <f t="shared" si="70"/>
        <v>0</v>
      </c>
      <c r="I102" s="30">
        <f t="shared" si="70"/>
        <v>0</v>
      </c>
      <c r="J102" s="30">
        <f t="shared" si="70"/>
        <v>0.3569</v>
      </c>
      <c r="K102" s="30">
        <f t="shared" si="70"/>
        <v>1.9873200000000002</v>
      </c>
      <c r="L102" s="30">
        <f t="shared" si="70"/>
        <v>0</v>
      </c>
      <c r="M102" s="30">
        <f t="shared" si="70"/>
        <v>0</v>
      </c>
      <c r="N102" s="30">
        <f t="shared" si="70"/>
        <v>0</v>
      </c>
      <c r="O102" s="30">
        <f t="shared" si="70"/>
        <v>0</v>
      </c>
      <c r="P102" s="30">
        <f t="shared" si="70"/>
        <v>0</v>
      </c>
      <c r="Q102" s="30">
        <f t="shared" si="70"/>
        <v>0</v>
      </c>
      <c r="R102" s="30">
        <f t="shared" si="70"/>
        <v>0</v>
      </c>
      <c r="S102" s="30">
        <f t="shared" si="70"/>
        <v>0</v>
      </c>
      <c r="T102" s="30">
        <f t="shared" si="70"/>
        <v>0</v>
      </c>
      <c r="U102" s="30">
        <f t="shared" si="70"/>
        <v>9.6880000000000006</v>
      </c>
      <c r="V102" s="30">
        <f t="shared" si="70"/>
        <v>0</v>
      </c>
      <c r="W102" s="30">
        <f>W97*W99</f>
        <v>0</v>
      </c>
      <c r="X102" s="30">
        <f t="shared" si="70"/>
        <v>9.1</v>
      </c>
      <c r="Y102" s="30">
        <f t="shared" si="70"/>
        <v>0</v>
      </c>
      <c r="Z102" s="30">
        <f t="shared" si="70"/>
        <v>0</v>
      </c>
      <c r="AA102" s="30">
        <f t="shared" si="70"/>
        <v>0</v>
      </c>
      <c r="AB102" s="30">
        <f t="shared" si="70"/>
        <v>0</v>
      </c>
      <c r="AC102" s="30">
        <f t="shared" si="70"/>
        <v>0</v>
      </c>
      <c r="AD102" s="30">
        <f t="shared" si="70"/>
        <v>0</v>
      </c>
      <c r="AE102" s="30">
        <f t="shared" si="70"/>
        <v>7.0559999999999992</v>
      </c>
      <c r="AF102" s="30">
        <f t="shared" si="70"/>
        <v>0</v>
      </c>
      <c r="AG102" s="30">
        <f t="shared" si="70"/>
        <v>0</v>
      </c>
      <c r="AH102" s="30">
        <f t="shared" si="70"/>
        <v>0</v>
      </c>
      <c r="AI102" s="30">
        <f t="shared" si="70"/>
        <v>0</v>
      </c>
      <c r="AJ102" s="30">
        <f t="shared" si="70"/>
        <v>1.1165</v>
      </c>
      <c r="AK102" s="30">
        <f t="shared" si="70"/>
        <v>0.22799999999999998</v>
      </c>
      <c r="AL102" s="30">
        <f t="shared" si="70"/>
        <v>0</v>
      </c>
      <c r="AM102" s="30">
        <f t="shared" si="70"/>
        <v>0</v>
      </c>
      <c r="AN102" s="30">
        <f t="shared" si="70"/>
        <v>0</v>
      </c>
      <c r="AO102" s="30">
        <f t="shared" si="70"/>
        <v>0</v>
      </c>
      <c r="AP102" s="30">
        <f t="shared" si="70"/>
        <v>0</v>
      </c>
      <c r="AQ102" s="30">
        <f t="shared" si="70"/>
        <v>0</v>
      </c>
      <c r="AR102" s="30">
        <f t="shared" si="70"/>
        <v>0</v>
      </c>
      <c r="AS102" s="30">
        <f t="shared" si="70"/>
        <v>0</v>
      </c>
      <c r="AT102" s="30">
        <f t="shared" si="70"/>
        <v>0</v>
      </c>
      <c r="AU102" s="30">
        <f t="shared" si="70"/>
        <v>0</v>
      </c>
      <c r="AV102" s="30">
        <f t="shared" si="70"/>
        <v>0</v>
      </c>
      <c r="AW102" s="30">
        <f t="shared" si="70"/>
        <v>0</v>
      </c>
      <c r="AX102" s="30">
        <f t="shared" si="70"/>
        <v>0</v>
      </c>
      <c r="AY102" s="30">
        <f t="shared" si="70"/>
        <v>0</v>
      </c>
      <c r="AZ102" s="30">
        <f t="shared" si="70"/>
        <v>0.34200000000000003</v>
      </c>
      <c r="BA102" s="30">
        <f t="shared" si="70"/>
        <v>0</v>
      </c>
      <c r="BB102" s="30">
        <f t="shared" si="70"/>
        <v>0</v>
      </c>
      <c r="BC102" s="30">
        <f t="shared" si="70"/>
        <v>0</v>
      </c>
      <c r="BD102" s="30">
        <f t="shared" si="70"/>
        <v>0</v>
      </c>
      <c r="BE102" s="30">
        <f t="shared" si="70"/>
        <v>0</v>
      </c>
      <c r="BF102" s="30">
        <f t="shared" si="70"/>
        <v>0</v>
      </c>
      <c r="BG102" s="30">
        <f t="shared" si="70"/>
        <v>0</v>
      </c>
      <c r="BH102" s="30">
        <f t="shared" si="70"/>
        <v>0</v>
      </c>
      <c r="BI102" s="30">
        <f t="shared" si="70"/>
        <v>0.14400000000000002</v>
      </c>
      <c r="BJ102" s="30">
        <f t="shared" si="70"/>
        <v>0</v>
      </c>
      <c r="BK102" s="30">
        <f t="shared" si="70"/>
        <v>0</v>
      </c>
      <c r="BL102" s="30">
        <f t="shared" si="70"/>
        <v>0</v>
      </c>
      <c r="BM102" s="30">
        <f t="shared" si="70"/>
        <v>0.11111199999999999</v>
      </c>
      <c r="BN102" s="30">
        <f t="shared" si="70"/>
        <v>0</v>
      </c>
      <c r="BO102" s="30">
        <f t="shared" ref="BO102" si="71">BO97*BO99</f>
        <v>0</v>
      </c>
      <c r="BP102" s="31">
        <f>SUM(D102:BN102)</f>
        <v>31.049831999999991</v>
      </c>
      <c r="BQ102" s="32">
        <f>BP102/$C$7</f>
        <v>31.049831999999991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87"/>
      <c r="B107" s="4" t="s">
        <v>3</v>
      </c>
      <c r="C107" s="83" t="s">
        <v>4</v>
      </c>
      <c r="D107" s="85" t="str">
        <f t="shared" ref="D107:BN107" si="72">D51</f>
        <v>Хлеб пшеничный</v>
      </c>
      <c r="E107" s="85" t="str">
        <f t="shared" si="72"/>
        <v>Хлеб ржано-пшеничный</v>
      </c>
      <c r="F107" s="85" t="str">
        <f t="shared" si="72"/>
        <v>Сахар</v>
      </c>
      <c r="G107" s="85" t="str">
        <f t="shared" si="72"/>
        <v>Чай</v>
      </c>
      <c r="H107" s="85" t="str">
        <f t="shared" si="72"/>
        <v>Какао</v>
      </c>
      <c r="I107" s="85" t="str">
        <f t="shared" si="72"/>
        <v>Кофейный напиток</v>
      </c>
      <c r="J107" s="85" t="str">
        <f t="shared" si="72"/>
        <v>Молоко 2,5%</v>
      </c>
      <c r="K107" s="85" t="str">
        <f t="shared" si="72"/>
        <v>Масло сливочное</v>
      </c>
      <c r="L107" s="85" t="str">
        <f t="shared" si="72"/>
        <v>Сметана 15%</v>
      </c>
      <c r="M107" s="85" t="str">
        <f t="shared" si="72"/>
        <v>Молоко сухое</v>
      </c>
      <c r="N107" s="85" t="str">
        <f t="shared" si="72"/>
        <v>Снежок 2,5 %</v>
      </c>
      <c r="O107" s="85" t="str">
        <f t="shared" si="72"/>
        <v>Творог 5%</v>
      </c>
      <c r="P107" s="85" t="str">
        <f t="shared" si="72"/>
        <v>Молоко сгущенное</v>
      </c>
      <c r="Q107" s="85" t="str">
        <f t="shared" si="72"/>
        <v xml:space="preserve">Джем Сава </v>
      </c>
      <c r="R107" s="85" t="str">
        <f t="shared" si="72"/>
        <v>Сыр</v>
      </c>
      <c r="S107" s="85" t="str">
        <f t="shared" si="72"/>
        <v>Зеленый горошек</v>
      </c>
      <c r="T107" s="85" t="str">
        <f t="shared" si="72"/>
        <v>Кукуруза консервирован.</v>
      </c>
      <c r="U107" s="85" t="str">
        <f t="shared" si="72"/>
        <v>Консервы рыбные</v>
      </c>
      <c r="V107" s="85" t="str">
        <f t="shared" si="72"/>
        <v>Огурцы консервирован.</v>
      </c>
      <c r="W107" s="35"/>
      <c r="X107" s="85" t="str">
        <f t="shared" si="72"/>
        <v>Яйцо</v>
      </c>
      <c r="Y107" s="85" t="str">
        <f t="shared" si="72"/>
        <v>Икра кабачковая</v>
      </c>
      <c r="Z107" s="85" t="str">
        <f t="shared" si="72"/>
        <v>Изюм</v>
      </c>
      <c r="AA107" s="85" t="str">
        <f t="shared" si="72"/>
        <v>Курага</v>
      </c>
      <c r="AB107" s="85" t="str">
        <f t="shared" si="72"/>
        <v>Чернослив</v>
      </c>
      <c r="AC107" s="85" t="str">
        <f t="shared" si="72"/>
        <v>Шиповник</v>
      </c>
      <c r="AD107" s="85" t="str">
        <f t="shared" si="72"/>
        <v>Сухофрукты</v>
      </c>
      <c r="AE107" s="85" t="str">
        <f t="shared" si="72"/>
        <v>Ягода свежемороженная</v>
      </c>
      <c r="AF107" s="85" t="str">
        <f t="shared" si="72"/>
        <v>Лимон</v>
      </c>
      <c r="AG107" s="85" t="str">
        <f t="shared" si="72"/>
        <v>Кисель</v>
      </c>
      <c r="AH107" s="85" t="str">
        <f t="shared" si="72"/>
        <v xml:space="preserve">Сок </v>
      </c>
      <c r="AI107" s="85" t="str">
        <f t="shared" si="72"/>
        <v>Макаронные изделия</v>
      </c>
      <c r="AJ107" s="85" t="str">
        <f t="shared" si="72"/>
        <v>Мука</v>
      </c>
      <c r="AK107" s="85" t="str">
        <f t="shared" si="72"/>
        <v>Дрожжи</v>
      </c>
      <c r="AL107" s="85" t="str">
        <f t="shared" si="72"/>
        <v>Печенье</v>
      </c>
      <c r="AM107" s="85" t="str">
        <f t="shared" si="72"/>
        <v>Пряники</v>
      </c>
      <c r="AN107" s="85" t="str">
        <f t="shared" si="72"/>
        <v>Вафли</v>
      </c>
      <c r="AO107" s="85" t="str">
        <f t="shared" si="72"/>
        <v>Конфеты</v>
      </c>
      <c r="AP107" s="85" t="str">
        <f t="shared" si="72"/>
        <v>Повидло Сава</v>
      </c>
      <c r="AQ107" s="85" t="str">
        <f t="shared" si="72"/>
        <v>Крупа геркулес</v>
      </c>
      <c r="AR107" s="85" t="str">
        <f t="shared" si="72"/>
        <v>Крупа горох</v>
      </c>
      <c r="AS107" s="85" t="str">
        <f t="shared" si="72"/>
        <v>Крупа гречневая</v>
      </c>
      <c r="AT107" s="85" t="str">
        <f t="shared" si="72"/>
        <v>Крупа кукурузная</v>
      </c>
      <c r="AU107" s="85" t="str">
        <f t="shared" si="72"/>
        <v>Крупа манная</v>
      </c>
      <c r="AV107" s="85" t="str">
        <f t="shared" si="72"/>
        <v>Крупа перловая</v>
      </c>
      <c r="AW107" s="85" t="str">
        <f t="shared" si="72"/>
        <v>Крупа пшеничная</v>
      </c>
      <c r="AX107" s="85" t="str">
        <f t="shared" si="72"/>
        <v>Крупа пшено</v>
      </c>
      <c r="AY107" s="85" t="str">
        <f t="shared" si="72"/>
        <v>Крупа ячневая</v>
      </c>
      <c r="AZ107" s="85" t="str">
        <f t="shared" si="72"/>
        <v>Рис</v>
      </c>
      <c r="BA107" s="85" t="str">
        <f t="shared" si="72"/>
        <v>Цыпленок бройлер</v>
      </c>
      <c r="BB107" s="85" t="str">
        <f t="shared" si="72"/>
        <v>Филе куриное</v>
      </c>
      <c r="BC107" s="85" t="str">
        <f t="shared" si="72"/>
        <v>Фарш говяжий</v>
      </c>
      <c r="BD107" s="85" t="str">
        <f t="shared" si="72"/>
        <v>Печень куриная</v>
      </c>
      <c r="BE107" s="85" t="str">
        <f t="shared" si="72"/>
        <v>Филе минтая</v>
      </c>
      <c r="BF107" s="85" t="str">
        <f t="shared" si="72"/>
        <v>Филе сельди слабосол.</v>
      </c>
      <c r="BG107" s="85" t="str">
        <f t="shared" si="72"/>
        <v>Картофель</v>
      </c>
      <c r="BH107" s="85" t="str">
        <f t="shared" si="72"/>
        <v>Морковь</v>
      </c>
      <c r="BI107" s="85" t="str">
        <f t="shared" si="72"/>
        <v>Лук</v>
      </c>
      <c r="BJ107" s="85" t="str">
        <f t="shared" si="72"/>
        <v>Капуста</v>
      </c>
      <c r="BK107" s="85" t="str">
        <f t="shared" si="72"/>
        <v>Свекла</v>
      </c>
      <c r="BL107" s="85" t="str">
        <f t="shared" si="72"/>
        <v>Томатная паста</v>
      </c>
      <c r="BM107" s="85" t="str">
        <f t="shared" si="72"/>
        <v>Масло растительное</v>
      </c>
      <c r="BN107" s="85" t="str">
        <f t="shared" si="72"/>
        <v>Соль</v>
      </c>
      <c r="BO107" s="85" t="str">
        <f t="shared" ref="BO107" si="73">BO51</f>
        <v>Аскорбиновая кислота</v>
      </c>
      <c r="BP107" s="94" t="s">
        <v>5</v>
      </c>
      <c r="BQ107" s="94" t="s">
        <v>6</v>
      </c>
    </row>
    <row r="108" spans="1:69" ht="28.5" customHeight="1" x14ac:dyDescent="0.25">
      <c r="A108" s="88"/>
      <c r="B108" s="5" t="s">
        <v>7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3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94"/>
      <c r="BQ108" s="94"/>
    </row>
    <row r="109" spans="1:69" x14ac:dyDescent="0.25">
      <c r="A109" s="89" t="s">
        <v>21</v>
      </c>
      <c r="B109" s="36" t="str">
        <f>B25</f>
        <v xml:space="preserve">Омлет </v>
      </c>
      <c r="C109" s="90">
        <f>$F$4</f>
        <v>1</v>
      </c>
      <c r="D109" s="6">
        <f t="shared" ref="D109:BN111" si="74">D25</f>
        <v>0</v>
      </c>
      <c r="E109" s="6">
        <f t="shared" si="74"/>
        <v>0</v>
      </c>
      <c r="F109" s="6">
        <f t="shared" si="74"/>
        <v>0</v>
      </c>
      <c r="G109" s="6">
        <f t="shared" si="74"/>
        <v>0</v>
      </c>
      <c r="H109" s="6">
        <f t="shared" si="74"/>
        <v>0</v>
      </c>
      <c r="I109" s="6">
        <f t="shared" si="74"/>
        <v>0</v>
      </c>
      <c r="J109" s="6">
        <f t="shared" si="74"/>
        <v>0.03</v>
      </c>
      <c r="K109" s="6">
        <f t="shared" si="74"/>
        <v>3.0000000000000001E-3</v>
      </c>
      <c r="L109" s="6">
        <f t="shared" si="74"/>
        <v>0</v>
      </c>
      <c r="M109" s="6">
        <f t="shared" si="74"/>
        <v>0</v>
      </c>
      <c r="N109" s="6">
        <f t="shared" si="74"/>
        <v>0</v>
      </c>
      <c r="O109" s="6">
        <f t="shared" si="74"/>
        <v>0</v>
      </c>
      <c r="P109" s="6">
        <f t="shared" si="74"/>
        <v>0</v>
      </c>
      <c r="Q109" s="6">
        <f t="shared" si="74"/>
        <v>0</v>
      </c>
      <c r="R109" s="6">
        <f t="shared" si="74"/>
        <v>0</v>
      </c>
      <c r="S109" s="6">
        <f t="shared" si="74"/>
        <v>0</v>
      </c>
      <c r="T109" s="6">
        <f t="shared" si="74"/>
        <v>0</v>
      </c>
      <c r="U109" s="6">
        <f t="shared" si="74"/>
        <v>0</v>
      </c>
      <c r="V109" s="6">
        <f t="shared" si="74"/>
        <v>0</v>
      </c>
      <c r="W109" s="6">
        <f>W25</f>
        <v>0</v>
      </c>
      <c r="X109" s="6">
        <f t="shared" si="74"/>
        <v>1</v>
      </c>
      <c r="Y109" s="6">
        <f t="shared" si="74"/>
        <v>0</v>
      </c>
      <c r="Z109" s="6">
        <f t="shared" si="74"/>
        <v>0</v>
      </c>
      <c r="AA109" s="6">
        <f t="shared" si="74"/>
        <v>0</v>
      </c>
      <c r="AB109" s="6">
        <f t="shared" si="74"/>
        <v>0</v>
      </c>
      <c r="AC109" s="6">
        <f t="shared" si="74"/>
        <v>0</v>
      </c>
      <c r="AD109" s="6">
        <f t="shared" si="74"/>
        <v>0</v>
      </c>
      <c r="AE109" s="6">
        <f t="shared" si="74"/>
        <v>0</v>
      </c>
      <c r="AF109" s="6">
        <f t="shared" si="74"/>
        <v>0</v>
      </c>
      <c r="AG109" s="6">
        <f t="shared" si="74"/>
        <v>0</v>
      </c>
      <c r="AH109" s="6">
        <f t="shared" si="74"/>
        <v>0</v>
      </c>
      <c r="AI109" s="6">
        <f t="shared" si="74"/>
        <v>0</v>
      </c>
      <c r="AJ109" s="6">
        <f t="shared" si="74"/>
        <v>0</v>
      </c>
      <c r="AK109" s="6">
        <f t="shared" si="74"/>
        <v>0</v>
      </c>
      <c r="AL109" s="6">
        <f t="shared" si="74"/>
        <v>0</v>
      </c>
      <c r="AM109" s="6">
        <f t="shared" si="74"/>
        <v>0</v>
      </c>
      <c r="AN109" s="6">
        <f t="shared" si="74"/>
        <v>0</v>
      </c>
      <c r="AO109" s="6">
        <f t="shared" si="74"/>
        <v>0</v>
      </c>
      <c r="AP109" s="6">
        <f t="shared" si="74"/>
        <v>0</v>
      </c>
      <c r="AQ109" s="6">
        <f t="shared" si="74"/>
        <v>0</v>
      </c>
      <c r="AR109" s="6">
        <f t="shared" si="74"/>
        <v>0</v>
      </c>
      <c r="AS109" s="6">
        <f t="shared" si="74"/>
        <v>0</v>
      </c>
      <c r="AT109" s="6">
        <f t="shared" si="74"/>
        <v>0</v>
      </c>
      <c r="AU109" s="6">
        <f t="shared" si="74"/>
        <v>0</v>
      </c>
      <c r="AV109" s="6">
        <f t="shared" si="74"/>
        <v>0</v>
      </c>
      <c r="AW109" s="6">
        <f t="shared" si="74"/>
        <v>0</v>
      </c>
      <c r="AX109" s="6">
        <f t="shared" si="74"/>
        <v>0</v>
      </c>
      <c r="AY109" s="6">
        <f t="shared" si="74"/>
        <v>0</v>
      </c>
      <c r="AZ109" s="6">
        <f t="shared" si="74"/>
        <v>0</v>
      </c>
      <c r="BA109" s="6">
        <f t="shared" si="74"/>
        <v>0</v>
      </c>
      <c r="BB109" s="6">
        <f t="shared" si="74"/>
        <v>0</v>
      </c>
      <c r="BC109" s="6">
        <f t="shared" si="74"/>
        <v>0</v>
      </c>
      <c r="BD109" s="6">
        <f t="shared" si="74"/>
        <v>0</v>
      </c>
      <c r="BE109" s="6">
        <f t="shared" si="74"/>
        <v>0</v>
      </c>
      <c r="BF109" s="6">
        <f t="shared" si="74"/>
        <v>0</v>
      </c>
      <c r="BG109" s="6">
        <f t="shared" si="74"/>
        <v>0</v>
      </c>
      <c r="BH109" s="6">
        <f t="shared" si="74"/>
        <v>0</v>
      </c>
      <c r="BI109" s="6">
        <f t="shared" si="74"/>
        <v>0</v>
      </c>
      <c r="BJ109" s="6">
        <f t="shared" si="74"/>
        <v>0</v>
      </c>
      <c r="BK109" s="6">
        <f t="shared" si="74"/>
        <v>0</v>
      </c>
      <c r="BL109" s="6">
        <f t="shared" si="74"/>
        <v>0</v>
      </c>
      <c r="BM109" s="6">
        <f t="shared" si="74"/>
        <v>0</v>
      </c>
      <c r="BN109" s="6">
        <f t="shared" si="74"/>
        <v>1E-3</v>
      </c>
      <c r="BO109" s="6">
        <f t="shared" ref="BO109" si="75">BO25</f>
        <v>0</v>
      </c>
    </row>
    <row r="110" spans="1:69" x14ac:dyDescent="0.25">
      <c r="A110" s="89"/>
      <c r="B110" s="36" t="str">
        <f>B26</f>
        <v>Хлеб пшеничный</v>
      </c>
      <c r="C110" s="91"/>
      <c r="D110" s="6">
        <f t="shared" si="74"/>
        <v>0.02</v>
      </c>
      <c r="E110" s="6">
        <f t="shared" si="74"/>
        <v>0</v>
      </c>
      <c r="F110" s="6">
        <f t="shared" si="74"/>
        <v>0</v>
      </c>
      <c r="G110" s="6">
        <f t="shared" si="74"/>
        <v>0</v>
      </c>
      <c r="H110" s="6">
        <f t="shared" si="74"/>
        <v>0</v>
      </c>
      <c r="I110" s="6">
        <f t="shared" si="74"/>
        <v>0</v>
      </c>
      <c r="J110" s="6">
        <f t="shared" si="74"/>
        <v>0</v>
      </c>
      <c r="K110" s="6">
        <f t="shared" si="74"/>
        <v>0</v>
      </c>
      <c r="L110" s="6">
        <f t="shared" si="74"/>
        <v>0</v>
      </c>
      <c r="M110" s="6">
        <f t="shared" si="74"/>
        <v>0</v>
      </c>
      <c r="N110" s="6">
        <f t="shared" si="74"/>
        <v>0</v>
      </c>
      <c r="O110" s="6">
        <f t="shared" si="74"/>
        <v>0</v>
      </c>
      <c r="P110" s="6">
        <f t="shared" si="74"/>
        <v>0</v>
      </c>
      <c r="Q110" s="6">
        <f t="shared" si="74"/>
        <v>0</v>
      </c>
      <c r="R110" s="6">
        <f t="shared" si="74"/>
        <v>0</v>
      </c>
      <c r="S110" s="6">
        <f t="shared" si="74"/>
        <v>0</v>
      </c>
      <c r="T110" s="6">
        <f t="shared" si="74"/>
        <v>0</v>
      </c>
      <c r="U110" s="6">
        <f t="shared" si="74"/>
        <v>0</v>
      </c>
      <c r="V110" s="6">
        <f t="shared" si="74"/>
        <v>0</v>
      </c>
      <c r="W110" s="6">
        <f>W26</f>
        <v>0</v>
      </c>
      <c r="X110" s="6">
        <f t="shared" si="74"/>
        <v>0</v>
      </c>
      <c r="Y110" s="6">
        <f t="shared" si="74"/>
        <v>0</v>
      </c>
      <c r="Z110" s="6">
        <f t="shared" si="74"/>
        <v>0</v>
      </c>
      <c r="AA110" s="6">
        <f t="shared" si="74"/>
        <v>0</v>
      </c>
      <c r="AB110" s="6">
        <f t="shared" si="74"/>
        <v>0</v>
      </c>
      <c r="AC110" s="6">
        <f t="shared" si="74"/>
        <v>0</v>
      </c>
      <c r="AD110" s="6">
        <f t="shared" si="74"/>
        <v>0</v>
      </c>
      <c r="AE110" s="6">
        <f t="shared" si="74"/>
        <v>0</v>
      </c>
      <c r="AF110" s="6">
        <f t="shared" si="74"/>
        <v>0</v>
      </c>
      <c r="AG110" s="6">
        <f t="shared" si="74"/>
        <v>0</v>
      </c>
      <c r="AH110" s="6">
        <f t="shared" si="74"/>
        <v>0</v>
      </c>
      <c r="AI110" s="6">
        <f t="shared" si="74"/>
        <v>0</v>
      </c>
      <c r="AJ110" s="6">
        <f t="shared" si="74"/>
        <v>0</v>
      </c>
      <c r="AK110" s="6">
        <f t="shared" si="74"/>
        <v>0</v>
      </c>
      <c r="AL110" s="6">
        <f t="shared" si="74"/>
        <v>0</v>
      </c>
      <c r="AM110" s="6">
        <f t="shared" si="74"/>
        <v>0</v>
      </c>
      <c r="AN110" s="6">
        <f t="shared" si="74"/>
        <v>0</v>
      </c>
      <c r="AO110" s="6">
        <f t="shared" si="74"/>
        <v>0</v>
      </c>
      <c r="AP110" s="6">
        <f t="shared" si="74"/>
        <v>0</v>
      </c>
      <c r="AQ110" s="6">
        <f t="shared" si="74"/>
        <v>0</v>
      </c>
      <c r="AR110" s="6">
        <f t="shared" si="74"/>
        <v>0</v>
      </c>
      <c r="AS110" s="6">
        <f t="shared" si="74"/>
        <v>0</v>
      </c>
      <c r="AT110" s="6">
        <f t="shared" si="74"/>
        <v>0</v>
      </c>
      <c r="AU110" s="6">
        <f t="shared" si="74"/>
        <v>0</v>
      </c>
      <c r="AV110" s="6">
        <f t="shared" si="74"/>
        <v>0</v>
      </c>
      <c r="AW110" s="6">
        <f t="shared" si="74"/>
        <v>0</v>
      </c>
      <c r="AX110" s="6">
        <f t="shared" si="74"/>
        <v>0</v>
      </c>
      <c r="AY110" s="6">
        <f t="shared" si="74"/>
        <v>0</v>
      </c>
      <c r="AZ110" s="6">
        <f t="shared" si="74"/>
        <v>0</v>
      </c>
      <c r="BA110" s="6">
        <f t="shared" si="74"/>
        <v>0</v>
      </c>
      <c r="BB110" s="6">
        <f t="shared" si="74"/>
        <v>0</v>
      </c>
      <c r="BC110" s="6">
        <f t="shared" si="74"/>
        <v>0</v>
      </c>
      <c r="BD110" s="6">
        <f t="shared" si="74"/>
        <v>0</v>
      </c>
      <c r="BE110" s="6">
        <f t="shared" si="74"/>
        <v>0</v>
      </c>
      <c r="BF110" s="6">
        <f t="shared" si="74"/>
        <v>0</v>
      </c>
      <c r="BG110" s="6">
        <f t="shared" si="74"/>
        <v>0</v>
      </c>
      <c r="BH110" s="6">
        <f t="shared" si="74"/>
        <v>0</v>
      </c>
      <c r="BI110" s="6">
        <f t="shared" si="74"/>
        <v>0</v>
      </c>
      <c r="BJ110" s="6">
        <f t="shared" si="74"/>
        <v>0</v>
      </c>
      <c r="BK110" s="6">
        <f t="shared" si="74"/>
        <v>0</v>
      </c>
      <c r="BL110" s="6">
        <f t="shared" si="74"/>
        <v>0</v>
      </c>
      <c r="BM110" s="6">
        <f t="shared" si="74"/>
        <v>0</v>
      </c>
      <c r="BN110" s="6">
        <f t="shared" si="74"/>
        <v>0</v>
      </c>
      <c r="BO110" s="6">
        <f t="shared" ref="BO110" si="76">BO26</f>
        <v>0</v>
      </c>
    </row>
    <row r="111" spans="1:69" x14ac:dyDescent="0.25">
      <c r="A111" s="89"/>
      <c r="B111" s="36" t="str">
        <f>B27</f>
        <v>Чай с сахаром</v>
      </c>
      <c r="C111" s="92"/>
      <c r="D111" s="6">
        <f>D27</f>
        <v>0</v>
      </c>
      <c r="E111" s="6">
        <f t="shared" si="74"/>
        <v>0</v>
      </c>
      <c r="F111" s="6">
        <f t="shared" si="74"/>
        <v>8.0000000000000002E-3</v>
      </c>
      <c r="G111" s="6">
        <f t="shared" si="74"/>
        <v>4.0000000000000002E-4</v>
      </c>
      <c r="H111" s="6">
        <f t="shared" si="74"/>
        <v>0</v>
      </c>
      <c r="I111" s="6">
        <f t="shared" si="74"/>
        <v>0</v>
      </c>
      <c r="J111" s="6">
        <f t="shared" si="74"/>
        <v>0</v>
      </c>
      <c r="K111" s="6">
        <f t="shared" si="74"/>
        <v>0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0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0</v>
      </c>
      <c r="BO111" s="6">
        <f t="shared" ref="BO111" si="77">BO27</f>
        <v>0</v>
      </c>
    </row>
    <row r="112" spans="1:69" ht="17.25" x14ac:dyDescent="0.3">
      <c r="B112" s="20" t="s">
        <v>24</v>
      </c>
      <c r="C112" s="18"/>
      <c r="D112" s="19">
        <f t="shared" ref="D112:BN112" si="78">SUM(D109:D111)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4.0000000000000002E-4</v>
      </c>
      <c r="H112" s="19">
        <f t="shared" si="78"/>
        <v>0</v>
      </c>
      <c r="I112" s="19">
        <f t="shared" si="78"/>
        <v>0</v>
      </c>
      <c r="J112" s="19">
        <f t="shared" si="78"/>
        <v>0.03</v>
      </c>
      <c r="K112" s="19">
        <f t="shared" si="78"/>
        <v>3.0000000000000001E-3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SUM(W109:W111)</f>
        <v>0</v>
      </c>
      <c r="X112" s="19">
        <f t="shared" si="78"/>
        <v>1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</v>
      </c>
      <c r="BH112" s="19">
        <f t="shared" si="78"/>
        <v>0</v>
      </c>
      <c r="BI112" s="19">
        <f t="shared" si="78"/>
        <v>0</v>
      </c>
      <c r="BJ112" s="19">
        <f t="shared" si="78"/>
        <v>0</v>
      </c>
      <c r="BK112" s="19">
        <f t="shared" si="78"/>
        <v>0</v>
      </c>
      <c r="BL112" s="19">
        <f t="shared" si="78"/>
        <v>0</v>
      </c>
      <c r="BM112" s="19">
        <f t="shared" si="78"/>
        <v>0</v>
      </c>
      <c r="BN112" s="19">
        <f t="shared" si="78"/>
        <v>1E-3</v>
      </c>
      <c r="BO112" s="19">
        <f t="shared" ref="BO112" si="79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0">PRODUCT(D112,$F$4)</f>
        <v>0.02</v>
      </c>
      <c r="E113" s="21">
        <f t="shared" si="80"/>
        <v>0</v>
      </c>
      <c r="F113" s="21">
        <f t="shared" si="80"/>
        <v>8.0000000000000002E-3</v>
      </c>
      <c r="G113" s="21">
        <f t="shared" si="80"/>
        <v>4.0000000000000002E-4</v>
      </c>
      <c r="H113" s="21">
        <f t="shared" si="80"/>
        <v>0</v>
      </c>
      <c r="I113" s="21">
        <f t="shared" si="80"/>
        <v>0</v>
      </c>
      <c r="J113" s="21">
        <f t="shared" si="80"/>
        <v>0.03</v>
      </c>
      <c r="K113" s="21">
        <f t="shared" si="80"/>
        <v>3.0000000000000001E-3</v>
      </c>
      <c r="L113" s="21">
        <f t="shared" si="80"/>
        <v>0</v>
      </c>
      <c r="M113" s="21">
        <f t="shared" si="80"/>
        <v>0</v>
      </c>
      <c r="N113" s="21">
        <f t="shared" si="80"/>
        <v>0</v>
      </c>
      <c r="O113" s="21">
        <f t="shared" si="80"/>
        <v>0</v>
      </c>
      <c r="P113" s="21">
        <f t="shared" si="80"/>
        <v>0</v>
      </c>
      <c r="Q113" s="21">
        <f t="shared" si="80"/>
        <v>0</v>
      </c>
      <c r="R113" s="21">
        <f t="shared" si="80"/>
        <v>0</v>
      </c>
      <c r="S113" s="21">
        <f t="shared" si="80"/>
        <v>0</v>
      </c>
      <c r="T113" s="21">
        <f t="shared" si="80"/>
        <v>0</v>
      </c>
      <c r="U113" s="21">
        <f t="shared" si="80"/>
        <v>0</v>
      </c>
      <c r="V113" s="21">
        <f t="shared" si="80"/>
        <v>0</v>
      </c>
      <c r="W113" s="21">
        <f>PRODUCT(W112,$F$4)</f>
        <v>0</v>
      </c>
      <c r="X113" s="21">
        <f>PRODUCT(X112,$F$4)</f>
        <v>1</v>
      </c>
      <c r="Y113" s="21">
        <f t="shared" si="80"/>
        <v>0</v>
      </c>
      <c r="Z113" s="21">
        <f t="shared" si="80"/>
        <v>0</v>
      </c>
      <c r="AA113" s="21">
        <f t="shared" si="80"/>
        <v>0</v>
      </c>
      <c r="AB113" s="21">
        <f t="shared" si="80"/>
        <v>0</v>
      </c>
      <c r="AC113" s="21">
        <f t="shared" si="80"/>
        <v>0</v>
      </c>
      <c r="AD113" s="21">
        <f t="shared" si="80"/>
        <v>0</v>
      </c>
      <c r="AE113" s="21">
        <f t="shared" si="80"/>
        <v>0</v>
      </c>
      <c r="AF113" s="21">
        <f t="shared" si="80"/>
        <v>0</v>
      </c>
      <c r="AG113" s="21">
        <f t="shared" si="80"/>
        <v>0</v>
      </c>
      <c r="AH113" s="21">
        <f t="shared" si="80"/>
        <v>0</v>
      </c>
      <c r="AI113" s="21">
        <f t="shared" si="80"/>
        <v>0</v>
      </c>
      <c r="AJ113" s="21">
        <f t="shared" si="80"/>
        <v>0</v>
      </c>
      <c r="AK113" s="21">
        <f t="shared" si="80"/>
        <v>0</v>
      </c>
      <c r="AL113" s="21">
        <f t="shared" si="80"/>
        <v>0</v>
      </c>
      <c r="AM113" s="21">
        <f t="shared" si="80"/>
        <v>0</v>
      </c>
      <c r="AN113" s="21">
        <f t="shared" si="80"/>
        <v>0</v>
      </c>
      <c r="AO113" s="21">
        <f t="shared" si="80"/>
        <v>0</v>
      </c>
      <c r="AP113" s="21">
        <f t="shared" si="80"/>
        <v>0</v>
      </c>
      <c r="AQ113" s="21">
        <f t="shared" si="80"/>
        <v>0</v>
      </c>
      <c r="AR113" s="21">
        <f t="shared" si="80"/>
        <v>0</v>
      </c>
      <c r="AS113" s="21">
        <f t="shared" si="80"/>
        <v>0</v>
      </c>
      <c r="AT113" s="21">
        <f t="shared" si="80"/>
        <v>0</v>
      </c>
      <c r="AU113" s="21">
        <f t="shared" si="80"/>
        <v>0</v>
      </c>
      <c r="AV113" s="21">
        <f t="shared" si="80"/>
        <v>0</v>
      </c>
      <c r="AW113" s="21">
        <f t="shared" si="80"/>
        <v>0</v>
      </c>
      <c r="AX113" s="21">
        <f t="shared" si="80"/>
        <v>0</v>
      </c>
      <c r="AY113" s="21">
        <f t="shared" si="80"/>
        <v>0</v>
      </c>
      <c r="AZ113" s="21">
        <f t="shared" si="80"/>
        <v>0</v>
      </c>
      <c r="BA113" s="21">
        <f t="shared" si="80"/>
        <v>0</v>
      </c>
      <c r="BB113" s="21">
        <f t="shared" si="80"/>
        <v>0</v>
      </c>
      <c r="BC113" s="21">
        <f t="shared" si="80"/>
        <v>0</v>
      </c>
      <c r="BD113" s="21">
        <f t="shared" si="80"/>
        <v>0</v>
      </c>
      <c r="BE113" s="21">
        <f t="shared" si="80"/>
        <v>0</v>
      </c>
      <c r="BF113" s="21">
        <f t="shared" si="80"/>
        <v>0</v>
      </c>
      <c r="BG113" s="21">
        <f t="shared" si="80"/>
        <v>0</v>
      </c>
      <c r="BH113" s="21">
        <f t="shared" si="80"/>
        <v>0</v>
      </c>
      <c r="BI113" s="21">
        <f t="shared" si="80"/>
        <v>0</v>
      </c>
      <c r="BJ113" s="21">
        <f t="shared" si="80"/>
        <v>0</v>
      </c>
      <c r="BK113" s="21">
        <f t="shared" si="80"/>
        <v>0</v>
      </c>
      <c r="BL113" s="21">
        <f t="shared" si="80"/>
        <v>0</v>
      </c>
      <c r="BM113" s="21">
        <f t="shared" si="80"/>
        <v>0</v>
      </c>
      <c r="BN113" s="21">
        <f t="shared" si="80"/>
        <v>1E-3</v>
      </c>
      <c r="BO113" s="21">
        <f t="shared" ref="BO113" si="81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2">E42</f>
        <v>70</v>
      </c>
      <c r="F115" s="27">
        <f t="shared" si="82"/>
        <v>80</v>
      </c>
      <c r="G115" s="27">
        <f t="shared" si="82"/>
        <v>532</v>
      </c>
      <c r="H115" s="27">
        <f t="shared" si="82"/>
        <v>1140</v>
      </c>
      <c r="I115" s="27">
        <f t="shared" si="82"/>
        <v>620</v>
      </c>
      <c r="J115" s="27">
        <f t="shared" si="82"/>
        <v>71.38</v>
      </c>
      <c r="K115" s="27">
        <f t="shared" si="82"/>
        <v>662.44</v>
      </c>
      <c r="L115" s="27">
        <f t="shared" si="82"/>
        <v>200.83</v>
      </c>
      <c r="M115" s="27">
        <f t="shared" si="82"/>
        <v>554</v>
      </c>
      <c r="N115" s="27">
        <f t="shared" si="82"/>
        <v>99.49</v>
      </c>
      <c r="O115" s="27">
        <f t="shared" si="82"/>
        <v>320.32</v>
      </c>
      <c r="P115" s="27">
        <f t="shared" si="82"/>
        <v>373.68</v>
      </c>
      <c r="Q115" s="27">
        <f t="shared" si="82"/>
        <v>416.67</v>
      </c>
      <c r="R115" s="27">
        <f t="shared" si="82"/>
        <v>0</v>
      </c>
      <c r="S115" s="27">
        <f t="shared" si="82"/>
        <v>0</v>
      </c>
      <c r="T115" s="27">
        <f t="shared" si="82"/>
        <v>0</v>
      </c>
      <c r="U115" s="27">
        <f t="shared" si="82"/>
        <v>692</v>
      </c>
      <c r="V115" s="27">
        <f t="shared" si="82"/>
        <v>401.28</v>
      </c>
      <c r="W115" s="27">
        <f>W42</f>
        <v>209</v>
      </c>
      <c r="X115" s="27">
        <f t="shared" si="82"/>
        <v>9.1</v>
      </c>
      <c r="Y115" s="27">
        <f t="shared" si="82"/>
        <v>0</v>
      </c>
      <c r="Z115" s="27">
        <f t="shared" si="82"/>
        <v>261</v>
      </c>
      <c r="AA115" s="27">
        <f t="shared" si="82"/>
        <v>412</v>
      </c>
      <c r="AB115" s="27">
        <f t="shared" si="82"/>
        <v>224</v>
      </c>
      <c r="AC115" s="27">
        <f t="shared" si="82"/>
        <v>300</v>
      </c>
      <c r="AD115" s="27">
        <f t="shared" si="82"/>
        <v>145</v>
      </c>
      <c r="AE115" s="27">
        <f t="shared" si="82"/>
        <v>392</v>
      </c>
      <c r="AF115" s="27">
        <f t="shared" si="82"/>
        <v>209</v>
      </c>
      <c r="AG115" s="27">
        <f t="shared" si="82"/>
        <v>227.27</v>
      </c>
      <c r="AH115" s="27">
        <f t="shared" si="82"/>
        <v>66.599999999999994</v>
      </c>
      <c r="AI115" s="27">
        <f t="shared" si="82"/>
        <v>59.25</v>
      </c>
      <c r="AJ115" s="27">
        <f t="shared" si="82"/>
        <v>38.5</v>
      </c>
      <c r="AK115" s="27">
        <f t="shared" si="82"/>
        <v>190</v>
      </c>
      <c r="AL115" s="27">
        <f t="shared" si="82"/>
        <v>194</v>
      </c>
      <c r="AM115" s="27">
        <f t="shared" si="82"/>
        <v>316.27999999999997</v>
      </c>
      <c r="AN115" s="27">
        <f t="shared" si="82"/>
        <v>250</v>
      </c>
      <c r="AO115" s="27">
        <f t="shared" si="82"/>
        <v>0</v>
      </c>
      <c r="AP115" s="27">
        <f t="shared" si="82"/>
        <v>224.14</v>
      </c>
      <c r="AQ115" s="27">
        <f t="shared" si="82"/>
        <v>60</v>
      </c>
      <c r="AR115" s="27">
        <f t="shared" si="82"/>
        <v>56.67</v>
      </c>
      <c r="AS115" s="27">
        <f t="shared" si="82"/>
        <v>88</v>
      </c>
      <c r="AT115" s="27">
        <f t="shared" si="82"/>
        <v>64.290000000000006</v>
      </c>
      <c r="AU115" s="27">
        <f t="shared" si="82"/>
        <v>57.14</v>
      </c>
      <c r="AV115" s="27">
        <f t="shared" si="82"/>
        <v>56.25</v>
      </c>
      <c r="AW115" s="27">
        <f t="shared" si="82"/>
        <v>114.28</v>
      </c>
      <c r="AX115" s="27">
        <f t="shared" si="82"/>
        <v>66</v>
      </c>
      <c r="AY115" s="27">
        <f t="shared" si="82"/>
        <v>60</v>
      </c>
      <c r="AZ115" s="27">
        <f t="shared" si="82"/>
        <v>114</v>
      </c>
      <c r="BA115" s="27">
        <f t="shared" si="82"/>
        <v>238</v>
      </c>
      <c r="BB115" s="27">
        <f t="shared" si="82"/>
        <v>355</v>
      </c>
      <c r="BC115" s="27">
        <f t="shared" si="82"/>
        <v>504.44</v>
      </c>
      <c r="BD115" s="27">
        <f t="shared" si="82"/>
        <v>197</v>
      </c>
      <c r="BE115" s="27">
        <f t="shared" si="82"/>
        <v>369</v>
      </c>
      <c r="BF115" s="27">
        <f t="shared" si="82"/>
        <v>0</v>
      </c>
      <c r="BG115" s="27">
        <f t="shared" si="82"/>
        <v>32</v>
      </c>
      <c r="BH115" s="27">
        <f t="shared" si="82"/>
        <v>36</v>
      </c>
      <c r="BI115" s="27">
        <f t="shared" si="82"/>
        <v>72</v>
      </c>
      <c r="BJ115" s="27">
        <f t="shared" si="82"/>
        <v>34</v>
      </c>
      <c r="BK115" s="27">
        <f t="shared" si="82"/>
        <v>37</v>
      </c>
      <c r="BL115" s="27">
        <f t="shared" si="82"/>
        <v>256</v>
      </c>
      <c r="BM115" s="27">
        <f t="shared" si="82"/>
        <v>138.88999999999999</v>
      </c>
      <c r="BN115" s="27">
        <f t="shared" si="82"/>
        <v>14.89</v>
      </c>
      <c r="BO115" s="27">
        <f t="shared" ref="BO115" si="83">BO42</f>
        <v>10000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4">E115/1000</f>
        <v>7.0000000000000007E-2</v>
      </c>
      <c r="F116" s="19">
        <f t="shared" si="84"/>
        <v>0.08</v>
      </c>
      <c r="G116" s="19">
        <f t="shared" si="84"/>
        <v>0.53200000000000003</v>
      </c>
      <c r="H116" s="19">
        <f t="shared" si="84"/>
        <v>1.1399999999999999</v>
      </c>
      <c r="I116" s="19">
        <f t="shared" si="84"/>
        <v>0.62</v>
      </c>
      <c r="J116" s="19">
        <f t="shared" si="84"/>
        <v>7.1379999999999999E-2</v>
      </c>
      <c r="K116" s="19">
        <f t="shared" si="84"/>
        <v>0.66244000000000003</v>
      </c>
      <c r="L116" s="19">
        <f t="shared" si="84"/>
        <v>0.20083000000000001</v>
      </c>
      <c r="M116" s="19">
        <f t="shared" si="84"/>
        <v>0.55400000000000005</v>
      </c>
      <c r="N116" s="19">
        <f t="shared" si="84"/>
        <v>9.9489999999999995E-2</v>
      </c>
      <c r="O116" s="19">
        <f t="shared" si="84"/>
        <v>0.32031999999999999</v>
      </c>
      <c r="P116" s="19">
        <f t="shared" si="84"/>
        <v>0.37368000000000001</v>
      </c>
      <c r="Q116" s="19">
        <f t="shared" si="84"/>
        <v>0.41667000000000004</v>
      </c>
      <c r="R116" s="19">
        <f t="shared" si="84"/>
        <v>0</v>
      </c>
      <c r="S116" s="19">
        <f t="shared" si="84"/>
        <v>0</v>
      </c>
      <c r="T116" s="19">
        <f t="shared" si="84"/>
        <v>0</v>
      </c>
      <c r="U116" s="19">
        <f t="shared" si="84"/>
        <v>0.69199999999999995</v>
      </c>
      <c r="V116" s="19">
        <f t="shared" si="84"/>
        <v>0.40127999999999997</v>
      </c>
      <c r="W116" s="19">
        <f>W115/1000</f>
        <v>0.20899999999999999</v>
      </c>
      <c r="X116" s="19">
        <f t="shared" si="84"/>
        <v>9.1000000000000004E-3</v>
      </c>
      <c r="Y116" s="19">
        <f t="shared" si="84"/>
        <v>0</v>
      </c>
      <c r="Z116" s="19">
        <f t="shared" si="84"/>
        <v>0.26100000000000001</v>
      </c>
      <c r="AA116" s="19">
        <f t="shared" si="84"/>
        <v>0.41199999999999998</v>
      </c>
      <c r="AB116" s="19">
        <f t="shared" si="84"/>
        <v>0.224</v>
      </c>
      <c r="AC116" s="19">
        <f t="shared" si="84"/>
        <v>0.3</v>
      </c>
      <c r="AD116" s="19">
        <f t="shared" si="84"/>
        <v>0.14499999999999999</v>
      </c>
      <c r="AE116" s="19">
        <f t="shared" si="84"/>
        <v>0.39200000000000002</v>
      </c>
      <c r="AF116" s="19">
        <f t="shared" si="84"/>
        <v>0.20899999999999999</v>
      </c>
      <c r="AG116" s="19">
        <f t="shared" si="84"/>
        <v>0.22727</v>
      </c>
      <c r="AH116" s="19">
        <f t="shared" si="84"/>
        <v>6.6599999999999993E-2</v>
      </c>
      <c r="AI116" s="19">
        <f t="shared" si="84"/>
        <v>5.9249999999999997E-2</v>
      </c>
      <c r="AJ116" s="19">
        <f t="shared" si="84"/>
        <v>3.85E-2</v>
      </c>
      <c r="AK116" s="19">
        <f t="shared" si="84"/>
        <v>0.19</v>
      </c>
      <c r="AL116" s="19">
        <f t="shared" si="84"/>
        <v>0.19400000000000001</v>
      </c>
      <c r="AM116" s="19">
        <f t="shared" si="84"/>
        <v>0.31627999999999995</v>
      </c>
      <c r="AN116" s="19">
        <f t="shared" si="84"/>
        <v>0.25</v>
      </c>
      <c r="AO116" s="19">
        <f t="shared" si="84"/>
        <v>0</v>
      </c>
      <c r="AP116" s="19">
        <f t="shared" si="84"/>
        <v>0.22413999999999998</v>
      </c>
      <c r="AQ116" s="19">
        <f t="shared" si="84"/>
        <v>0.06</v>
      </c>
      <c r="AR116" s="19">
        <f t="shared" si="84"/>
        <v>5.6670000000000005E-2</v>
      </c>
      <c r="AS116" s="19">
        <f t="shared" si="84"/>
        <v>8.7999999999999995E-2</v>
      </c>
      <c r="AT116" s="19">
        <f t="shared" si="84"/>
        <v>6.429E-2</v>
      </c>
      <c r="AU116" s="19">
        <f t="shared" si="84"/>
        <v>5.7140000000000003E-2</v>
      </c>
      <c r="AV116" s="19">
        <f t="shared" si="84"/>
        <v>5.6250000000000001E-2</v>
      </c>
      <c r="AW116" s="19">
        <f t="shared" si="84"/>
        <v>0.11428000000000001</v>
      </c>
      <c r="AX116" s="19">
        <f t="shared" si="84"/>
        <v>6.6000000000000003E-2</v>
      </c>
      <c r="AY116" s="19">
        <f t="shared" si="84"/>
        <v>0.06</v>
      </c>
      <c r="AZ116" s="19">
        <f t="shared" si="84"/>
        <v>0.114</v>
      </c>
      <c r="BA116" s="19">
        <f t="shared" si="84"/>
        <v>0.23799999999999999</v>
      </c>
      <c r="BB116" s="19">
        <f t="shared" si="84"/>
        <v>0.35499999999999998</v>
      </c>
      <c r="BC116" s="19">
        <f t="shared" si="84"/>
        <v>0.50444</v>
      </c>
      <c r="BD116" s="19">
        <f t="shared" si="84"/>
        <v>0.19700000000000001</v>
      </c>
      <c r="BE116" s="19">
        <f t="shared" si="84"/>
        <v>0.36899999999999999</v>
      </c>
      <c r="BF116" s="19">
        <f t="shared" si="84"/>
        <v>0</v>
      </c>
      <c r="BG116" s="19">
        <f t="shared" si="84"/>
        <v>3.2000000000000001E-2</v>
      </c>
      <c r="BH116" s="19">
        <f t="shared" si="84"/>
        <v>3.5999999999999997E-2</v>
      </c>
      <c r="BI116" s="19">
        <f t="shared" si="84"/>
        <v>7.1999999999999995E-2</v>
      </c>
      <c r="BJ116" s="19">
        <f t="shared" si="84"/>
        <v>3.4000000000000002E-2</v>
      </c>
      <c r="BK116" s="19">
        <f t="shared" si="84"/>
        <v>3.6999999999999998E-2</v>
      </c>
      <c r="BL116" s="19">
        <f t="shared" si="84"/>
        <v>0.25600000000000001</v>
      </c>
      <c r="BM116" s="19">
        <f t="shared" si="84"/>
        <v>0.13888999999999999</v>
      </c>
      <c r="BN116" s="19">
        <f t="shared" si="84"/>
        <v>1.489E-2</v>
      </c>
      <c r="BO116" s="19">
        <f t="shared" ref="BO116" si="85">BO115/1000</f>
        <v>10</v>
      </c>
    </row>
    <row r="117" spans="1:69" ht="17.25" x14ac:dyDescent="0.3">
      <c r="A117" s="28"/>
      <c r="B117" s="29" t="s">
        <v>30</v>
      </c>
      <c r="C117" s="93"/>
      <c r="D117" s="30">
        <f>D113*D115</f>
        <v>1.3453999999999999</v>
      </c>
      <c r="E117" s="30">
        <f t="shared" ref="E117:BN117" si="86">E113*E115</f>
        <v>0</v>
      </c>
      <c r="F117" s="30">
        <f t="shared" si="86"/>
        <v>0.64</v>
      </c>
      <c r="G117" s="30">
        <f t="shared" si="86"/>
        <v>0.21280000000000002</v>
      </c>
      <c r="H117" s="30">
        <f t="shared" si="86"/>
        <v>0</v>
      </c>
      <c r="I117" s="30">
        <f t="shared" si="86"/>
        <v>0</v>
      </c>
      <c r="J117" s="30">
        <f t="shared" si="86"/>
        <v>2.1414</v>
      </c>
      <c r="K117" s="30">
        <f t="shared" si="86"/>
        <v>1.9873200000000002</v>
      </c>
      <c r="L117" s="30">
        <f t="shared" si="86"/>
        <v>0</v>
      </c>
      <c r="M117" s="30">
        <f t="shared" si="86"/>
        <v>0</v>
      </c>
      <c r="N117" s="30">
        <f t="shared" si="86"/>
        <v>0</v>
      </c>
      <c r="O117" s="30">
        <f t="shared" si="86"/>
        <v>0</v>
      </c>
      <c r="P117" s="30">
        <f t="shared" si="86"/>
        <v>0</v>
      </c>
      <c r="Q117" s="30">
        <f t="shared" si="86"/>
        <v>0</v>
      </c>
      <c r="R117" s="30">
        <f t="shared" si="86"/>
        <v>0</v>
      </c>
      <c r="S117" s="30">
        <f t="shared" si="86"/>
        <v>0</v>
      </c>
      <c r="T117" s="30">
        <f t="shared" si="86"/>
        <v>0</v>
      </c>
      <c r="U117" s="30">
        <f t="shared" si="86"/>
        <v>0</v>
      </c>
      <c r="V117" s="30">
        <f t="shared" si="86"/>
        <v>0</v>
      </c>
      <c r="W117" s="30">
        <f>W113*W115</f>
        <v>0</v>
      </c>
      <c r="X117" s="30">
        <f t="shared" si="86"/>
        <v>9.1</v>
      </c>
      <c r="Y117" s="30">
        <f t="shared" si="86"/>
        <v>0</v>
      </c>
      <c r="Z117" s="30">
        <f t="shared" si="86"/>
        <v>0</v>
      </c>
      <c r="AA117" s="30">
        <f t="shared" si="86"/>
        <v>0</v>
      </c>
      <c r="AB117" s="30">
        <f t="shared" si="86"/>
        <v>0</v>
      </c>
      <c r="AC117" s="30">
        <f t="shared" si="86"/>
        <v>0</v>
      </c>
      <c r="AD117" s="30">
        <f t="shared" si="86"/>
        <v>0</v>
      </c>
      <c r="AE117" s="30">
        <f t="shared" si="86"/>
        <v>0</v>
      </c>
      <c r="AF117" s="30">
        <f t="shared" si="86"/>
        <v>0</v>
      </c>
      <c r="AG117" s="30">
        <f t="shared" si="86"/>
        <v>0</v>
      </c>
      <c r="AH117" s="30">
        <f t="shared" si="86"/>
        <v>0</v>
      </c>
      <c r="AI117" s="30">
        <f t="shared" si="86"/>
        <v>0</v>
      </c>
      <c r="AJ117" s="30">
        <f t="shared" si="86"/>
        <v>0</v>
      </c>
      <c r="AK117" s="30">
        <f t="shared" si="86"/>
        <v>0</v>
      </c>
      <c r="AL117" s="30">
        <f t="shared" si="86"/>
        <v>0</v>
      </c>
      <c r="AM117" s="30">
        <f t="shared" si="86"/>
        <v>0</v>
      </c>
      <c r="AN117" s="30">
        <f t="shared" si="86"/>
        <v>0</v>
      </c>
      <c r="AO117" s="30">
        <f t="shared" si="86"/>
        <v>0</v>
      </c>
      <c r="AP117" s="30">
        <f t="shared" si="86"/>
        <v>0</v>
      </c>
      <c r="AQ117" s="30">
        <f t="shared" si="86"/>
        <v>0</v>
      </c>
      <c r="AR117" s="30">
        <f t="shared" si="86"/>
        <v>0</v>
      </c>
      <c r="AS117" s="30">
        <f t="shared" si="86"/>
        <v>0</v>
      </c>
      <c r="AT117" s="30">
        <f t="shared" si="86"/>
        <v>0</v>
      </c>
      <c r="AU117" s="30">
        <f t="shared" si="86"/>
        <v>0</v>
      </c>
      <c r="AV117" s="30">
        <f t="shared" si="86"/>
        <v>0</v>
      </c>
      <c r="AW117" s="30">
        <f t="shared" si="86"/>
        <v>0</v>
      </c>
      <c r="AX117" s="30">
        <f t="shared" si="86"/>
        <v>0</v>
      </c>
      <c r="AY117" s="30">
        <f t="shared" si="86"/>
        <v>0</v>
      </c>
      <c r="AZ117" s="30">
        <f t="shared" si="86"/>
        <v>0</v>
      </c>
      <c r="BA117" s="30">
        <f t="shared" si="86"/>
        <v>0</v>
      </c>
      <c r="BB117" s="30">
        <f t="shared" si="86"/>
        <v>0</v>
      </c>
      <c r="BC117" s="30">
        <f t="shared" si="86"/>
        <v>0</v>
      </c>
      <c r="BD117" s="30">
        <f t="shared" si="86"/>
        <v>0</v>
      </c>
      <c r="BE117" s="30">
        <f t="shared" si="86"/>
        <v>0</v>
      </c>
      <c r="BF117" s="30">
        <f t="shared" si="86"/>
        <v>0</v>
      </c>
      <c r="BG117" s="30">
        <f t="shared" si="86"/>
        <v>0</v>
      </c>
      <c r="BH117" s="30">
        <f t="shared" si="86"/>
        <v>0</v>
      </c>
      <c r="BI117" s="30">
        <f t="shared" si="86"/>
        <v>0</v>
      </c>
      <c r="BJ117" s="30">
        <f t="shared" si="86"/>
        <v>0</v>
      </c>
      <c r="BK117" s="30">
        <f t="shared" si="86"/>
        <v>0</v>
      </c>
      <c r="BL117" s="30">
        <f t="shared" si="86"/>
        <v>0</v>
      </c>
      <c r="BM117" s="30">
        <f t="shared" si="86"/>
        <v>0</v>
      </c>
      <c r="BN117" s="30">
        <f t="shared" si="86"/>
        <v>1.489E-2</v>
      </c>
      <c r="BO117" s="30">
        <f t="shared" ref="BO117" si="87">BO113*BO115</f>
        <v>0</v>
      </c>
      <c r="BP117" s="31">
        <f>SUM(D117:BN117)</f>
        <v>15.441809999999998</v>
      </c>
      <c r="BQ117" s="32">
        <f>BP117/$C$7</f>
        <v>15.441809999999998</v>
      </c>
    </row>
    <row r="118" spans="1:69" ht="17.25" x14ac:dyDescent="0.3">
      <c r="A118" s="28"/>
      <c r="B118" s="29" t="s">
        <v>31</v>
      </c>
      <c r="C118" s="93"/>
      <c r="D118" s="30">
        <f>D113*D115</f>
        <v>1.3453999999999999</v>
      </c>
      <c r="E118" s="30">
        <f t="shared" ref="E118:BN118" si="88">E113*E115</f>
        <v>0</v>
      </c>
      <c r="F118" s="30">
        <f t="shared" si="88"/>
        <v>0.64</v>
      </c>
      <c r="G118" s="30">
        <f t="shared" si="88"/>
        <v>0.21280000000000002</v>
      </c>
      <c r="H118" s="30">
        <f t="shared" si="88"/>
        <v>0</v>
      </c>
      <c r="I118" s="30">
        <f t="shared" si="88"/>
        <v>0</v>
      </c>
      <c r="J118" s="30">
        <f t="shared" si="88"/>
        <v>2.1414</v>
      </c>
      <c r="K118" s="30">
        <f t="shared" si="88"/>
        <v>1.9873200000000002</v>
      </c>
      <c r="L118" s="30">
        <f t="shared" si="88"/>
        <v>0</v>
      </c>
      <c r="M118" s="30">
        <f t="shared" si="88"/>
        <v>0</v>
      </c>
      <c r="N118" s="30">
        <f t="shared" si="88"/>
        <v>0</v>
      </c>
      <c r="O118" s="30">
        <f t="shared" si="88"/>
        <v>0</v>
      </c>
      <c r="P118" s="30">
        <f t="shared" si="88"/>
        <v>0</v>
      </c>
      <c r="Q118" s="30">
        <f t="shared" si="88"/>
        <v>0</v>
      </c>
      <c r="R118" s="30">
        <f t="shared" si="88"/>
        <v>0</v>
      </c>
      <c r="S118" s="30">
        <f t="shared" si="88"/>
        <v>0</v>
      </c>
      <c r="T118" s="30">
        <f t="shared" si="88"/>
        <v>0</v>
      </c>
      <c r="U118" s="30">
        <f t="shared" si="88"/>
        <v>0</v>
      </c>
      <c r="V118" s="30">
        <f t="shared" si="88"/>
        <v>0</v>
      </c>
      <c r="W118" s="30">
        <f>W113*W115</f>
        <v>0</v>
      </c>
      <c r="X118" s="30">
        <f t="shared" si="88"/>
        <v>9.1</v>
      </c>
      <c r="Y118" s="30">
        <f t="shared" si="88"/>
        <v>0</v>
      </c>
      <c r="Z118" s="30">
        <f t="shared" si="88"/>
        <v>0</v>
      </c>
      <c r="AA118" s="30">
        <f t="shared" si="88"/>
        <v>0</v>
      </c>
      <c r="AB118" s="30">
        <f t="shared" si="88"/>
        <v>0</v>
      </c>
      <c r="AC118" s="30">
        <f t="shared" si="88"/>
        <v>0</v>
      </c>
      <c r="AD118" s="30">
        <f t="shared" si="88"/>
        <v>0</v>
      </c>
      <c r="AE118" s="30">
        <f t="shared" si="88"/>
        <v>0</v>
      </c>
      <c r="AF118" s="30">
        <f t="shared" si="88"/>
        <v>0</v>
      </c>
      <c r="AG118" s="30">
        <f t="shared" si="88"/>
        <v>0</v>
      </c>
      <c r="AH118" s="30">
        <f t="shared" si="88"/>
        <v>0</v>
      </c>
      <c r="AI118" s="30">
        <f t="shared" si="88"/>
        <v>0</v>
      </c>
      <c r="AJ118" s="30">
        <f t="shared" si="88"/>
        <v>0</v>
      </c>
      <c r="AK118" s="30">
        <f t="shared" si="88"/>
        <v>0</v>
      </c>
      <c r="AL118" s="30">
        <f t="shared" si="88"/>
        <v>0</v>
      </c>
      <c r="AM118" s="30">
        <f t="shared" si="88"/>
        <v>0</v>
      </c>
      <c r="AN118" s="30">
        <f t="shared" si="88"/>
        <v>0</v>
      </c>
      <c r="AO118" s="30">
        <f t="shared" si="88"/>
        <v>0</v>
      </c>
      <c r="AP118" s="30">
        <f t="shared" si="88"/>
        <v>0</v>
      </c>
      <c r="AQ118" s="30">
        <f t="shared" si="88"/>
        <v>0</v>
      </c>
      <c r="AR118" s="30">
        <f t="shared" si="88"/>
        <v>0</v>
      </c>
      <c r="AS118" s="30">
        <f t="shared" si="88"/>
        <v>0</v>
      </c>
      <c r="AT118" s="30">
        <f t="shared" si="88"/>
        <v>0</v>
      </c>
      <c r="AU118" s="30">
        <f t="shared" si="88"/>
        <v>0</v>
      </c>
      <c r="AV118" s="30">
        <f t="shared" si="88"/>
        <v>0</v>
      </c>
      <c r="AW118" s="30">
        <f t="shared" si="88"/>
        <v>0</v>
      </c>
      <c r="AX118" s="30">
        <f t="shared" si="88"/>
        <v>0</v>
      </c>
      <c r="AY118" s="30">
        <f t="shared" si="88"/>
        <v>0</v>
      </c>
      <c r="AZ118" s="30">
        <f t="shared" si="88"/>
        <v>0</v>
      </c>
      <c r="BA118" s="30">
        <f t="shared" si="88"/>
        <v>0</v>
      </c>
      <c r="BB118" s="30">
        <f t="shared" si="88"/>
        <v>0</v>
      </c>
      <c r="BC118" s="30">
        <f t="shared" si="88"/>
        <v>0</v>
      </c>
      <c r="BD118" s="30">
        <f t="shared" si="88"/>
        <v>0</v>
      </c>
      <c r="BE118" s="30">
        <f t="shared" si="88"/>
        <v>0</v>
      </c>
      <c r="BF118" s="30">
        <f t="shared" si="88"/>
        <v>0</v>
      </c>
      <c r="BG118" s="30">
        <f t="shared" si="88"/>
        <v>0</v>
      </c>
      <c r="BH118" s="30">
        <f t="shared" si="88"/>
        <v>0</v>
      </c>
      <c r="BI118" s="30">
        <f t="shared" si="88"/>
        <v>0</v>
      </c>
      <c r="BJ118" s="30">
        <f t="shared" si="88"/>
        <v>0</v>
      </c>
      <c r="BK118" s="30">
        <f t="shared" si="88"/>
        <v>0</v>
      </c>
      <c r="BL118" s="30">
        <f t="shared" si="88"/>
        <v>0</v>
      </c>
      <c r="BM118" s="30">
        <f t="shared" si="88"/>
        <v>0</v>
      </c>
      <c r="BN118" s="30">
        <f t="shared" si="88"/>
        <v>1.489E-2</v>
      </c>
      <c r="BO118" s="30">
        <f t="shared" ref="BO118" si="89">BO113*BO115</f>
        <v>0</v>
      </c>
      <c r="BP118" s="31">
        <f>SUM(D118:BN118)</f>
        <v>15.441809999999998</v>
      </c>
      <c r="BQ118" s="32">
        <f>BP118/$C$7</f>
        <v>15.441809999999998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17.778190000000002</v>
      </c>
    </row>
    <row r="121" spans="1:69" x14ac:dyDescent="0.25">
      <c r="BQ121" s="37">
        <f>BQ84</f>
        <v>38.944790000000005</v>
      </c>
    </row>
    <row r="122" spans="1:69" x14ac:dyDescent="0.25">
      <c r="BQ122" s="37">
        <f>BQ102</f>
        <v>31.049831999999991</v>
      </c>
    </row>
    <row r="123" spans="1:69" x14ac:dyDescent="0.25">
      <c r="BQ123" s="37">
        <f>BQ118</f>
        <v>15.441809999999998</v>
      </c>
    </row>
    <row r="124" spans="1:69" x14ac:dyDescent="0.25">
      <c r="BQ124" s="37">
        <f>SUM(BQ120:BQ123)</f>
        <v>103.21462200000001</v>
      </c>
    </row>
  </sheetData>
  <mergeCells count="358"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B1" zoomScale="75" zoomScaleNormal="75" workbookViewId="0">
      <selection activeCell="E7" sqref="E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8.85546875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  <c r="G2" t="s">
        <v>1</v>
      </c>
    </row>
    <row r="4" spans="1:69" x14ac:dyDescent="0.25">
      <c r="C4" s="86" t="s">
        <v>2</v>
      </c>
      <c r="D4" s="86"/>
      <c r="E4" s="2">
        <v>1</v>
      </c>
      <c r="F4" t="s">
        <v>59</v>
      </c>
      <c r="G4" s="38"/>
      <c r="H4" s="38"/>
      <c r="I4" s="38"/>
      <c r="K4" s="69">
        <v>45068</v>
      </c>
      <c r="U4" s="3"/>
    </row>
    <row r="5" spans="1:69" s="3" customFormat="1" ht="15" customHeight="1" x14ac:dyDescent="0.25">
      <c r="A5" s="95"/>
      <c r="B5" s="39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3" t="s">
        <v>62</v>
      </c>
      <c r="BP5" s="99" t="s">
        <v>5</v>
      </c>
      <c r="BQ5" s="99" t="s">
        <v>6</v>
      </c>
    </row>
    <row r="6" spans="1:69" s="3" customFormat="1" ht="28.5" customHeight="1" x14ac:dyDescent="0.25">
      <c r="A6" s="96"/>
      <c r="B6" s="5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x14ac:dyDescent="0.25">
      <c r="A7" s="89" t="s">
        <v>8</v>
      </c>
      <c r="B7" s="6" t="s">
        <v>9</v>
      </c>
      <c r="C7" s="90">
        <f>$E$4</f>
        <v>1</v>
      </c>
      <c r="D7" s="6"/>
      <c r="E7" s="6"/>
      <c r="F7" s="6">
        <v>4.0000000000000001E-3</v>
      </c>
      <c r="G7" s="6"/>
      <c r="H7" s="6"/>
      <c r="I7" s="6"/>
      <c r="J7" s="6"/>
      <c r="K7" s="6">
        <v>2E-3</v>
      </c>
      <c r="L7" s="6"/>
      <c r="M7" s="6">
        <v>1.2999999999999999E-2</v>
      </c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0.03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0.01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9"/>
      <c r="B14" s="6" t="s">
        <v>15</v>
      </c>
      <c r="C14" s="91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1.2999999999999999E-2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0.02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5.0000000000000002E-5</v>
      </c>
    </row>
    <row r="17" spans="1:68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9" t="s">
        <v>18</v>
      </c>
      <c r="B20" s="6" t="s">
        <v>19</v>
      </c>
      <c r="C20" s="90">
        <f>$E$4</f>
        <v>1</v>
      </c>
      <c r="D20" s="12"/>
      <c r="E20" s="12"/>
      <c r="F20" s="12">
        <v>1.2E-2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0.02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9"/>
      <c r="B21" s="6" t="s">
        <v>20</v>
      </c>
      <c r="C21" s="91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9" t="s">
        <v>21</v>
      </c>
      <c r="B25" s="13" t="s">
        <v>22</v>
      </c>
      <c r="C25" s="90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9"/>
      <c r="B27" s="11" t="s">
        <v>23</v>
      </c>
      <c r="C27" s="92"/>
      <c r="D27" s="6"/>
      <c r="E27" s="6"/>
      <c r="F27" s="6">
        <v>0.01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5.1000000000000004E-2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0.13300000000000001</v>
      </c>
      <c r="K28" s="43">
        <f t="shared" si="0"/>
        <v>1.5000000000000001E-2</v>
      </c>
      <c r="L28" s="43">
        <f t="shared" si="0"/>
        <v>5.0000000000000001E-3</v>
      </c>
      <c r="M28" s="43">
        <f t="shared" si="0"/>
        <v>1.2999999999999999E-2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0.02</v>
      </c>
      <c r="AE28" s="43">
        <f t="shared" si="0"/>
        <v>0.02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5.0000000000000002E-5</v>
      </c>
    </row>
    <row r="29" spans="1:68" ht="17.25" x14ac:dyDescent="0.3">
      <c r="A29" s="40"/>
      <c r="B29" s="41" t="s">
        <v>36</v>
      </c>
      <c r="C29" s="42"/>
      <c r="D29" s="44">
        <f>ROUND(PRODUCT(D28,$E$4),3)</f>
        <v>0.08</v>
      </c>
      <c r="E29" s="44">
        <f t="shared" ref="E29:BO29" si="3">ROUND(PRODUCT(E28,$E$4),3)</f>
        <v>0.05</v>
      </c>
      <c r="F29" s="44">
        <f t="shared" si="3"/>
        <v>5.0999999999999997E-2</v>
      </c>
      <c r="G29" s="44">
        <f t="shared" si="3"/>
        <v>1E-3</v>
      </c>
      <c r="H29" s="44">
        <f t="shared" si="3"/>
        <v>1E-3</v>
      </c>
      <c r="I29" s="44">
        <f t="shared" si="3"/>
        <v>0</v>
      </c>
      <c r="J29" s="44">
        <f t="shared" si="3"/>
        <v>0.13300000000000001</v>
      </c>
      <c r="K29" s="44">
        <f t="shared" si="3"/>
        <v>1.4999999999999999E-2</v>
      </c>
      <c r="L29" s="44">
        <f t="shared" si="3"/>
        <v>5.0000000000000001E-3</v>
      </c>
      <c r="M29" s="44">
        <f t="shared" si="3"/>
        <v>1.2999999999999999E-2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si="3"/>
        <v>0</v>
      </c>
      <c r="W29" s="44">
        <f t="shared" si="3"/>
        <v>0</v>
      </c>
      <c r="X29" s="44">
        <f t="shared" si="3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0.02</v>
      </c>
      <c r="AE29" s="44">
        <f t="shared" si="3"/>
        <v>0.02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2E-3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si="3"/>
        <v>0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9.0999999999999998E-2</v>
      </c>
      <c r="G30" s="46">
        <f>G29+'7.01.2021 1,5-2 года (день 9)'!G29</f>
        <v>1E-3</v>
      </c>
      <c r="H30" s="46">
        <f>H29+'7.01.2021 1,5-2 года (день 9)'!H29</f>
        <v>2E-3</v>
      </c>
      <c r="I30" s="46">
        <f>I29+'7.01.2021 1,5-2 года (день 9)'!I29</f>
        <v>0</v>
      </c>
      <c r="J30" s="46">
        <f>J29+'7.01.2021 1,5-2 года (день 9)'!J29</f>
        <v>0.23799999999999999</v>
      </c>
      <c r="K30" s="46">
        <f>K29+'7.01.2021 1,5-2 года (день 9)'!K29</f>
        <v>3.1E-2</v>
      </c>
      <c r="L30" s="46">
        <f>L29+'7.01.2021 1,5-2 года (день 9)'!L29</f>
        <v>1.0999999999999999E-2</v>
      </c>
      <c r="M30" s="46">
        <f>M29+'7.01.2021 1,5-2 года (день 9)'!M29</f>
        <v>2.3E-2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2.1909999999999998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3.7999999999999999E-2</v>
      </c>
      <c r="AE30" s="46">
        <f>AE29+'7.01.2021 1,5-2 года (день 9)'!AE29</f>
        <v>3.7999999999999999E-2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3.0000000000000001E-3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1.6E-2</v>
      </c>
      <c r="BN30" s="46">
        <f>BN29+'7.01.2021 1,5-2 года (день 9)'!BN29</f>
        <v>0.01</v>
      </c>
      <c r="BO30" s="46">
        <f>BO29+'7.01.2021 1,5-2 года (день 9)'!BO29</f>
        <v>0</v>
      </c>
      <c r="BP30" s="47">
        <f>SUM(D30:BN30)</f>
        <v>3.8089999999999993</v>
      </c>
    </row>
    <row r="31" spans="1:68" ht="21" customHeight="1" x14ac:dyDescent="0.25">
      <c r="F31" t="s">
        <v>63</v>
      </c>
      <c r="U31" s="48"/>
      <c r="V31" s="48"/>
      <c r="W31" s="48"/>
      <c r="AJ31" s="48"/>
      <c r="BJ31" s="23"/>
      <c r="BK31" s="23"/>
    </row>
    <row r="33" spans="1:69" x14ac:dyDescent="0.25">
      <c r="F33" t="s">
        <v>64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80</v>
      </c>
      <c r="G42" s="27">
        <v>532</v>
      </c>
      <c r="H42" s="27">
        <v>1140</v>
      </c>
      <c r="I42" s="27">
        <v>620</v>
      </c>
      <c r="J42" s="27">
        <v>71.38</v>
      </c>
      <c r="K42" s="27">
        <v>662.44</v>
      </c>
      <c r="L42" s="27">
        <v>200.83</v>
      </c>
      <c r="M42" s="27">
        <v>554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/>
      <c r="T42" s="27"/>
      <c r="U42" s="27">
        <v>692</v>
      </c>
      <c r="V42" s="27">
        <v>401.28</v>
      </c>
      <c r="W42" s="27">
        <v>209</v>
      </c>
      <c r="X42" s="27">
        <v>9.1</v>
      </c>
      <c r="Y42" s="27"/>
      <c r="Z42" s="27">
        <v>261</v>
      </c>
      <c r="AA42" s="27">
        <v>412</v>
      </c>
      <c r="AB42" s="27">
        <v>224</v>
      </c>
      <c r="AC42" s="27">
        <v>300</v>
      </c>
      <c r="AD42" s="27">
        <v>145</v>
      </c>
      <c r="AE42" s="27">
        <v>392</v>
      </c>
      <c r="AF42" s="27">
        <v>209</v>
      </c>
      <c r="AG42" s="27">
        <v>227.27</v>
      </c>
      <c r="AH42" s="27">
        <v>66.599999999999994</v>
      </c>
      <c r="AI42" s="27">
        <v>59.25</v>
      </c>
      <c r="AJ42" s="27">
        <v>38.5</v>
      </c>
      <c r="AK42" s="27">
        <v>190</v>
      </c>
      <c r="AL42" s="27">
        <v>194</v>
      </c>
      <c r="AM42" s="27">
        <v>316.27999999999997</v>
      </c>
      <c r="AN42" s="27">
        <v>250</v>
      </c>
      <c r="AO42" s="27"/>
      <c r="AP42" s="27">
        <v>224.14</v>
      </c>
      <c r="AQ42" s="27">
        <v>60</v>
      </c>
      <c r="AR42" s="27">
        <v>56.67</v>
      </c>
      <c r="AS42" s="27">
        <v>88</v>
      </c>
      <c r="AT42" s="27">
        <v>64.290000000000006</v>
      </c>
      <c r="AU42" s="27">
        <v>57.14</v>
      </c>
      <c r="AV42" s="27">
        <v>56.25</v>
      </c>
      <c r="AW42" s="27">
        <v>114.28</v>
      </c>
      <c r="AX42" s="27">
        <v>66</v>
      </c>
      <c r="AY42" s="27">
        <v>60</v>
      </c>
      <c r="AZ42" s="27">
        <v>114</v>
      </c>
      <c r="BA42" s="27">
        <v>238</v>
      </c>
      <c r="BB42" s="27">
        <v>355</v>
      </c>
      <c r="BC42" s="27">
        <v>504.44</v>
      </c>
      <c r="BD42" s="27">
        <v>197</v>
      </c>
      <c r="BE42" s="27">
        <v>369</v>
      </c>
      <c r="BF42" s="27"/>
      <c r="BG42" s="27">
        <v>32</v>
      </c>
      <c r="BH42" s="27">
        <v>36</v>
      </c>
      <c r="BI42" s="27">
        <v>72</v>
      </c>
      <c r="BJ42" s="27">
        <v>34</v>
      </c>
      <c r="BK42" s="27">
        <v>37</v>
      </c>
      <c r="BL42" s="27">
        <v>256</v>
      </c>
      <c r="BM42" s="27">
        <v>138.88999999999999</v>
      </c>
      <c r="BN42" s="27">
        <v>14.89</v>
      </c>
      <c r="BO42" s="27">
        <v>10000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4">E42/1000</f>
        <v>7.0000000000000007E-2</v>
      </c>
      <c r="F43" s="19">
        <f t="shared" si="4"/>
        <v>0.08</v>
      </c>
      <c r="G43" s="19">
        <f t="shared" si="4"/>
        <v>0.53200000000000003</v>
      </c>
      <c r="H43" s="19">
        <f t="shared" si="4"/>
        <v>1.1399999999999999</v>
      </c>
      <c r="I43" s="19">
        <f t="shared" si="4"/>
        <v>0.62</v>
      </c>
      <c r="J43" s="19">
        <f t="shared" si="4"/>
        <v>7.1379999999999999E-2</v>
      </c>
      <c r="K43" s="19">
        <f t="shared" si="4"/>
        <v>0.66244000000000003</v>
      </c>
      <c r="L43" s="19">
        <f t="shared" si="4"/>
        <v>0.20083000000000001</v>
      </c>
      <c r="M43" s="19">
        <f t="shared" si="4"/>
        <v>0.55400000000000005</v>
      </c>
      <c r="N43" s="19">
        <f t="shared" si="4"/>
        <v>9.9489999999999995E-2</v>
      </c>
      <c r="O43" s="19">
        <f t="shared" si="4"/>
        <v>0.32031999999999999</v>
      </c>
      <c r="P43" s="19">
        <f t="shared" si="4"/>
        <v>0.37368000000000001</v>
      </c>
      <c r="Q43" s="19">
        <f t="shared" si="4"/>
        <v>0.41667000000000004</v>
      </c>
      <c r="R43" s="19">
        <f t="shared" si="4"/>
        <v>0</v>
      </c>
      <c r="S43" s="19">
        <f t="shared" si="4"/>
        <v>0</v>
      </c>
      <c r="T43" s="19">
        <f t="shared" si="4"/>
        <v>0</v>
      </c>
      <c r="U43" s="19">
        <f t="shared" si="4"/>
        <v>0.69199999999999995</v>
      </c>
      <c r="V43" s="19">
        <f t="shared" si="4"/>
        <v>0.40127999999999997</v>
      </c>
      <c r="W43" s="19">
        <f>W42/1000</f>
        <v>0.20899999999999999</v>
      </c>
      <c r="X43" s="19">
        <f t="shared" si="4"/>
        <v>9.1000000000000004E-3</v>
      </c>
      <c r="Y43" s="19">
        <f t="shared" si="4"/>
        <v>0</v>
      </c>
      <c r="Z43" s="19">
        <f t="shared" si="4"/>
        <v>0.26100000000000001</v>
      </c>
      <c r="AA43" s="19">
        <f t="shared" si="4"/>
        <v>0.41199999999999998</v>
      </c>
      <c r="AB43" s="19">
        <f t="shared" si="4"/>
        <v>0.224</v>
      </c>
      <c r="AC43" s="19">
        <f t="shared" si="4"/>
        <v>0.3</v>
      </c>
      <c r="AD43" s="19">
        <f t="shared" si="4"/>
        <v>0.14499999999999999</v>
      </c>
      <c r="AE43" s="19">
        <f t="shared" si="4"/>
        <v>0.39200000000000002</v>
      </c>
      <c r="AF43" s="19">
        <f t="shared" si="4"/>
        <v>0.20899999999999999</v>
      </c>
      <c r="AG43" s="19">
        <f t="shared" si="4"/>
        <v>0.22727</v>
      </c>
      <c r="AH43" s="19">
        <f t="shared" si="4"/>
        <v>6.6599999999999993E-2</v>
      </c>
      <c r="AI43" s="19">
        <f t="shared" si="4"/>
        <v>5.9249999999999997E-2</v>
      </c>
      <c r="AJ43" s="19">
        <f t="shared" si="4"/>
        <v>3.85E-2</v>
      </c>
      <c r="AK43" s="19">
        <f t="shared" si="4"/>
        <v>0.19</v>
      </c>
      <c r="AL43" s="19">
        <f t="shared" si="4"/>
        <v>0.19400000000000001</v>
      </c>
      <c r="AM43" s="19">
        <f t="shared" si="4"/>
        <v>0.31627999999999995</v>
      </c>
      <c r="AN43" s="19">
        <f t="shared" si="4"/>
        <v>0.25</v>
      </c>
      <c r="AO43" s="19">
        <f t="shared" si="4"/>
        <v>0</v>
      </c>
      <c r="AP43" s="19">
        <f t="shared" si="4"/>
        <v>0.22413999999999998</v>
      </c>
      <c r="AQ43" s="19">
        <f t="shared" si="4"/>
        <v>0.06</v>
      </c>
      <c r="AR43" s="19">
        <f t="shared" si="4"/>
        <v>5.6670000000000005E-2</v>
      </c>
      <c r="AS43" s="19">
        <f t="shared" si="4"/>
        <v>8.7999999999999995E-2</v>
      </c>
      <c r="AT43" s="19">
        <f t="shared" si="4"/>
        <v>6.429E-2</v>
      </c>
      <c r="AU43" s="19">
        <f t="shared" si="4"/>
        <v>5.7140000000000003E-2</v>
      </c>
      <c r="AV43" s="19">
        <f t="shared" si="4"/>
        <v>5.6250000000000001E-2</v>
      </c>
      <c r="AW43" s="19">
        <f t="shared" si="4"/>
        <v>0.11428000000000001</v>
      </c>
      <c r="AX43" s="19">
        <f t="shared" si="4"/>
        <v>6.6000000000000003E-2</v>
      </c>
      <c r="AY43" s="19">
        <f t="shared" si="4"/>
        <v>0.06</v>
      </c>
      <c r="AZ43" s="19">
        <f t="shared" si="4"/>
        <v>0.114</v>
      </c>
      <c r="BA43" s="19">
        <f t="shared" si="4"/>
        <v>0.23799999999999999</v>
      </c>
      <c r="BB43" s="19">
        <f t="shared" si="4"/>
        <v>0.35499999999999998</v>
      </c>
      <c r="BC43" s="19">
        <f t="shared" si="4"/>
        <v>0.50444</v>
      </c>
      <c r="BD43" s="19">
        <f t="shared" si="4"/>
        <v>0.19700000000000001</v>
      </c>
      <c r="BE43" s="19">
        <f t="shared" si="4"/>
        <v>0.36899999999999999</v>
      </c>
      <c r="BF43" s="19">
        <f t="shared" si="4"/>
        <v>0</v>
      </c>
      <c r="BG43" s="19">
        <f t="shared" si="4"/>
        <v>3.2000000000000001E-2</v>
      </c>
      <c r="BH43" s="19">
        <f t="shared" si="4"/>
        <v>3.5999999999999997E-2</v>
      </c>
      <c r="BI43" s="19">
        <f t="shared" si="4"/>
        <v>7.1999999999999995E-2</v>
      </c>
      <c r="BJ43" s="19">
        <f t="shared" si="4"/>
        <v>3.4000000000000002E-2</v>
      </c>
      <c r="BK43" s="19">
        <f t="shared" si="4"/>
        <v>3.6999999999999998E-2</v>
      </c>
      <c r="BL43" s="19">
        <f t="shared" si="4"/>
        <v>0.25600000000000001</v>
      </c>
      <c r="BM43" s="19">
        <f t="shared" si="4"/>
        <v>0.13888999999999999</v>
      </c>
      <c r="BN43" s="19">
        <f t="shared" si="4"/>
        <v>1.489E-2</v>
      </c>
      <c r="BO43" s="19">
        <f t="shared" ref="BO43" si="5">BO42/1000</f>
        <v>10</v>
      </c>
    </row>
    <row r="44" spans="1:69" ht="17.25" x14ac:dyDescent="0.3">
      <c r="A44" s="28"/>
      <c r="B44" s="29" t="s">
        <v>30</v>
      </c>
      <c r="C44" s="93"/>
      <c r="D44" s="30">
        <f>D29*D42</f>
        <v>5.3815999999999997</v>
      </c>
      <c r="E44" s="30">
        <f t="shared" ref="E44:BN44" si="6">E29*E42</f>
        <v>3.5</v>
      </c>
      <c r="F44" s="30">
        <f t="shared" si="6"/>
        <v>4.08</v>
      </c>
      <c r="G44" s="30">
        <f t="shared" si="6"/>
        <v>0.53200000000000003</v>
      </c>
      <c r="H44" s="30">
        <f t="shared" si="6"/>
        <v>1.1400000000000001</v>
      </c>
      <c r="I44" s="30">
        <f t="shared" si="6"/>
        <v>0</v>
      </c>
      <c r="J44" s="30">
        <f t="shared" si="6"/>
        <v>9.4935399999999994</v>
      </c>
      <c r="K44" s="30">
        <f t="shared" si="6"/>
        <v>9.9366000000000003</v>
      </c>
      <c r="L44" s="30">
        <f t="shared" si="6"/>
        <v>1.0041500000000001</v>
      </c>
      <c r="M44" s="30">
        <f t="shared" si="6"/>
        <v>7.202</v>
      </c>
      <c r="N44" s="30">
        <f t="shared" si="6"/>
        <v>0</v>
      </c>
      <c r="O44" s="30">
        <f t="shared" si="6"/>
        <v>0</v>
      </c>
      <c r="P44" s="30">
        <f t="shared" si="6"/>
        <v>0</v>
      </c>
      <c r="Q44" s="30">
        <f t="shared" si="6"/>
        <v>0</v>
      </c>
      <c r="R44" s="30">
        <f t="shared" si="6"/>
        <v>0</v>
      </c>
      <c r="S44" s="30">
        <f t="shared" si="6"/>
        <v>0</v>
      </c>
      <c r="T44" s="30">
        <f t="shared" si="6"/>
        <v>0</v>
      </c>
      <c r="U44" s="30">
        <f t="shared" si="6"/>
        <v>12.456</v>
      </c>
      <c r="V44" s="30">
        <f t="shared" si="6"/>
        <v>0</v>
      </c>
      <c r="W44" s="30">
        <f>W29*W42</f>
        <v>0</v>
      </c>
      <c r="X44" s="30">
        <f t="shared" si="6"/>
        <v>10.01</v>
      </c>
      <c r="Y44" s="30">
        <f t="shared" si="6"/>
        <v>0</v>
      </c>
      <c r="Z44" s="30">
        <f t="shared" si="6"/>
        <v>0</v>
      </c>
      <c r="AA44" s="30">
        <f t="shared" si="6"/>
        <v>0</v>
      </c>
      <c r="AB44" s="30">
        <f t="shared" si="6"/>
        <v>0</v>
      </c>
      <c r="AC44" s="30">
        <f t="shared" si="6"/>
        <v>0</v>
      </c>
      <c r="AD44" s="30">
        <f t="shared" si="6"/>
        <v>2.9</v>
      </c>
      <c r="AE44" s="30">
        <f t="shared" si="6"/>
        <v>7.84</v>
      </c>
      <c r="AF44" s="30">
        <f t="shared" si="6"/>
        <v>0</v>
      </c>
      <c r="AG44" s="30">
        <f t="shared" si="6"/>
        <v>0</v>
      </c>
      <c r="AH44" s="30">
        <f t="shared" si="6"/>
        <v>0</v>
      </c>
      <c r="AI44" s="30">
        <f t="shared" si="6"/>
        <v>0</v>
      </c>
      <c r="AJ44" s="30">
        <f t="shared" si="6"/>
        <v>1.2705</v>
      </c>
      <c r="AK44" s="30">
        <f t="shared" si="6"/>
        <v>0.38</v>
      </c>
      <c r="AL44" s="30">
        <f t="shared" si="6"/>
        <v>0</v>
      </c>
      <c r="AM44" s="30">
        <f t="shared" si="6"/>
        <v>0</v>
      </c>
      <c r="AN44" s="30">
        <f t="shared" si="6"/>
        <v>0</v>
      </c>
      <c r="AO44" s="30">
        <f t="shared" si="6"/>
        <v>0</v>
      </c>
      <c r="AP44" s="30">
        <f t="shared" si="6"/>
        <v>0</v>
      </c>
      <c r="AQ44" s="30">
        <f t="shared" si="6"/>
        <v>0</v>
      </c>
      <c r="AR44" s="30">
        <f t="shared" si="6"/>
        <v>0</v>
      </c>
      <c r="AS44" s="30">
        <f t="shared" si="6"/>
        <v>0.70399999999999996</v>
      </c>
      <c r="AT44" s="30">
        <f t="shared" si="6"/>
        <v>0</v>
      </c>
      <c r="AU44" s="30">
        <f t="shared" si="6"/>
        <v>1.1428</v>
      </c>
      <c r="AV44" s="30">
        <f t="shared" si="6"/>
        <v>0</v>
      </c>
      <c r="AW44" s="30">
        <f t="shared" si="6"/>
        <v>0</v>
      </c>
      <c r="AX44" s="30">
        <f t="shared" si="6"/>
        <v>0</v>
      </c>
      <c r="AY44" s="30">
        <f t="shared" si="6"/>
        <v>0</v>
      </c>
      <c r="AZ44" s="30">
        <f t="shared" si="6"/>
        <v>0.45600000000000002</v>
      </c>
      <c r="BA44" s="30">
        <f t="shared" si="6"/>
        <v>14.042</v>
      </c>
      <c r="BB44" s="30">
        <f t="shared" si="6"/>
        <v>0</v>
      </c>
      <c r="BC44" s="30">
        <f t="shared" si="6"/>
        <v>3.5310800000000002</v>
      </c>
      <c r="BD44" s="30">
        <f t="shared" si="6"/>
        <v>0</v>
      </c>
      <c r="BE44" s="30">
        <f t="shared" si="6"/>
        <v>0</v>
      </c>
      <c r="BF44" s="30">
        <f t="shared" si="6"/>
        <v>0</v>
      </c>
      <c r="BG44" s="30">
        <f t="shared" si="6"/>
        <v>3.2</v>
      </c>
      <c r="BH44" s="30">
        <f t="shared" si="6"/>
        <v>0.6120000000000001</v>
      </c>
      <c r="BI44" s="30">
        <f t="shared" si="6"/>
        <v>1.6559999999999999</v>
      </c>
      <c r="BJ44" s="30">
        <f t="shared" si="6"/>
        <v>6.12</v>
      </c>
      <c r="BK44" s="30">
        <f t="shared" si="6"/>
        <v>0</v>
      </c>
      <c r="BL44" s="30">
        <f t="shared" si="6"/>
        <v>0.76800000000000002</v>
      </c>
      <c r="BM44" s="30">
        <f t="shared" si="6"/>
        <v>1.1111199999999999</v>
      </c>
      <c r="BN44" s="30">
        <f t="shared" si="6"/>
        <v>8.9340000000000003E-2</v>
      </c>
      <c r="BO44" s="30">
        <f t="shared" ref="BO44" si="7">BO29*BO42</f>
        <v>0</v>
      </c>
      <c r="BP44" s="31">
        <f>SUM(D44:BN44)</f>
        <v>110.55873000000001</v>
      </c>
      <c r="BQ44" s="32">
        <f>BP44/$C$20</f>
        <v>110.55873000000001</v>
      </c>
    </row>
    <row r="45" spans="1:69" ht="17.25" x14ac:dyDescent="0.3">
      <c r="A45" s="28"/>
      <c r="B45" s="29" t="s">
        <v>31</v>
      </c>
      <c r="C45" s="93"/>
      <c r="D45" s="30">
        <f>D29*D42</f>
        <v>5.3815999999999997</v>
      </c>
      <c r="E45" s="30">
        <f t="shared" ref="E45:BN45" si="8">E29*E42</f>
        <v>3.5</v>
      </c>
      <c r="F45" s="30">
        <f t="shared" si="8"/>
        <v>4.08</v>
      </c>
      <c r="G45" s="30">
        <f t="shared" si="8"/>
        <v>0.53200000000000003</v>
      </c>
      <c r="H45" s="30">
        <f t="shared" si="8"/>
        <v>1.1400000000000001</v>
      </c>
      <c r="I45" s="30">
        <f t="shared" si="8"/>
        <v>0</v>
      </c>
      <c r="J45" s="30">
        <f t="shared" si="8"/>
        <v>9.4935399999999994</v>
      </c>
      <c r="K45" s="30">
        <f t="shared" si="8"/>
        <v>9.9366000000000003</v>
      </c>
      <c r="L45" s="30">
        <f t="shared" si="8"/>
        <v>1.0041500000000001</v>
      </c>
      <c r="M45" s="30">
        <f t="shared" si="8"/>
        <v>7.202</v>
      </c>
      <c r="N45" s="30">
        <f t="shared" si="8"/>
        <v>0</v>
      </c>
      <c r="O45" s="30">
        <f t="shared" si="8"/>
        <v>0</v>
      </c>
      <c r="P45" s="30">
        <f t="shared" si="8"/>
        <v>0</v>
      </c>
      <c r="Q45" s="30">
        <f t="shared" si="8"/>
        <v>0</v>
      </c>
      <c r="R45" s="30">
        <f t="shared" si="8"/>
        <v>0</v>
      </c>
      <c r="S45" s="30">
        <f t="shared" si="8"/>
        <v>0</v>
      </c>
      <c r="T45" s="30">
        <f t="shared" si="8"/>
        <v>0</v>
      </c>
      <c r="U45" s="30">
        <f t="shared" si="8"/>
        <v>12.456</v>
      </c>
      <c r="V45" s="30">
        <f t="shared" si="8"/>
        <v>0</v>
      </c>
      <c r="W45" s="30">
        <f>W29*W42</f>
        <v>0</v>
      </c>
      <c r="X45" s="30">
        <f t="shared" si="8"/>
        <v>10.01</v>
      </c>
      <c r="Y45" s="30">
        <f t="shared" si="8"/>
        <v>0</v>
      </c>
      <c r="Z45" s="30">
        <f t="shared" si="8"/>
        <v>0</v>
      </c>
      <c r="AA45" s="30">
        <f t="shared" si="8"/>
        <v>0</v>
      </c>
      <c r="AB45" s="30">
        <f t="shared" si="8"/>
        <v>0</v>
      </c>
      <c r="AC45" s="30">
        <f t="shared" si="8"/>
        <v>0</v>
      </c>
      <c r="AD45" s="30">
        <f t="shared" si="8"/>
        <v>2.9</v>
      </c>
      <c r="AE45" s="30">
        <f t="shared" si="8"/>
        <v>7.84</v>
      </c>
      <c r="AF45" s="30">
        <f t="shared" si="8"/>
        <v>0</v>
      </c>
      <c r="AG45" s="30">
        <f t="shared" si="8"/>
        <v>0</v>
      </c>
      <c r="AH45" s="30">
        <f t="shared" si="8"/>
        <v>0</v>
      </c>
      <c r="AI45" s="30">
        <f t="shared" si="8"/>
        <v>0</v>
      </c>
      <c r="AJ45" s="30">
        <f t="shared" si="8"/>
        <v>1.2705</v>
      </c>
      <c r="AK45" s="30">
        <f t="shared" si="8"/>
        <v>0.38</v>
      </c>
      <c r="AL45" s="30">
        <f t="shared" si="8"/>
        <v>0</v>
      </c>
      <c r="AM45" s="30">
        <f t="shared" si="8"/>
        <v>0</v>
      </c>
      <c r="AN45" s="30">
        <f t="shared" si="8"/>
        <v>0</v>
      </c>
      <c r="AO45" s="30">
        <f t="shared" si="8"/>
        <v>0</v>
      </c>
      <c r="AP45" s="30">
        <f t="shared" si="8"/>
        <v>0</v>
      </c>
      <c r="AQ45" s="30">
        <f t="shared" si="8"/>
        <v>0</v>
      </c>
      <c r="AR45" s="30">
        <f t="shared" si="8"/>
        <v>0</v>
      </c>
      <c r="AS45" s="30">
        <f t="shared" si="8"/>
        <v>0.70399999999999996</v>
      </c>
      <c r="AT45" s="30">
        <f t="shared" si="8"/>
        <v>0</v>
      </c>
      <c r="AU45" s="30">
        <f t="shared" si="8"/>
        <v>1.1428</v>
      </c>
      <c r="AV45" s="30">
        <f t="shared" si="8"/>
        <v>0</v>
      </c>
      <c r="AW45" s="30">
        <f t="shared" si="8"/>
        <v>0</v>
      </c>
      <c r="AX45" s="30">
        <f t="shared" si="8"/>
        <v>0</v>
      </c>
      <c r="AY45" s="30">
        <f t="shared" si="8"/>
        <v>0</v>
      </c>
      <c r="AZ45" s="30">
        <f t="shared" si="8"/>
        <v>0.45600000000000002</v>
      </c>
      <c r="BA45" s="30">
        <f t="shared" si="8"/>
        <v>14.042</v>
      </c>
      <c r="BB45" s="30">
        <f t="shared" si="8"/>
        <v>0</v>
      </c>
      <c r="BC45" s="30">
        <f t="shared" si="8"/>
        <v>3.5310800000000002</v>
      </c>
      <c r="BD45" s="30">
        <f t="shared" si="8"/>
        <v>0</v>
      </c>
      <c r="BE45" s="30">
        <f t="shared" si="8"/>
        <v>0</v>
      </c>
      <c r="BF45" s="30">
        <f t="shared" si="8"/>
        <v>0</v>
      </c>
      <c r="BG45" s="30">
        <f t="shared" si="8"/>
        <v>3.2</v>
      </c>
      <c r="BH45" s="30">
        <f t="shared" si="8"/>
        <v>0.6120000000000001</v>
      </c>
      <c r="BI45" s="30">
        <f t="shared" si="8"/>
        <v>1.6559999999999999</v>
      </c>
      <c r="BJ45" s="30">
        <f t="shared" si="8"/>
        <v>6.12</v>
      </c>
      <c r="BK45" s="30">
        <f t="shared" si="8"/>
        <v>0</v>
      </c>
      <c r="BL45" s="30">
        <f t="shared" si="8"/>
        <v>0.76800000000000002</v>
      </c>
      <c r="BM45" s="30">
        <f t="shared" si="8"/>
        <v>1.1111199999999999</v>
      </c>
      <c r="BN45" s="30">
        <f t="shared" si="8"/>
        <v>8.9340000000000003E-2</v>
      </c>
      <c r="BO45" s="30">
        <f t="shared" ref="BO45" si="9">BO29*BO42</f>
        <v>0</v>
      </c>
      <c r="BP45" s="31">
        <f>SUM(D45:BN45)</f>
        <v>110.55873000000001</v>
      </c>
      <c r="BQ45" s="32">
        <f>BP45/$C$20</f>
        <v>110.55873000000001</v>
      </c>
    </row>
    <row r="46" spans="1:69" x14ac:dyDescent="0.25">
      <c r="A46" s="33"/>
      <c r="B46" s="33" t="s">
        <v>32</v>
      </c>
      <c r="D46" s="50">
        <f t="shared" ref="D46:BN46" si="10">D65+D83+D99+D113</f>
        <v>5.3815999999999997</v>
      </c>
      <c r="E46" s="50">
        <f t="shared" si="10"/>
        <v>3.5</v>
      </c>
      <c r="F46" s="50">
        <f t="shared" si="10"/>
        <v>4.08</v>
      </c>
      <c r="G46" s="50">
        <f t="shared" si="10"/>
        <v>0.26600000000000001</v>
      </c>
      <c r="H46" s="50">
        <f t="shared" si="10"/>
        <v>1.254</v>
      </c>
      <c r="I46" s="50">
        <f t="shared" si="10"/>
        <v>0</v>
      </c>
      <c r="J46" s="50">
        <f t="shared" si="10"/>
        <v>9.4935399999999994</v>
      </c>
      <c r="K46" s="50">
        <f t="shared" si="10"/>
        <v>9.9366000000000003</v>
      </c>
      <c r="L46" s="50">
        <f t="shared" si="10"/>
        <v>1.0041500000000001</v>
      </c>
      <c r="M46" s="50">
        <f t="shared" si="10"/>
        <v>7.202</v>
      </c>
      <c r="N46" s="50">
        <f t="shared" si="10"/>
        <v>0</v>
      </c>
      <c r="O46" s="50">
        <f t="shared" si="10"/>
        <v>0</v>
      </c>
      <c r="P46" s="50">
        <f t="shared" si="10"/>
        <v>0</v>
      </c>
      <c r="Q46" s="50">
        <f t="shared" si="10"/>
        <v>0</v>
      </c>
      <c r="R46" s="50">
        <f t="shared" si="10"/>
        <v>0</v>
      </c>
      <c r="S46" s="50">
        <f t="shared" si="10"/>
        <v>0</v>
      </c>
      <c r="T46" s="50">
        <f t="shared" si="10"/>
        <v>0</v>
      </c>
      <c r="U46" s="50">
        <f t="shared" si="10"/>
        <v>12.456</v>
      </c>
      <c r="V46" s="50">
        <f t="shared" si="10"/>
        <v>0</v>
      </c>
      <c r="W46" s="50">
        <f>W65+W83+W99+W113</f>
        <v>0</v>
      </c>
      <c r="X46" s="50">
        <f t="shared" si="10"/>
        <v>10.01</v>
      </c>
      <c r="Y46" s="50">
        <f t="shared" si="10"/>
        <v>0</v>
      </c>
      <c r="Z46" s="50">
        <f t="shared" si="10"/>
        <v>0</v>
      </c>
      <c r="AA46" s="50">
        <f t="shared" si="10"/>
        <v>0</v>
      </c>
      <c r="AB46" s="50">
        <f t="shared" si="10"/>
        <v>0</v>
      </c>
      <c r="AC46" s="50">
        <f t="shared" si="10"/>
        <v>0</v>
      </c>
      <c r="AD46" s="50">
        <f t="shared" si="10"/>
        <v>2.9</v>
      </c>
      <c r="AE46" s="50">
        <f t="shared" si="10"/>
        <v>7.84</v>
      </c>
      <c r="AF46" s="50">
        <f t="shared" si="10"/>
        <v>0</v>
      </c>
      <c r="AG46" s="50">
        <f t="shared" si="10"/>
        <v>0</v>
      </c>
      <c r="AH46" s="50">
        <f t="shared" si="10"/>
        <v>0</v>
      </c>
      <c r="AI46" s="50">
        <f t="shared" si="10"/>
        <v>0</v>
      </c>
      <c r="AJ46" s="50">
        <f t="shared" si="10"/>
        <v>1.2705</v>
      </c>
      <c r="AK46" s="50">
        <f t="shared" si="10"/>
        <v>0.364477</v>
      </c>
      <c r="AL46" s="50">
        <f t="shared" si="10"/>
        <v>0</v>
      </c>
      <c r="AM46" s="50">
        <f t="shared" si="10"/>
        <v>0</v>
      </c>
      <c r="AN46" s="50">
        <f t="shared" si="10"/>
        <v>0</v>
      </c>
      <c r="AO46" s="50">
        <f t="shared" si="10"/>
        <v>0</v>
      </c>
      <c r="AP46" s="50">
        <f t="shared" si="10"/>
        <v>0</v>
      </c>
      <c r="AQ46" s="50">
        <f t="shared" si="10"/>
        <v>0</v>
      </c>
      <c r="AR46" s="50">
        <f t="shared" si="10"/>
        <v>0</v>
      </c>
      <c r="AS46" s="50">
        <f t="shared" si="10"/>
        <v>0.70399999999999996</v>
      </c>
      <c r="AT46" s="50">
        <f t="shared" si="10"/>
        <v>0</v>
      </c>
      <c r="AU46" s="50">
        <f t="shared" si="10"/>
        <v>1.1428</v>
      </c>
      <c r="AV46" s="50">
        <f t="shared" si="10"/>
        <v>0</v>
      </c>
      <c r="AW46" s="50">
        <f t="shared" si="10"/>
        <v>0</v>
      </c>
      <c r="AX46" s="50">
        <f t="shared" si="10"/>
        <v>0</v>
      </c>
      <c r="AY46" s="50">
        <f t="shared" si="10"/>
        <v>0</v>
      </c>
      <c r="AZ46" s="50">
        <f t="shared" si="10"/>
        <v>0.45600000000000002</v>
      </c>
      <c r="BA46" s="50">
        <f t="shared" si="10"/>
        <v>14.042</v>
      </c>
      <c r="BB46" s="50">
        <f t="shared" si="10"/>
        <v>0</v>
      </c>
      <c r="BC46" s="50">
        <f t="shared" si="10"/>
        <v>3.5310800000000002</v>
      </c>
      <c r="BD46" s="50">
        <f t="shared" si="10"/>
        <v>0</v>
      </c>
      <c r="BE46" s="50">
        <f t="shared" si="10"/>
        <v>0</v>
      </c>
      <c r="BF46" s="50">
        <f t="shared" si="10"/>
        <v>0</v>
      </c>
      <c r="BG46" s="50">
        <f t="shared" si="10"/>
        <v>3.2</v>
      </c>
      <c r="BH46" s="50">
        <f t="shared" si="10"/>
        <v>0.6120000000000001</v>
      </c>
      <c r="BI46" s="50">
        <f t="shared" si="10"/>
        <v>1.6559999999999999</v>
      </c>
      <c r="BJ46" s="50">
        <f t="shared" si="10"/>
        <v>6.12</v>
      </c>
      <c r="BK46" s="50">
        <f t="shared" si="10"/>
        <v>0</v>
      </c>
      <c r="BL46" s="50">
        <f t="shared" si="10"/>
        <v>0.76800000000000002</v>
      </c>
      <c r="BM46" s="50">
        <f t="shared" si="10"/>
        <v>1.1111199999999999</v>
      </c>
      <c r="BN46" s="50">
        <f t="shared" si="10"/>
        <v>8.9340000000000003E-2</v>
      </c>
      <c r="BO46" s="50">
        <f t="shared" ref="BO46" si="11">BO65+BO83+BO99+BO113</f>
        <v>0.5</v>
      </c>
    </row>
    <row r="47" spans="1:69" x14ac:dyDescent="0.25">
      <c r="A47" s="33"/>
      <c r="B47" s="33" t="s">
        <v>33</v>
      </c>
      <c r="BQ47" s="37">
        <f>BQ64+BQ82+BQ99+BQ112</f>
        <v>110.39120699999999</v>
      </c>
    </row>
    <row r="51" spans="1:69" x14ac:dyDescent="0.25">
      <c r="L51" s="2"/>
    </row>
    <row r="52" spans="1:69" ht="15" customHeight="1" x14ac:dyDescent="0.25">
      <c r="A52" s="87"/>
      <c r="B52" s="4" t="s">
        <v>3</v>
      </c>
      <c r="C52" s="83" t="s">
        <v>4</v>
      </c>
      <c r="D52" s="83" t="str">
        <f t="shared" ref="D52:BC52" si="12">D5</f>
        <v>Хлеб пшеничный</v>
      </c>
      <c r="E52" s="83" t="str">
        <f t="shared" si="12"/>
        <v>Хлеб ржано-пшеничный</v>
      </c>
      <c r="F52" s="83" t="str">
        <f t="shared" si="12"/>
        <v>Сахар</v>
      </c>
      <c r="G52" s="83" t="str">
        <f t="shared" si="12"/>
        <v>Чай</v>
      </c>
      <c r="H52" s="83" t="str">
        <f t="shared" si="12"/>
        <v>Какао</v>
      </c>
      <c r="I52" s="83" t="str">
        <f t="shared" si="12"/>
        <v>Кофейный напиток</v>
      </c>
      <c r="J52" s="83" t="str">
        <f t="shared" si="12"/>
        <v>Молоко 2,5%</v>
      </c>
      <c r="K52" s="83" t="str">
        <f t="shared" si="12"/>
        <v>Масло сливочное</v>
      </c>
      <c r="L52" s="83" t="str">
        <f t="shared" si="12"/>
        <v>Сметана 15%</v>
      </c>
      <c r="M52" s="83" t="str">
        <f t="shared" si="12"/>
        <v>Молоко сухое</v>
      </c>
      <c r="N52" s="83" t="str">
        <f t="shared" si="12"/>
        <v>Снежок 2,5 %</v>
      </c>
      <c r="O52" s="83" t="str">
        <f t="shared" si="12"/>
        <v>Творог 5%</v>
      </c>
      <c r="P52" s="83" t="str">
        <f t="shared" si="12"/>
        <v>Молоко сгущенное</v>
      </c>
      <c r="Q52" s="83" t="str">
        <f t="shared" si="12"/>
        <v xml:space="preserve">Джем Сава </v>
      </c>
      <c r="R52" s="83" t="str">
        <f t="shared" si="12"/>
        <v>Сыр</v>
      </c>
      <c r="S52" s="83" t="str">
        <f t="shared" si="12"/>
        <v>Зеленый горошек</v>
      </c>
      <c r="T52" s="83" t="str">
        <f t="shared" si="12"/>
        <v>Кукуруза консервирован.</v>
      </c>
      <c r="U52" s="83" t="str">
        <f t="shared" si="12"/>
        <v>Консервы рыбные</v>
      </c>
      <c r="V52" s="83" t="str">
        <f t="shared" si="12"/>
        <v>Огурцы консервирован.</v>
      </c>
      <c r="W52" s="51"/>
      <c r="X52" s="83" t="str">
        <f t="shared" si="12"/>
        <v>Яйцо</v>
      </c>
      <c r="Y52" s="83" t="str">
        <f t="shared" si="12"/>
        <v>Икра кабачковая</v>
      </c>
      <c r="Z52" s="83" t="str">
        <f t="shared" si="12"/>
        <v>Изюм</v>
      </c>
      <c r="AA52" s="83" t="str">
        <f t="shared" si="12"/>
        <v>Курага</v>
      </c>
      <c r="AB52" s="83" t="str">
        <f t="shared" si="12"/>
        <v>Чернослив</v>
      </c>
      <c r="AC52" s="83" t="str">
        <f t="shared" si="12"/>
        <v>Шиповник</v>
      </c>
      <c r="AD52" s="83" t="str">
        <f t="shared" si="12"/>
        <v>Сухофрукты</v>
      </c>
      <c r="AE52" s="83" t="str">
        <f t="shared" si="12"/>
        <v>Ягода свежемороженная</v>
      </c>
      <c r="AF52" s="83" t="str">
        <f t="shared" si="12"/>
        <v>Лимон</v>
      </c>
      <c r="AG52" s="83" t="str">
        <f t="shared" si="12"/>
        <v>Кисель</v>
      </c>
      <c r="AH52" s="83" t="str">
        <f t="shared" si="12"/>
        <v xml:space="preserve">Сок </v>
      </c>
      <c r="AI52" s="83" t="str">
        <f t="shared" si="12"/>
        <v>Макаронные изделия</v>
      </c>
      <c r="AJ52" s="83" t="str">
        <f t="shared" si="12"/>
        <v>Мука</v>
      </c>
      <c r="AK52" s="83" t="str">
        <f t="shared" si="12"/>
        <v>Дрожжи</v>
      </c>
      <c r="AL52" s="83" t="str">
        <f t="shared" si="12"/>
        <v>Печенье</v>
      </c>
      <c r="AM52" s="83" t="str">
        <f t="shared" si="12"/>
        <v>Пряники</v>
      </c>
      <c r="AN52" s="83" t="str">
        <f t="shared" si="12"/>
        <v>Вафли</v>
      </c>
      <c r="AO52" s="83" t="str">
        <f t="shared" si="12"/>
        <v>Конфеты</v>
      </c>
      <c r="AP52" s="83" t="str">
        <f t="shared" si="12"/>
        <v>Повидло Сава</v>
      </c>
      <c r="AQ52" s="83" t="str">
        <f t="shared" si="12"/>
        <v>Крупа геркулес</v>
      </c>
      <c r="AR52" s="83" t="str">
        <f t="shared" si="12"/>
        <v>Крупа горох</v>
      </c>
      <c r="AS52" s="83" t="str">
        <f t="shared" si="12"/>
        <v>Крупа гречневая</v>
      </c>
      <c r="AT52" s="83" t="str">
        <f t="shared" si="12"/>
        <v>Крупа кукурузная</v>
      </c>
      <c r="AU52" s="83" t="str">
        <f t="shared" si="12"/>
        <v>Крупа манная</v>
      </c>
      <c r="AV52" s="83" t="str">
        <f t="shared" si="12"/>
        <v>Крупа перловая</v>
      </c>
      <c r="AW52" s="83" t="str">
        <f t="shared" si="12"/>
        <v>Крупа пшеничная</v>
      </c>
      <c r="AX52" s="83" t="str">
        <f t="shared" si="12"/>
        <v>Крупа пшено</v>
      </c>
      <c r="AY52" s="83" t="str">
        <f t="shared" si="12"/>
        <v>Крупа ячневая</v>
      </c>
      <c r="AZ52" s="83" t="str">
        <f t="shared" si="12"/>
        <v>Рис</v>
      </c>
      <c r="BA52" s="83" t="str">
        <f t="shared" si="12"/>
        <v>Цыпленок бройлер</v>
      </c>
      <c r="BB52" s="83" t="str">
        <f t="shared" si="12"/>
        <v>Филе куриное</v>
      </c>
      <c r="BC52" s="83" t="str">
        <f t="shared" si="12"/>
        <v>Фарш говяжий</v>
      </c>
      <c r="BD52" s="83" t="str">
        <f>BD5</f>
        <v>Печень куриная</v>
      </c>
      <c r="BE52" s="83" t="str">
        <f>BE5</f>
        <v>Филе минтая</v>
      </c>
      <c r="BF52" s="83" t="str">
        <f>BF5</f>
        <v>Филе сельди слабосол.</v>
      </c>
      <c r="BG52" s="83" t="str">
        <f t="shared" ref="BG52:BN52" si="13">BG5</f>
        <v>Картофель</v>
      </c>
      <c r="BH52" s="83" t="str">
        <f t="shared" si="13"/>
        <v>Морковь</v>
      </c>
      <c r="BI52" s="83" t="str">
        <f t="shared" si="13"/>
        <v>Лук</v>
      </c>
      <c r="BJ52" s="83" t="str">
        <f t="shared" si="13"/>
        <v>Капуста</v>
      </c>
      <c r="BK52" s="83" t="str">
        <f t="shared" si="13"/>
        <v>Свекла</v>
      </c>
      <c r="BL52" s="83" t="str">
        <f t="shared" si="13"/>
        <v>Томатная паста</v>
      </c>
      <c r="BM52" s="83" t="str">
        <f t="shared" si="13"/>
        <v>Масло растительное</v>
      </c>
      <c r="BN52" s="83" t="str">
        <f t="shared" si="13"/>
        <v>Соль</v>
      </c>
      <c r="BO52" s="83" t="str">
        <f t="shared" ref="BO52" si="14">BO5</f>
        <v>Аскорбиновая кислота</v>
      </c>
      <c r="BP52" s="100" t="s">
        <v>5</v>
      </c>
      <c r="BQ52" s="100" t="s">
        <v>6</v>
      </c>
    </row>
    <row r="53" spans="1:69" ht="28.5" customHeight="1" x14ac:dyDescent="0.25">
      <c r="A53" s="88"/>
      <c r="B53" s="5" t="s">
        <v>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5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01"/>
      <c r="BQ53" s="101"/>
    </row>
    <row r="54" spans="1:69" x14ac:dyDescent="0.25">
      <c r="A54" s="89" t="s">
        <v>8</v>
      </c>
      <c r="B54" s="6" t="str">
        <f>B7</f>
        <v>Каша манная молочная</v>
      </c>
      <c r="C54" s="90">
        <f>$E$4</f>
        <v>1</v>
      </c>
      <c r="D54" s="6">
        <f>D7</f>
        <v>0</v>
      </c>
      <c r="E54" s="6">
        <f t="shared" ref="E54:BN58" si="15">E7</f>
        <v>0</v>
      </c>
      <c r="F54" s="6">
        <f t="shared" si="15"/>
        <v>4.0000000000000001E-3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2E-3</v>
      </c>
      <c r="L54" s="6">
        <f t="shared" si="15"/>
        <v>0</v>
      </c>
      <c r="M54" s="6">
        <f t="shared" si="15"/>
        <v>1.2999999999999999E-2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W7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0.02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1E-3</v>
      </c>
      <c r="BO54" s="6">
        <f t="shared" ref="BO54:BO57" si="16">BO7</f>
        <v>0</v>
      </c>
    </row>
    <row r="55" spans="1:69" x14ac:dyDescent="0.25">
      <c r="A55" s="89"/>
      <c r="B55" s="6" t="str">
        <f>B8</f>
        <v xml:space="preserve">Бутерброд с маслом </v>
      </c>
      <c r="C55" s="91"/>
      <c r="D55" s="6">
        <f>D8</f>
        <v>0.03</v>
      </c>
      <c r="E55" s="6">
        <f t="shared" si="15"/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4.0000000000000001E-3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W8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 t="str">
        <f>B9</f>
        <v>Какао с молоком</v>
      </c>
      <c r="C56" s="91"/>
      <c r="D56" s="6">
        <f>D9</f>
        <v>0</v>
      </c>
      <c r="E56" s="6">
        <f t="shared" si="15"/>
        <v>0</v>
      </c>
      <c r="F56" s="6">
        <f t="shared" si="15"/>
        <v>0.01</v>
      </c>
      <c r="G56" s="6">
        <f t="shared" si="15"/>
        <v>0</v>
      </c>
      <c r="H56" s="6">
        <f t="shared" si="15"/>
        <v>1.1000000000000001E-3</v>
      </c>
      <c r="I56" s="6">
        <f t="shared" si="15"/>
        <v>0</v>
      </c>
      <c r="J56" s="6">
        <f t="shared" si="15"/>
        <v>0.08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9"/>
      <c r="B57" s="6">
        <f>B10</f>
        <v>0</v>
      </c>
      <c r="C57" s="91"/>
      <c r="D57" s="6">
        <f>D10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25">
      <c r="A58" s="89"/>
      <c r="B58" s="6">
        <f>B11</f>
        <v>0</v>
      </c>
      <c r="C58" s="92"/>
      <c r="D58" s="6">
        <f>D11</f>
        <v>0</v>
      </c>
      <c r="E58" s="6">
        <f t="shared" si="15"/>
        <v>0</v>
      </c>
      <c r="F58" s="6">
        <f t="shared" si="15"/>
        <v>0</v>
      </c>
      <c r="G58" s="6">
        <f t="shared" si="15"/>
        <v>0</v>
      </c>
      <c r="H58" s="6">
        <f t="shared" si="15"/>
        <v>0</v>
      </c>
      <c r="I58" s="6">
        <f t="shared" si="15"/>
        <v>0</v>
      </c>
      <c r="J58" s="6">
        <f t="shared" si="15"/>
        <v>0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ref="P58:BN58" si="17">P11</f>
        <v>0</v>
      </c>
      <c r="Q58" s="6">
        <f t="shared" si="17"/>
        <v>0</v>
      </c>
      <c r="R58" s="6">
        <f t="shared" si="17"/>
        <v>0</v>
      </c>
      <c r="S58" s="6">
        <f t="shared" si="17"/>
        <v>0</v>
      </c>
      <c r="T58" s="6">
        <f t="shared" si="17"/>
        <v>0</v>
      </c>
      <c r="U58" s="6">
        <f t="shared" si="17"/>
        <v>0</v>
      </c>
      <c r="V58" s="6">
        <f t="shared" si="17"/>
        <v>0</v>
      </c>
      <c r="W58" s="6">
        <f>W11</f>
        <v>0</v>
      </c>
      <c r="X58" s="6">
        <f t="shared" si="17"/>
        <v>0</v>
      </c>
      <c r="Y58" s="6">
        <f t="shared" si="17"/>
        <v>0</v>
      </c>
      <c r="Z58" s="6">
        <f t="shared" si="17"/>
        <v>0</v>
      </c>
      <c r="AA58" s="6">
        <f t="shared" si="17"/>
        <v>0</v>
      </c>
      <c r="AB58" s="6">
        <f t="shared" si="17"/>
        <v>0</v>
      </c>
      <c r="AC58" s="6">
        <f t="shared" si="17"/>
        <v>0</v>
      </c>
      <c r="AD58" s="6">
        <f t="shared" si="17"/>
        <v>0</v>
      </c>
      <c r="AE58" s="6">
        <f t="shared" si="17"/>
        <v>0</v>
      </c>
      <c r="AF58" s="6">
        <f t="shared" si="17"/>
        <v>0</v>
      </c>
      <c r="AG58" s="6">
        <f t="shared" si="17"/>
        <v>0</v>
      </c>
      <c r="AH58" s="6">
        <f t="shared" si="17"/>
        <v>0</v>
      </c>
      <c r="AI58" s="6">
        <f t="shared" si="17"/>
        <v>0</v>
      </c>
      <c r="AJ58" s="6">
        <f t="shared" si="17"/>
        <v>0</v>
      </c>
      <c r="AK58" s="6">
        <f t="shared" si="17"/>
        <v>0</v>
      </c>
      <c r="AL58" s="6">
        <f t="shared" si="17"/>
        <v>0</v>
      </c>
      <c r="AM58" s="6">
        <f t="shared" si="17"/>
        <v>0</v>
      </c>
      <c r="AN58" s="6">
        <f t="shared" si="17"/>
        <v>0</v>
      </c>
      <c r="AO58" s="6">
        <f t="shared" si="17"/>
        <v>0</v>
      </c>
      <c r="AP58" s="6">
        <f t="shared" si="17"/>
        <v>0</v>
      </c>
      <c r="AQ58" s="6">
        <f t="shared" si="17"/>
        <v>0</v>
      </c>
      <c r="AR58" s="6">
        <f t="shared" si="17"/>
        <v>0</v>
      </c>
      <c r="AS58" s="6">
        <f t="shared" si="17"/>
        <v>0</v>
      </c>
      <c r="AT58" s="6">
        <f t="shared" si="17"/>
        <v>0</v>
      </c>
      <c r="AU58" s="6">
        <f t="shared" si="17"/>
        <v>0</v>
      </c>
      <c r="AV58" s="6">
        <f t="shared" si="17"/>
        <v>0</v>
      </c>
      <c r="AW58" s="6">
        <f t="shared" si="17"/>
        <v>0</v>
      </c>
      <c r="AX58" s="6">
        <f t="shared" si="17"/>
        <v>0</v>
      </c>
      <c r="AY58" s="6">
        <f t="shared" si="17"/>
        <v>0</v>
      </c>
      <c r="AZ58" s="6">
        <f t="shared" si="17"/>
        <v>0</v>
      </c>
      <c r="BA58" s="6">
        <f t="shared" si="17"/>
        <v>0</v>
      </c>
      <c r="BB58" s="6">
        <f t="shared" si="17"/>
        <v>0</v>
      </c>
      <c r="BC58" s="6">
        <f t="shared" si="17"/>
        <v>0</v>
      </c>
      <c r="BD58" s="6">
        <f t="shared" si="17"/>
        <v>0</v>
      </c>
      <c r="BE58" s="6">
        <f t="shared" si="17"/>
        <v>0</v>
      </c>
      <c r="BF58" s="6">
        <f t="shared" si="17"/>
        <v>0</v>
      </c>
      <c r="BG58" s="6">
        <f t="shared" si="17"/>
        <v>0</v>
      </c>
      <c r="BH58" s="6">
        <f t="shared" si="17"/>
        <v>0</v>
      </c>
      <c r="BI58" s="6">
        <f t="shared" si="17"/>
        <v>0</v>
      </c>
      <c r="BJ58" s="6">
        <f t="shared" si="17"/>
        <v>0</v>
      </c>
      <c r="BK58" s="6">
        <f t="shared" si="17"/>
        <v>0</v>
      </c>
      <c r="BL58" s="6">
        <f t="shared" si="17"/>
        <v>0</v>
      </c>
      <c r="BM58" s="6">
        <f t="shared" si="17"/>
        <v>0</v>
      </c>
      <c r="BN58" s="6">
        <f t="shared" si="17"/>
        <v>0</v>
      </c>
      <c r="BO58" s="6">
        <f t="shared" ref="BO58" si="18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19">SUM(E54:E58)</f>
        <v>0</v>
      </c>
      <c r="F59" s="19">
        <f t="shared" si="19"/>
        <v>1.4E-2</v>
      </c>
      <c r="G59" s="19">
        <f t="shared" si="19"/>
        <v>0</v>
      </c>
      <c r="H59" s="19">
        <f t="shared" si="19"/>
        <v>1.1000000000000001E-3</v>
      </c>
      <c r="I59" s="19">
        <f t="shared" si="19"/>
        <v>0</v>
      </c>
      <c r="J59" s="19">
        <f t="shared" si="19"/>
        <v>0.08</v>
      </c>
      <c r="K59" s="19">
        <f t="shared" si="19"/>
        <v>6.0000000000000001E-3</v>
      </c>
      <c r="L59" s="19">
        <f t="shared" si="19"/>
        <v>0</v>
      </c>
      <c r="M59" s="19">
        <f t="shared" si="19"/>
        <v>1.2999999999999999E-2</v>
      </c>
      <c r="N59" s="19">
        <f t="shared" si="19"/>
        <v>0</v>
      </c>
      <c r="O59" s="19">
        <f t="shared" si="19"/>
        <v>0</v>
      </c>
      <c r="P59" s="19">
        <f t="shared" si="19"/>
        <v>0</v>
      </c>
      <c r="Q59" s="19">
        <f t="shared" si="19"/>
        <v>0</v>
      </c>
      <c r="R59" s="19">
        <f t="shared" si="19"/>
        <v>0</v>
      </c>
      <c r="S59" s="19">
        <f t="shared" si="19"/>
        <v>0</v>
      </c>
      <c r="T59" s="19">
        <f t="shared" si="19"/>
        <v>0</v>
      </c>
      <c r="U59" s="19">
        <f t="shared" si="19"/>
        <v>0</v>
      </c>
      <c r="V59" s="19">
        <f t="shared" si="19"/>
        <v>0</v>
      </c>
      <c r="W59" s="19">
        <f>SUM(W54:W58)</f>
        <v>0</v>
      </c>
      <c r="X59" s="19">
        <f t="shared" si="19"/>
        <v>0</v>
      </c>
      <c r="Y59" s="19">
        <f t="shared" si="19"/>
        <v>0</v>
      </c>
      <c r="Z59" s="19">
        <f t="shared" si="19"/>
        <v>0</v>
      </c>
      <c r="AA59" s="19">
        <f t="shared" si="19"/>
        <v>0</v>
      </c>
      <c r="AB59" s="19">
        <f t="shared" si="19"/>
        <v>0</v>
      </c>
      <c r="AC59" s="19">
        <f t="shared" si="19"/>
        <v>0</v>
      </c>
      <c r="AD59" s="19">
        <f t="shared" si="19"/>
        <v>0</v>
      </c>
      <c r="AE59" s="19">
        <f t="shared" si="19"/>
        <v>0</v>
      </c>
      <c r="AF59" s="19">
        <f t="shared" si="19"/>
        <v>0</v>
      </c>
      <c r="AG59" s="19">
        <f t="shared" si="19"/>
        <v>0</v>
      </c>
      <c r="AH59" s="19">
        <f t="shared" si="19"/>
        <v>0</v>
      </c>
      <c r="AI59" s="19">
        <f t="shared" si="19"/>
        <v>0</v>
      </c>
      <c r="AJ59" s="19">
        <f t="shared" si="19"/>
        <v>0</v>
      </c>
      <c r="AK59" s="19">
        <f t="shared" si="19"/>
        <v>0</v>
      </c>
      <c r="AL59" s="19">
        <f t="shared" si="19"/>
        <v>0</v>
      </c>
      <c r="AM59" s="19">
        <f t="shared" si="19"/>
        <v>0</v>
      </c>
      <c r="AN59" s="19">
        <f t="shared" si="19"/>
        <v>0</v>
      </c>
      <c r="AO59" s="19">
        <f t="shared" si="19"/>
        <v>0</v>
      </c>
      <c r="AP59" s="19">
        <f t="shared" si="19"/>
        <v>0</v>
      </c>
      <c r="AQ59" s="19">
        <f t="shared" si="19"/>
        <v>0</v>
      </c>
      <c r="AR59" s="19">
        <f t="shared" si="19"/>
        <v>0</v>
      </c>
      <c r="AS59" s="19">
        <f t="shared" si="19"/>
        <v>0</v>
      </c>
      <c r="AT59" s="19">
        <f t="shared" si="19"/>
        <v>0</v>
      </c>
      <c r="AU59" s="19">
        <f t="shared" si="19"/>
        <v>0.02</v>
      </c>
      <c r="AV59" s="19">
        <f t="shared" si="19"/>
        <v>0</v>
      </c>
      <c r="AW59" s="19">
        <f t="shared" si="19"/>
        <v>0</v>
      </c>
      <c r="AX59" s="19">
        <f t="shared" si="19"/>
        <v>0</v>
      </c>
      <c r="AY59" s="19">
        <f t="shared" si="19"/>
        <v>0</v>
      </c>
      <c r="AZ59" s="19">
        <f t="shared" si="19"/>
        <v>0</v>
      </c>
      <c r="BA59" s="19">
        <f t="shared" si="19"/>
        <v>0</v>
      </c>
      <c r="BB59" s="19">
        <f t="shared" si="19"/>
        <v>0</v>
      </c>
      <c r="BC59" s="19">
        <f t="shared" si="19"/>
        <v>0</v>
      </c>
      <c r="BD59" s="19">
        <f t="shared" si="19"/>
        <v>0</v>
      </c>
      <c r="BE59" s="19">
        <f t="shared" si="19"/>
        <v>0</v>
      </c>
      <c r="BF59" s="19">
        <f t="shared" si="19"/>
        <v>0</v>
      </c>
      <c r="BG59" s="19">
        <f t="shared" si="19"/>
        <v>0</v>
      </c>
      <c r="BH59" s="19">
        <f t="shared" si="19"/>
        <v>0</v>
      </c>
      <c r="BI59" s="19">
        <f t="shared" si="19"/>
        <v>0</v>
      </c>
      <c r="BJ59" s="19">
        <f t="shared" si="19"/>
        <v>0</v>
      </c>
      <c r="BK59" s="19">
        <f t="shared" si="19"/>
        <v>0</v>
      </c>
      <c r="BL59" s="19">
        <f t="shared" si="19"/>
        <v>0</v>
      </c>
      <c r="BM59" s="19">
        <f t="shared" si="19"/>
        <v>0</v>
      </c>
      <c r="BN59" s="19">
        <f t="shared" si="19"/>
        <v>1E-3</v>
      </c>
      <c r="BO59" s="19">
        <f t="shared" ref="BO59" si="20">SUM(BO54:BO58)</f>
        <v>0</v>
      </c>
    </row>
    <row r="60" spans="1:69" ht="17.25" x14ac:dyDescent="0.3">
      <c r="B60" s="20" t="s">
        <v>25</v>
      </c>
      <c r="C60" s="18"/>
      <c r="D60" s="21">
        <f t="shared" ref="D60:BN60" si="21">PRODUCT(D59,$E$4)</f>
        <v>0.03</v>
      </c>
      <c r="E60" s="21">
        <f t="shared" si="21"/>
        <v>0</v>
      </c>
      <c r="F60" s="21">
        <f t="shared" si="21"/>
        <v>1.4E-2</v>
      </c>
      <c r="G60" s="21">
        <f t="shared" si="21"/>
        <v>0</v>
      </c>
      <c r="H60" s="21">
        <f t="shared" si="21"/>
        <v>1.1000000000000001E-3</v>
      </c>
      <c r="I60" s="21">
        <f t="shared" si="21"/>
        <v>0</v>
      </c>
      <c r="J60" s="21">
        <f t="shared" si="21"/>
        <v>0.08</v>
      </c>
      <c r="K60" s="21">
        <f t="shared" si="21"/>
        <v>6.0000000000000001E-3</v>
      </c>
      <c r="L60" s="21">
        <f t="shared" si="21"/>
        <v>0</v>
      </c>
      <c r="M60" s="21">
        <f t="shared" si="21"/>
        <v>1.2999999999999999E-2</v>
      </c>
      <c r="N60" s="21">
        <f t="shared" si="21"/>
        <v>0</v>
      </c>
      <c r="O60" s="21">
        <f t="shared" si="21"/>
        <v>0</v>
      </c>
      <c r="P60" s="21">
        <f t="shared" si="21"/>
        <v>0</v>
      </c>
      <c r="Q60" s="21">
        <f t="shared" si="21"/>
        <v>0</v>
      </c>
      <c r="R60" s="21">
        <f t="shared" si="21"/>
        <v>0</v>
      </c>
      <c r="S60" s="21">
        <f t="shared" si="21"/>
        <v>0</v>
      </c>
      <c r="T60" s="21">
        <f t="shared" si="21"/>
        <v>0</v>
      </c>
      <c r="U60" s="21">
        <f t="shared" si="21"/>
        <v>0</v>
      </c>
      <c r="V60" s="21">
        <f t="shared" si="21"/>
        <v>0</v>
      </c>
      <c r="W60" s="21">
        <f>PRODUCT(W59,$E$4)</f>
        <v>0</v>
      </c>
      <c r="X60" s="21">
        <f t="shared" si="21"/>
        <v>0</v>
      </c>
      <c r="Y60" s="21">
        <f t="shared" si="21"/>
        <v>0</v>
      </c>
      <c r="Z60" s="21">
        <f t="shared" si="21"/>
        <v>0</v>
      </c>
      <c r="AA60" s="21">
        <f t="shared" si="21"/>
        <v>0</v>
      </c>
      <c r="AB60" s="21">
        <f t="shared" si="21"/>
        <v>0</v>
      </c>
      <c r="AC60" s="21">
        <f t="shared" si="21"/>
        <v>0</v>
      </c>
      <c r="AD60" s="21">
        <f t="shared" si="21"/>
        <v>0</v>
      </c>
      <c r="AE60" s="21">
        <f t="shared" si="21"/>
        <v>0</v>
      </c>
      <c r="AF60" s="21">
        <f t="shared" si="21"/>
        <v>0</v>
      </c>
      <c r="AG60" s="21">
        <f t="shared" si="21"/>
        <v>0</v>
      </c>
      <c r="AH60" s="21">
        <f t="shared" si="21"/>
        <v>0</v>
      </c>
      <c r="AI60" s="21">
        <f t="shared" si="21"/>
        <v>0</v>
      </c>
      <c r="AJ60" s="21">
        <f t="shared" si="21"/>
        <v>0</v>
      </c>
      <c r="AK60" s="21">
        <f t="shared" si="21"/>
        <v>0</v>
      </c>
      <c r="AL60" s="21">
        <f t="shared" si="21"/>
        <v>0</v>
      </c>
      <c r="AM60" s="21">
        <f t="shared" si="21"/>
        <v>0</v>
      </c>
      <c r="AN60" s="21">
        <f t="shared" si="21"/>
        <v>0</v>
      </c>
      <c r="AO60" s="21">
        <f t="shared" si="21"/>
        <v>0</v>
      </c>
      <c r="AP60" s="21">
        <f t="shared" si="21"/>
        <v>0</v>
      </c>
      <c r="AQ60" s="21">
        <f t="shared" si="21"/>
        <v>0</v>
      </c>
      <c r="AR60" s="21">
        <f t="shared" si="21"/>
        <v>0</v>
      </c>
      <c r="AS60" s="21">
        <f t="shared" si="21"/>
        <v>0</v>
      </c>
      <c r="AT60" s="21">
        <f t="shared" si="21"/>
        <v>0</v>
      </c>
      <c r="AU60" s="21">
        <f t="shared" si="21"/>
        <v>0.02</v>
      </c>
      <c r="AV60" s="21">
        <f t="shared" si="21"/>
        <v>0</v>
      </c>
      <c r="AW60" s="21">
        <f t="shared" si="21"/>
        <v>0</v>
      </c>
      <c r="AX60" s="21">
        <f t="shared" si="21"/>
        <v>0</v>
      </c>
      <c r="AY60" s="21">
        <f t="shared" si="21"/>
        <v>0</v>
      </c>
      <c r="AZ60" s="21">
        <f t="shared" si="21"/>
        <v>0</v>
      </c>
      <c r="BA60" s="21">
        <f t="shared" si="21"/>
        <v>0</v>
      </c>
      <c r="BB60" s="21">
        <f t="shared" si="21"/>
        <v>0</v>
      </c>
      <c r="BC60" s="21">
        <f t="shared" si="21"/>
        <v>0</v>
      </c>
      <c r="BD60" s="21">
        <f t="shared" si="21"/>
        <v>0</v>
      </c>
      <c r="BE60" s="21">
        <f t="shared" si="21"/>
        <v>0</v>
      </c>
      <c r="BF60" s="21">
        <f t="shared" si="21"/>
        <v>0</v>
      </c>
      <c r="BG60" s="21">
        <f t="shared" si="21"/>
        <v>0</v>
      </c>
      <c r="BH60" s="21">
        <f t="shared" si="21"/>
        <v>0</v>
      </c>
      <c r="BI60" s="21">
        <f t="shared" si="21"/>
        <v>0</v>
      </c>
      <c r="BJ60" s="21">
        <f t="shared" si="21"/>
        <v>0</v>
      </c>
      <c r="BK60" s="21">
        <f t="shared" si="21"/>
        <v>0</v>
      </c>
      <c r="BL60" s="21">
        <f t="shared" si="21"/>
        <v>0</v>
      </c>
      <c r="BM60" s="21">
        <f t="shared" si="21"/>
        <v>0</v>
      </c>
      <c r="BN60" s="21">
        <f t="shared" si="21"/>
        <v>1E-3</v>
      </c>
      <c r="BO60" s="21">
        <f t="shared" ref="BO60" si="22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3">E42</f>
        <v>70</v>
      </c>
      <c r="F62" s="27">
        <f t="shared" si="23"/>
        <v>80</v>
      </c>
      <c r="G62" s="27">
        <f t="shared" si="23"/>
        <v>532</v>
      </c>
      <c r="H62" s="27">
        <f t="shared" si="23"/>
        <v>1140</v>
      </c>
      <c r="I62" s="27">
        <f t="shared" si="23"/>
        <v>620</v>
      </c>
      <c r="J62" s="27">
        <f t="shared" si="23"/>
        <v>71.38</v>
      </c>
      <c r="K62" s="27">
        <f t="shared" si="23"/>
        <v>662.44</v>
      </c>
      <c r="L62" s="27">
        <f t="shared" si="23"/>
        <v>200.83</v>
      </c>
      <c r="M62" s="27">
        <f t="shared" si="23"/>
        <v>554</v>
      </c>
      <c r="N62" s="27">
        <f t="shared" si="23"/>
        <v>99.49</v>
      </c>
      <c r="O62" s="27">
        <f t="shared" si="23"/>
        <v>320.32</v>
      </c>
      <c r="P62" s="27">
        <f t="shared" si="23"/>
        <v>373.68</v>
      </c>
      <c r="Q62" s="27">
        <f t="shared" si="23"/>
        <v>416.67</v>
      </c>
      <c r="R62" s="27">
        <f t="shared" si="23"/>
        <v>0</v>
      </c>
      <c r="S62" s="27">
        <f t="shared" si="23"/>
        <v>0</v>
      </c>
      <c r="T62" s="27">
        <f t="shared" si="23"/>
        <v>0</v>
      </c>
      <c r="U62" s="27">
        <f t="shared" si="23"/>
        <v>692</v>
      </c>
      <c r="V62" s="27">
        <f t="shared" si="23"/>
        <v>401.28</v>
      </c>
      <c r="W62" s="27">
        <f>W42</f>
        <v>209</v>
      </c>
      <c r="X62" s="27">
        <f t="shared" si="23"/>
        <v>9.1</v>
      </c>
      <c r="Y62" s="27">
        <f t="shared" si="23"/>
        <v>0</v>
      </c>
      <c r="Z62" s="27">
        <f t="shared" si="23"/>
        <v>261</v>
      </c>
      <c r="AA62" s="27">
        <f t="shared" si="23"/>
        <v>412</v>
      </c>
      <c r="AB62" s="27">
        <f t="shared" si="23"/>
        <v>224</v>
      </c>
      <c r="AC62" s="27">
        <f t="shared" si="23"/>
        <v>300</v>
      </c>
      <c r="AD62" s="27">
        <f t="shared" si="23"/>
        <v>145</v>
      </c>
      <c r="AE62" s="27">
        <f t="shared" si="23"/>
        <v>392</v>
      </c>
      <c r="AF62" s="27">
        <f t="shared" si="23"/>
        <v>209</v>
      </c>
      <c r="AG62" s="27">
        <f t="shared" si="23"/>
        <v>227.27</v>
      </c>
      <c r="AH62" s="27">
        <f t="shared" si="23"/>
        <v>66.599999999999994</v>
      </c>
      <c r="AI62" s="27">
        <f t="shared" si="23"/>
        <v>59.25</v>
      </c>
      <c r="AJ62" s="27">
        <f t="shared" si="23"/>
        <v>38.5</v>
      </c>
      <c r="AK62" s="27">
        <f t="shared" si="23"/>
        <v>190</v>
      </c>
      <c r="AL62" s="27">
        <f t="shared" si="23"/>
        <v>194</v>
      </c>
      <c r="AM62" s="27">
        <f t="shared" si="23"/>
        <v>316.27999999999997</v>
      </c>
      <c r="AN62" s="27">
        <f t="shared" si="23"/>
        <v>250</v>
      </c>
      <c r="AO62" s="27">
        <f t="shared" si="23"/>
        <v>0</v>
      </c>
      <c r="AP62" s="27">
        <f t="shared" si="23"/>
        <v>224.14</v>
      </c>
      <c r="AQ62" s="27">
        <f t="shared" si="23"/>
        <v>60</v>
      </c>
      <c r="AR62" s="27">
        <f t="shared" si="23"/>
        <v>56.67</v>
      </c>
      <c r="AS62" s="27">
        <f t="shared" si="23"/>
        <v>88</v>
      </c>
      <c r="AT62" s="27">
        <f t="shared" si="23"/>
        <v>64.290000000000006</v>
      </c>
      <c r="AU62" s="27">
        <f t="shared" si="23"/>
        <v>57.14</v>
      </c>
      <c r="AV62" s="27">
        <f t="shared" si="23"/>
        <v>56.25</v>
      </c>
      <c r="AW62" s="27">
        <f t="shared" si="23"/>
        <v>114.28</v>
      </c>
      <c r="AX62" s="27">
        <f t="shared" si="23"/>
        <v>66</v>
      </c>
      <c r="AY62" s="27">
        <f t="shared" si="23"/>
        <v>60</v>
      </c>
      <c r="AZ62" s="27">
        <f t="shared" si="23"/>
        <v>114</v>
      </c>
      <c r="BA62" s="27">
        <f t="shared" si="23"/>
        <v>238</v>
      </c>
      <c r="BB62" s="27">
        <f t="shared" si="23"/>
        <v>355</v>
      </c>
      <c r="BC62" s="27">
        <f t="shared" si="23"/>
        <v>504.44</v>
      </c>
      <c r="BD62" s="27">
        <f t="shared" si="23"/>
        <v>197</v>
      </c>
      <c r="BE62" s="27">
        <f t="shared" si="23"/>
        <v>369</v>
      </c>
      <c r="BF62" s="27">
        <f t="shared" si="23"/>
        <v>0</v>
      </c>
      <c r="BG62" s="27">
        <f t="shared" si="23"/>
        <v>32</v>
      </c>
      <c r="BH62" s="27">
        <f t="shared" si="23"/>
        <v>36</v>
      </c>
      <c r="BI62" s="27">
        <f t="shared" si="23"/>
        <v>72</v>
      </c>
      <c r="BJ62" s="27">
        <f t="shared" si="23"/>
        <v>34</v>
      </c>
      <c r="BK62" s="27">
        <f t="shared" si="23"/>
        <v>37</v>
      </c>
      <c r="BL62" s="27">
        <f t="shared" si="23"/>
        <v>256</v>
      </c>
      <c r="BM62" s="27">
        <f t="shared" si="23"/>
        <v>138.88999999999999</v>
      </c>
      <c r="BN62" s="27">
        <f t="shared" si="23"/>
        <v>14.89</v>
      </c>
      <c r="BO62" s="27">
        <f t="shared" ref="BO62" si="24">BO42</f>
        <v>10000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5">E62/1000</f>
        <v>7.0000000000000007E-2</v>
      </c>
      <c r="F63" s="19">
        <f t="shared" si="25"/>
        <v>0.08</v>
      </c>
      <c r="G63" s="19">
        <f t="shared" si="25"/>
        <v>0.53200000000000003</v>
      </c>
      <c r="H63" s="19">
        <f t="shared" si="25"/>
        <v>1.1399999999999999</v>
      </c>
      <c r="I63" s="19">
        <f t="shared" si="25"/>
        <v>0.62</v>
      </c>
      <c r="J63" s="19">
        <f t="shared" si="25"/>
        <v>7.1379999999999999E-2</v>
      </c>
      <c r="K63" s="19">
        <f t="shared" si="25"/>
        <v>0.66244000000000003</v>
      </c>
      <c r="L63" s="19">
        <f t="shared" si="25"/>
        <v>0.20083000000000001</v>
      </c>
      <c r="M63" s="19">
        <f t="shared" si="25"/>
        <v>0.55400000000000005</v>
      </c>
      <c r="N63" s="19">
        <f t="shared" si="25"/>
        <v>9.9489999999999995E-2</v>
      </c>
      <c r="O63" s="19">
        <f t="shared" si="25"/>
        <v>0.32031999999999999</v>
      </c>
      <c r="P63" s="19">
        <f t="shared" si="25"/>
        <v>0.37368000000000001</v>
      </c>
      <c r="Q63" s="19">
        <f t="shared" si="25"/>
        <v>0.41667000000000004</v>
      </c>
      <c r="R63" s="19">
        <f t="shared" si="25"/>
        <v>0</v>
      </c>
      <c r="S63" s="19">
        <f t="shared" si="25"/>
        <v>0</v>
      </c>
      <c r="T63" s="19">
        <f t="shared" si="25"/>
        <v>0</v>
      </c>
      <c r="U63" s="19">
        <f t="shared" si="25"/>
        <v>0.69199999999999995</v>
      </c>
      <c r="V63" s="19">
        <f t="shared" si="25"/>
        <v>0.40127999999999997</v>
      </c>
      <c r="W63" s="19">
        <f>W62/1000</f>
        <v>0.20899999999999999</v>
      </c>
      <c r="X63" s="19">
        <f t="shared" si="25"/>
        <v>9.1000000000000004E-3</v>
      </c>
      <c r="Y63" s="19">
        <f t="shared" si="25"/>
        <v>0</v>
      </c>
      <c r="Z63" s="19">
        <f t="shared" si="25"/>
        <v>0.26100000000000001</v>
      </c>
      <c r="AA63" s="19">
        <f t="shared" si="25"/>
        <v>0.41199999999999998</v>
      </c>
      <c r="AB63" s="19">
        <f t="shared" si="25"/>
        <v>0.224</v>
      </c>
      <c r="AC63" s="19">
        <f t="shared" si="25"/>
        <v>0.3</v>
      </c>
      <c r="AD63" s="19">
        <f t="shared" si="25"/>
        <v>0.14499999999999999</v>
      </c>
      <c r="AE63" s="19">
        <f t="shared" si="25"/>
        <v>0.39200000000000002</v>
      </c>
      <c r="AF63" s="19">
        <f t="shared" si="25"/>
        <v>0.20899999999999999</v>
      </c>
      <c r="AG63" s="19">
        <f t="shared" si="25"/>
        <v>0.22727</v>
      </c>
      <c r="AH63" s="19">
        <f t="shared" si="25"/>
        <v>6.6599999999999993E-2</v>
      </c>
      <c r="AI63" s="19">
        <f t="shared" si="25"/>
        <v>5.9249999999999997E-2</v>
      </c>
      <c r="AJ63" s="19">
        <f t="shared" si="25"/>
        <v>3.85E-2</v>
      </c>
      <c r="AK63" s="19">
        <f t="shared" si="25"/>
        <v>0.19</v>
      </c>
      <c r="AL63" s="19">
        <f t="shared" si="25"/>
        <v>0.19400000000000001</v>
      </c>
      <c r="AM63" s="19">
        <f t="shared" si="25"/>
        <v>0.31627999999999995</v>
      </c>
      <c r="AN63" s="19">
        <f t="shared" si="25"/>
        <v>0.25</v>
      </c>
      <c r="AO63" s="19">
        <f t="shared" si="25"/>
        <v>0</v>
      </c>
      <c r="AP63" s="19">
        <f t="shared" si="25"/>
        <v>0.22413999999999998</v>
      </c>
      <c r="AQ63" s="19">
        <f t="shared" si="25"/>
        <v>0.06</v>
      </c>
      <c r="AR63" s="19">
        <f t="shared" si="25"/>
        <v>5.6670000000000005E-2</v>
      </c>
      <c r="AS63" s="19">
        <f t="shared" si="25"/>
        <v>8.7999999999999995E-2</v>
      </c>
      <c r="AT63" s="19">
        <f t="shared" si="25"/>
        <v>6.429E-2</v>
      </c>
      <c r="AU63" s="19">
        <f t="shared" si="25"/>
        <v>5.7140000000000003E-2</v>
      </c>
      <c r="AV63" s="19">
        <f t="shared" si="25"/>
        <v>5.6250000000000001E-2</v>
      </c>
      <c r="AW63" s="19">
        <f t="shared" si="25"/>
        <v>0.11428000000000001</v>
      </c>
      <c r="AX63" s="19">
        <f t="shared" si="25"/>
        <v>6.6000000000000003E-2</v>
      </c>
      <c r="AY63" s="19">
        <f t="shared" si="25"/>
        <v>0.06</v>
      </c>
      <c r="AZ63" s="19">
        <f t="shared" si="25"/>
        <v>0.114</v>
      </c>
      <c r="BA63" s="19">
        <f t="shared" si="25"/>
        <v>0.23799999999999999</v>
      </c>
      <c r="BB63" s="19">
        <f t="shared" si="25"/>
        <v>0.35499999999999998</v>
      </c>
      <c r="BC63" s="19">
        <f t="shared" si="25"/>
        <v>0.50444</v>
      </c>
      <c r="BD63" s="19">
        <f t="shared" si="25"/>
        <v>0.19700000000000001</v>
      </c>
      <c r="BE63" s="19">
        <f t="shared" si="25"/>
        <v>0.36899999999999999</v>
      </c>
      <c r="BF63" s="19">
        <f t="shared" si="25"/>
        <v>0</v>
      </c>
      <c r="BG63" s="19">
        <f t="shared" si="25"/>
        <v>3.2000000000000001E-2</v>
      </c>
      <c r="BH63" s="19">
        <f t="shared" si="25"/>
        <v>3.5999999999999997E-2</v>
      </c>
      <c r="BI63" s="19">
        <f t="shared" si="25"/>
        <v>7.1999999999999995E-2</v>
      </c>
      <c r="BJ63" s="19">
        <f t="shared" si="25"/>
        <v>3.4000000000000002E-2</v>
      </c>
      <c r="BK63" s="19">
        <f t="shared" si="25"/>
        <v>3.6999999999999998E-2</v>
      </c>
      <c r="BL63" s="19">
        <f t="shared" si="25"/>
        <v>0.25600000000000001</v>
      </c>
      <c r="BM63" s="19">
        <f t="shared" si="25"/>
        <v>0.13888999999999999</v>
      </c>
      <c r="BN63" s="19">
        <f t="shared" si="25"/>
        <v>1.489E-2</v>
      </c>
      <c r="BO63" s="19">
        <f t="shared" ref="BO63" si="26">BO62/1000</f>
        <v>10</v>
      </c>
    </row>
    <row r="64" spans="1:69" ht="17.25" x14ac:dyDescent="0.3">
      <c r="A64" s="28"/>
      <c r="B64" s="29" t="s">
        <v>30</v>
      </c>
      <c r="C64" s="93"/>
      <c r="D64" s="30">
        <f>D60*D62</f>
        <v>2.0181</v>
      </c>
      <c r="E64" s="30">
        <f t="shared" ref="E64:BN64" si="27">E60*E62</f>
        <v>0</v>
      </c>
      <c r="F64" s="30">
        <f t="shared" si="27"/>
        <v>1.1200000000000001</v>
      </c>
      <c r="G64" s="30">
        <f t="shared" si="27"/>
        <v>0</v>
      </c>
      <c r="H64" s="30">
        <f t="shared" si="27"/>
        <v>1.254</v>
      </c>
      <c r="I64" s="30">
        <f t="shared" si="27"/>
        <v>0</v>
      </c>
      <c r="J64" s="30">
        <f t="shared" si="27"/>
        <v>5.7103999999999999</v>
      </c>
      <c r="K64" s="30">
        <f t="shared" si="27"/>
        <v>3.9746400000000004</v>
      </c>
      <c r="L64" s="30">
        <f t="shared" si="27"/>
        <v>0</v>
      </c>
      <c r="M64" s="30">
        <f t="shared" si="27"/>
        <v>7.202</v>
      </c>
      <c r="N64" s="30">
        <f t="shared" si="27"/>
        <v>0</v>
      </c>
      <c r="O64" s="30">
        <f t="shared" si="27"/>
        <v>0</v>
      </c>
      <c r="P64" s="30">
        <f t="shared" si="27"/>
        <v>0</v>
      </c>
      <c r="Q64" s="30">
        <f t="shared" si="27"/>
        <v>0</v>
      </c>
      <c r="R64" s="30">
        <f t="shared" si="27"/>
        <v>0</v>
      </c>
      <c r="S64" s="30">
        <f t="shared" si="27"/>
        <v>0</v>
      </c>
      <c r="T64" s="30">
        <f t="shared" si="27"/>
        <v>0</v>
      </c>
      <c r="U64" s="30">
        <f t="shared" si="27"/>
        <v>0</v>
      </c>
      <c r="V64" s="30">
        <f t="shared" si="27"/>
        <v>0</v>
      </c>
      <c r="W64" s="30">
        <f>W60*W62</f>
        <v>0</v>
      </c>
      <c r="X64" s="30">
        <f t="shared" si="27"/>
        <v>0</v>
      </c>
      <c r="Y64" s="30">
        <f t="shared" si="27"/>
        <v>0</v>
      </c>
      <c r="Z64" s="30">
        <f t="shared" si="27"/>
        <v>0</v>
      </c>
      <c r="AA64" s="30">
        <f t="shared" si="27"/>
        <v>0</v>
      </c>
      <c r="AB64" s="30">
        <f t="shared" si="27"/>
        <v>0</v>
      </c>
      <c r="AC64" s="30">
        <f t="shared" si="27"/>
        <v>0</v>
      </c>
      <c r="AD64" s="30">
        <f t="shared" si="27"/>
        <v>0</v>
      </c>
      <c r="AE64" s="30">
        <f t="shared" si="27"/>
        <v>0</v>
      </c>
      <c r="AF64" s="30">
        <f t="shared" si="27"/>
        <v>0</v>
      </c>
      <c r="AG64" s="30">
        <f t="shared" si="27"/>
        <v>0</v>
      </c>
      <c r="AH64" s="30">
        <f t="shared" si="27"/>
        <v>0</v>
      </c>
      <c r="AI64" s="30">
        <f t="shared" si="27"/>
        <v>0</v>
      </c>
      <c r="AJ64" s="30">
        <f t="shared" si="27"/>
        <v>0</v>
      </c>
      <c r="AK64" s="30">
        <f t="shared" si="27"/>
        <v>0</v>
      </c>
      <c r="AL64" s="30">
        <f t="shared" si="27"/>
        <v>0</v>
      </c>
      <c r="AM64" s="30">
        <f t="shared" si="27"/>
        <v>0</v>
      </c>
      <c r="AN64" s="30">
        <f t="shared" si="27"/>
        <v>0</v>
      </c>
      <c r="AO64" s="30">
        <f t="shared" si="27"/>
        <v>0</v>
      </c>
      <c r="AP64" s="30">
        <f t="shared" si="27"/>
        <v>0</v>
      </c>
      <c r="AQ64" s="30">
        <f t="shared" si="27"/>
        <v>0</v>
      </c>
      <c r="AR64" s="30">
        <f t="shared" si="27"/>
        <v>0</v>
      </c>
      <c r="AS64" s="30">
        <f t="shared" si="27"/>
        <v>0</v>
      </c>
      <c r="AT64" s="30">
        <f t="shared" si="27"/>
        <v>0</v>
      </c>
      <c r="AU64" s="30">
        <f t="shared" si="27"/>
        <v>1.1428</v>
      </c>
      <c r="AV64" s="30">
        <f t="shared" si="27"/>
        <v>0</v>
      </c>
      <c r="AW64" s="30">
        <f t="shared" si="27"/>
        <v>0</v>
      </c>
      <c r="AX64" s="30">
        <f t="shared" si="27"/>
        <v>0</v>
      </c>
      <c r="AY64" s="30">
        <f t="shared" si="27"/>
        <v>0</v>
      </c>
      <c r="AZ64" s="30">
        <f t="shared" si="27"/>
        <v>0</v>
      </c>
      <c r="BA64" s="30">
        <f t="shared" si="27"/>
        <v>0</v>
      </c>
      <c r="BB64" s="30">
        <f t="shared" si="27"/>
        <v>0</v>
      </c>
      <c r="BC64" s="30">
        <f t="shared" si="27"/>
        <v>0</v>
      </c>
      <c r="BD64" s="30">
        <f t="shared" si="27"/>
        <v>0</v>
      </c>
      <c r="BE64" s="30">
        <f t="shared" si="27"/>
        <v>0</v>
      </c>
      <c r="BF64" s="30">
        <f t="shared" si="27"/>
        <v>0</v>
      </c>
      <c r="BG64" s="30">
        <f t="shared" si="27"/>
        <v>0</v>
      </c>
      <c r="BH64" s="30">
        <f t="shared" si="27"/>
        <v>0</v>
      </c>
      <c r="BI64" s="30">
        <f t="shared" si="27"/>
        <v>0</v>
      </c>
      <c r="BJ64" s="30">
        <f t="shared" si="27"/>
        <v>0</v>
      </c>
      <c r="BK64" s="30">
        <f t="shared" si="27"/>
        <v>0</v>
      </c>
      <c r="BL64" s="30">
        <f t="shared" si="27"/>
        <v>0</v>
      </c>
      <c r="BM64" s="30">
        <f t="shared" si="27"/>
        <v>0</v>
      </c>
      <c r="BN64" s="30">
        <f t="shared" si="27"/>
        <v>1.489E-2</v>
      </c>
      <c r="BO64" s="30">
        <f t="shared" ref="BO64" si="28">BO60*BO62</f>
        <v>0</v>
      </c>
      <c r="BP64" s="31">
        <f>SUM(D64:BN64)</f>
        <v>22.43683</v>
      </c>
      <c r="BQ64" s="32">
        <f>BP64/$C$7</f>
        <v>22.43683</v>
      </c>
    </row>
    <row r="65" spans="1:69" ht="17.25" x14ac:dyDescent="0.3">
      <c r="A65" s="28"/>
      <c r="B65" s="29" t="s">
        <v>31</v>
      </c>
      <c r="C65" s="93"/>
      <c r="D65" s="30">
        <f>D60*D62</f>
        <v>2.0181</v>
      </c>
      <c r="E65" s="30">
        <f t="shared" ref="E65:BN65" si="29">E60*E62</f>
        <v>0</v>
      </c>
      <c r="F65" s="30">
        <f t="shared" si="29"/>
        <v>1.1200000000000001</v>
      </c>
      <c r="G65" s="30">
        <f t="shared" si="29"/>
        <v>0</v>
      </c>
      <c r="H65" s="30">
        <f t="shared" si="29"/>
        <v>1.254</v>
      </c>
      <c r="I65" s="30">
        <f t="shared" si="29"/>
        <v>0</v>
      </c>
      <c r="J65" s="30">
        <f t="shared" si="29"/>
        <v>5.7103999999999999</v>
      </c>
      <c r="K65" s="30">
        <f t="shared" si="29"/>
        <v>3.9746400000000004</v>
      </c>
      <c r="L65" s="30">
        <f t="shared" si="29"/>
        <v>0</v>
      </c>
      <c r="M65" s="30">
        <f t="shared" si="29"/>
        <v>7.202</v>
      </c>
      <c r="N65" s="30">
        <f t="shared" si="29"/>
        <v>0</v>
      </c>
      <c r="O65" s="30">
        <f t="shared" si="29"/>
        <v>0</v>
      </c>
      <c r="P65" s="30">
        <f t="shared" si="29"/>
        <v>0</v>
      </c>
      <c r="Q65" s="30">
        <f t="shared" si="29"/>
        <v>0</v>
      </c>
      <c r="R65" s="30">
        <f t="shared" si="29"/>
        <v>0</v>
      </c>
      <c r="S65" s="30">
        <f t="shared" si="29"/>
        <v>0</v>
      </c>
      <c r="T65" s="30">
        <f t="shared" si="29"/>
        <v>0</v>
      </c>
      <c r="U65" s="30">
        <f t="shared" si="29"/>
        <v>0</v>
      </c>
      <c r="V65" s="30">
        <f t="shared" si="29"/>
        <v>0</v>
      </c>
      <c r="W65" s="30">
        <f>W60*W62</f>
        <v>0</v>
      </c>
      <c r="X65" s="30">
        <f t="shared" si="29"/>
        <v>0</v>
      </c>
      <c r="Y65" s="30">
        <f t="shared" si="29"/>
        <v>0</v>
      </c>
      <c r="Z65" s="30">
        <f t="shared" si="29"/>
        <v>0</v>
      </c>
      <c r="AA65" s="30">
        <f t="shared" si="29"/>
        <v>0</v>
      </c>
      <c r="AB65" s="30">
        <f t="shared" si="29"/>
        <v>0</v>
      </c>
      <c r="AC65" s="30">
        <f t="shared" si="29"/>
        <v>0</v>
      </c>
      <c r="AD65" s="30">
        <f t="shared" si="29"/>
        <v>0</v>
      </c>
      <c r="AE65" s="30">
        <f t="shared" si="29"/>
        <v>0</v>
      </c>
      <c r="AF65" s="30">
        <f t="shared" si="29"/>
        <v>0</v>
      </c>
      <c r="AG65" s="30">
        <f t="shared" si="29"/>
        <v>0</v>
      </c>
      <c r="AH65" s="30">
        <f t="shared" si="29"/>
        <v>0</v>
      </c>
      <c r="AI65" s="30">
        <f t="shared" si="29"/>
        <v>0</v>
      </c>
      <c r="AJ65" s="30">
        <f t="shared" si="29"/>
        <v>0</v>
      </c>
      <c r="AK65" s="30">
        <f t="shared" si="29"/>
        <v>0</v>
      </c>
      <c r="AL65" s="30">
        <f t="shared" si="29"/>
        <v>0</v>
      </c>
      <c r="AM65" s="30">
        <f t="shared" si="29"/>
        <v>0</v>
      </c>
      <c r="AN65" s="30">
        <f t="shared" si="29"/>
        <v>0</v>
      </c>
      <c r="AO65" s="30">
        <f t="shared" si="29"/>
        <v>0</v>
      </c>
      <c r="AP65" s="30">
        <f t="shared" si="29"/>
        <v>0</v>
      </c>
      <c r="AQ65" s="30">
        <f t="shared" si="29"/>
        <v>0</v>
      </c>
      <c r="AR65" s="30">
        <f t="shared" si="29"/>
        <v>0</v>
      </c>
      <c r="AS65" s="30">
        <f t="shared" si="29"/>
        <v>0</v>
      </c>
      <c r="AT65" s="30">
        <f t="shared" si="29"/>
        <v>0</v>
      </c>
      <c r="AU65" s="30">
        <f t="shared" si="29"/>
        <v>1.1428</v>
      </c>
      <c r="AV65" s="30">
        <f t="shared" si="29"/>
        <v>0</v>
      </c>
      <c r="AW65" s="30">
        <f t="shared" si="29"/>
        <v>0</v>
      </c>
      <c r="AX65" s="30">
        <f t="shared" si="29"/>
        <v>0</v>
      </c>
      <c r="AY65" s="30">
        <f t="shared" si="29"/>
        <v>0</v>
      </c>
      <c r="AZ65" s="30">
        <f t="shared" si="29"/>
        <v>0</v>
      </c>
      <c r="BA65" s="30">
        <f t="shared" si="29"/>
        <v>0</v>
      </c>
      <c r="BB65" s="30">
        <f t="shared" si="29"/>
        <v>0</v>
      </c>
      <c r="BC65" s="30">
        <f t="shared" si="29"/>
        <v>0</v>
      </c>
      <c r="BD65" s="30">
        <f t="shared" si="29"/>
        <v>0</v>
      </c>
      <c r="BE65" s="30">
        <f t="shared" si="29"/>
        <v>0</v>
      </c>
      <c r="BF65" s="30">
        <f t="shared" si="29"/>
        <v>0</v>
      </c>
      <c r="BG65" s="30">
        <f t="shared" si="29"/>
        <v>0</v>
      </c>
      <c r="BH65" s="30">
        <f t="shared" si="29"/>
        <v>0</v>
      </c>
      <c r="BI65" s="30">
        <f t="shared" si="29"/>
        <v>0</v>
      </c>
      <c r="BJ65" s="30">
        <f t="shared" si="29"/>
        <v>0</v>
      </c>
      <c r="BK65" s="30">
        <f t="shared" si="29"/>
        <v>0</v>
      </c>
      <c r="BL65" s="30">
        <f t="shared" si="29"/>
        <v>0</v>
      </c>
      <c r="BM65" s="30">
        <f t="shared" si="29"/>
        <v>0</v>
      </c>
      <c r="BN65" s="30">
        <f t="shared" si="29"/>
        <v>1.489E-2</v>
      </c>
      <c r="BO65" s="30">
        <f t="shared" ref="BO65" si="30">BO60*BO62</f>
        <v>0</v>
      </c>
      <c r="BP65" s="31">
        <f>SUM(D65:BN65)</f>
        <v>22.43683</v>
      </c>
      <c r="BQ65" s="32">
        <f>BP65/$C$7</f>
        <v>22.43683</v>
      </c>
    </row>
    <row r="67" spans="1:69" x14ac:dyDescent="0.25">
      <c r="L67" s="2"/>
    </row>
    <row r="68" spans="1:69" ht="15" customHeight="1" x14ac:dyDescent="0.25">
      <c r="A68" s="87"/>
      <c r="B68" s="4" t="s">
        <v>3</v>
      </c>
      <c r="C68" s="83" t="s">
        <v>4</v>
      </c>
      <c r="D68" s="85" t="str">
        <f t="shared" ref="D68:T68" si="31">D5</f>
        <v>Хлеб пшеничный</v>
      </c>
      <c r="E68" s="85" t="str">
        <f t="shared" si="31"/>
        <v>Хлеб ржано-пшеничный</v>
      </c>
      <c r="F68" s="85" t="str">
        <f t="shared" si="31"/>
        <v>Сахар</v>
      </c>
      <c r="G68" s="85" t="str">
        <f t="shared" si="31"/>
        <v>Чай</v>
      </c>
      <c r="H68" s="85" t="str">
        <f t="shared" si="31"/>
        <v>Какао</v>
      </c>
      <c r="I68" s="85" t="str">
        <f t="shared" si="31"/>
        <v>Кофейный напиток</v>
      </c>
      <c r="J68" s="85" t="str">
        <f t="shared" si="31"/>
        <v>Молоко 2,5%</v>
      </c>
      <c r="K68" s="85" t="str">
        <f t="shared" si="31"/>
        <v>Масло сливочное</v>
      </c>
      <c r="L68" s="85" t="str">
        <f t="shared" si="31"/>
        <v>Сметана 15%</v>
      </c>
      <c r="M68" s="85" t="str">
        <f t="shared" si="31"/>
        <v>Молоко сухое</v>
      </c>
      <c r="N68" s="85" t="str">
        <f t="shared" si="31"/>
        <v>Снежок 2,5 %</v>
      </c>
      <c r="O68" s="85" t="str">
        <f t="shared" si="31"/>
        <v>Творог 5%</v>
      </c>
      <c r="P68" s="85" t="str">
        <f t="shared" si="31"/>
        <v>Молоко сгущенное</v>
      </c>
      <c r="Q68" s="85" t="str">
        <f t="shared" si="31"/>
        <v xml:space="preserve">Джем Сава </v>
      </c>
      <c r="R68" s="85" t="str">
        <f t="shared" si="31"/>
        <v>Сыр</v>
      </c>
      <c r="S68" s="85" t="str">
        <f t="shared" si="31"/>
        <v>Зеленый горошек</v>
      </c>
      <c r="T68" s="85" t="str">
        <f t="shared" si="31"/>
        <v>Кукуруза консервирован.</v>
      </c>
      <c r="U68" s="85" t="str">
        <f>U5</f>
        <v>Консервы рыбные</v>
      </c>
      <c r="V68" s="85" t="str">
        <f>V5</f>
        <v>Огурцы консервирован.</v>
      </c>
      <c r="W68" s="35"/>
      <c r="X68" s="85" t="str">
        <f>X5</f>
        <v>Яйцо</v>
      </c>
      <c r="Y68" s="85" t="str">
        <f t="shared" ref="Y68:BB68" si="32">Y5</f>
        <v>Икра кабачковая</v>
      </c>
      <c r="Z68" s="85" t="str">
        <f t="shared" si="32"/>
        <v>Изюм</v>
      </c>
      <c r="AA68" s="85" t="str">
        <f t="shared" si="32"/>
        <v>Курага</v>
      </c>
      <c r="AB68" s="85" t="str">
        <f t="shared" si="32"/>
        <v>Чернослив</v>
      </c>
      <c r="AC68" s="85" t="str">
        <f t="shared" si="32"/>
        <v>Шиповник</v>
      </c>
      <c r="AD68" s="85" t="str">
        <f t="shared" si="32"/>
        <v>Сухофрукты</v>
      </c>
      <c r="AE68" s="85" t="str">
        <f t="shared" si="32"/>
        <v>Ягода свежемороженная</v>
      </c>
      <c r="AF68" s="85" t="str">
        <f t="shared" si="32"/>
        <v>Лимон</v>
      </c>
      <c r="AG68" s="85" t="str">
        <f t="shared" si="32"/>
        <v>Кисель</v>
      </c>
      <c r="AH68" s="85" t="str">
        <f t="shared" si="32"/>
        <v xml:space="preserve">Сок </v>
      </c>
      <c r="AI68" s="85" t="str">
        <f t="shared" si="32"/>
        <v>Макаронные изделия</v>
      </c>
      <c r="AJ68" s="85" t="str">
        <f t="shared" si="32"/>
        <v>Мука</v>
      </c>
      <c r="AK68" s="85" t="str">
        <f t="shared" si="32"/>
        <v>Дрожжи</v>
      </c>
      <c r="AL68" s="85" t="str">
        <f t="shared" si="32"/>
        <v>Печенье</v>
      </c>
      <c r="AM68" s="85" t="str">
        <f t="shared" si="32"/>
        <v>Пряники</v>
      </c>
      <c r="AN68" s="85" t="str">
        <f t="shared" si="32"/>
        <v>Вафли</v>
      </c>
      <c r="AO68" s="85" t="str">
        <f t="shared" si="32"/>
        <v>Конфеты</v>
      </c>
      <c r="AP68" s="85" t="str">
        <f t="shared" si="32"/>
        <v>Повидло Сава</v>
      </c>
      <c r="AQ68" s="85" t="str">
        <f t="shared" si="32"/>
        <v>Крупа геркулес</v>
      </c>
      <c r="AR68" s="85" t="str">
        <f t="shared" si="32"/>
        <v>Крупа горох</v>
      </c>
      <c r="AS68" s="85" t="str">
        <f t="shared" si="32"/>
        <v>Крупа гречневая</v>
      </c>
      <c r="AT68" s="85" t="str">
        <f t="shared" si="32"/>
        <v>Крупа кукурузная</v>
      </c>
      <c r="AU68" s="85" t="str">
        <f t="shared" si="32"/>
        <v>Крупа манная</v>
      </c>
      <c r="AV68" s="85" t="str">
        <f t="shared" si="32"/>
        <v>Крупа перловая</v>
      </c>
      <c r="AW68" s="85" t="str">
        <f t="shared" si="32"/>
        <v>Крупа пшеничная</v>
      </c>
      <c r="AX68" s="85" t="str">
        <f t="shared" si="32"/>
        <v>Крупа пшено</v>
      </c>
      <c r="AY68" s="85" t="str">
        <f t="shared" si="32"/>
        <v>Крупа ячневая</v>
      </c>
      <c r="AZ68" s="85" t="str">
        <f t="shared" si="32"/>
        <v>Рис</v>
      </c>
      <c r="BA68" s="85" t="str">
        <f t="shared" si="32"/>
        <v>Цыпленок бройлер</v>
      </c>
      <c r="BB68" s="85" t="str">
        <f t="shared" si="32"/>
        <v>Филе куриное</v>
      </c>
      <c r="BC68" s="85" t="str">
        <f>BC5</f>
        <v>Фарш говяжий</v>
      </c>
      <c r="BD68" s="85" t="str">
        <f>BD5</f>
        <v>Печень куриная</v>
      </c>
      <c r="BE68" s="85" t="str">
        <f>BE5</f>
        <v>Филе минтая</v>
      </c>
      <c r="BF68" s="85" t="str">
        <f t="shared" ref="BF68:BN68" si="33">BF5</f>
        <v>Филе сельди слабосол.</v>
      </c>
      <c r="BG68" s="85" t="str">
        <f t="shared" si="33"/>
        <v>Картофель</v>
      </c>
      <c r="BH68" s="85" t="str">
        <f t="shared" si="33"/>
        <v>Морковь</v>
      </c>
      <c r="BI68" s="85" t="str">
        <f t="shared" si="33"/>
        <v>Лук</v>
      </c>
      <c r="BJ68" s="85" t="str">
        <f t="shared" si="33"/>
        <v>Капуста</v>
      </c>
      <c r="BK68" s="85" t="str">
        <f t="shared" si="33"/>
        <v>Свекла</v>
      </c>
      <c r="BL68" s="85" t="str">
        <f t="shared" si="33"/>
        <v>Томатная паста</v>
      </c>
      <c r="BM68" s="85" t="str">
        <f t="shared" si="33"/>
        <v>Масло растительное</v>
      </c>
      <c r="BN68" s="85" t="str">
        <f t="shared" si="33"/>
        <v>Соль</v>
      </c>
      <c r="BO68" s="85" t="str">
        <f t="shared" ref="BO68" si="34">BO5</f>
        <v>Аскорбиновая кислота</v>
      </c>
      <c r="BP68" s="94" t="s">
        <v>5</v>
      </c>
      <c r="BQ68" s="94" t="s">
        <v>6</v>
      </c>
    </row>
    <row r="69" spans="1:69" ht="28.5" customHeight="1" x14ac:dyDescent="0.25">
      <c r="A69" s="88"/>
      <c r="B69" s="5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3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94"/>
      <c r="BQ69" s="94"/>
    </row>
    <row r="70" spans="1:69" x14ac:dyDescent="0.25">
      <c r="A70" s="89" t="s">
        <v>12</v>
      </c>
      <c r="B70" s="6" t="str">
        <f>B12</f>
        <v>Суп шахтерский</v>
      </c>
      <c r="C70" s="90">
        <f>$E$4</f>
        <v>1</v>
      </c>
      <c r="D70" s="6">
        <f t="shared" ref="D70:BN74" si="35">D12</f>
        <v>0</v>
      </c>
      <c r="E70" s="6">
        <f t="shared" si="35"/>
        <v>0</v>
      </c>
      <c r="F70" s="6">
        <f t="shared" si="35"/>
        <v>0</v>
      </c>
      <c r="G70" s="6">
        <f t="shared" si="35"/>
        <v>0</v>
      </c>
      <c r="H70" s="6">
        <f t="shared" si="35"/>
        <v>0</v>
      </c>
      <c r="I70" s="6">
        <f t="shared" si="35"/>
        <v>0</v>
      </c>
      <c r="J70" s="6">
        <f t="shared" si="35"/>
        <v>0</v>
      </c>
      <c r="K70" s="6">
        <f t="shared" si="35"/>
        <v>2E-3</v>
      </c>
      <c r="L70" s="6">
        <f t="shared" si="35"/>
        <v>5.0000000000000001E-3</v>
      </c>
      <c r="M70" s="6">
        <f t="shared" si="35"/>
        <v>0</v>
      </c>
      <c r="N70" s="6">
        <f t="shared" si="35"/>
        <v>0</v>
      </c>
      <c r="O70" s="6">
        <f t="shared" si="35"/>
        <v>0</v>
      </c>
      <c r="P70" s="6">
        <f t="shared" si="35"/>
        <v>0</v>
      </c>
      <c r="Q70" s="6">
        <f t="shared" si="35"/>
        <v>0</v>
      </c>
      <c r="R70" s="6">
        <f t="shared" si="35"/>
        <v>0</v>
      </c>
      <c r="S70" s="6">
        <f t="shared" si="35"/>
        <v>0</v>
      </c>
      <c r="T70" s="6">
        <f t="shared" si="35"/>
        <v>0</v>
      </c>
      <c r="U70" s="6">
        <f t="shared" si="35"/>
        <v>0</v>
      </c>
      <c r="V70" s="6">
        <f t="shared" si="35"/>
        <v>0</v>
      </c>
      <c r="W70" s="6">
        <f t="shared" si="35"/>
        <v>0</v>
      </c>
      <c r="X70" s="6">
        <f t="shared" si="35"/>
        <v>0</v>
      </c>
      <c r="Y70" s="6">
        <f t="shared" si="35"/>
        <v>0</v>
      </c>
      <c r="Z70" s="6">
        <f t="shared" si="35"/>
        <v>0</v>
      </c>
      <c r="AA70" s="6">
        <f t="shared" si="35"/>
        <v>0</v>
      </c>
      <c r="AB70" s="6">
        <f t="shared" si="35"/>
        <v>0</v>
      </c>
      <c r="AC70" s="6">
        <f t="shared" si="35"/>
        <v>0</v>
      </c>
      <c r="AD70" s="6">
        <f t="shared" si="35"/>
        <v>0</v>
      </c>
      <c r="AE70" s="6">
        <f t="shared" si="35"/>
        <v>0</v>
      </c>
      <c r="AF70" s="6">
        <f t="shared" si="35"/>
        <v>0</v>
      </c>
      <c r="AG70" s="6">
        <f t="shared" si="35"/>
        <v>0</v>
      </c>
      <c r="AH70" s="6">
        <f t="shared" si="35"/>
        <v>0</v>
      </c>
      <c r="AI70" s="6">
        <f t="shared" si="35"/>
        <v>0</v>
      </c>
      <c r="AJ70" s="6">
        <f t="shared" si="35"/>
        <v>0</v>
      </c>
      <c r="AK70" s="6">
        <f t="shared" si="35"/>
        <v>0</v>
      </c>
      <c r="AL70" s="6">
        <f t="shared" si="35"/>
        <v>0</v>
      </c>
      <c r="AM70" s="6">
        <f t="shared" si="35"/>
        <v>0</v>
      </c>
      <c r="AN70" s="6">
        <f t="shared" si="35"/>
        <v>0</v>
      </c>
      <c r="AO70" s="6">
        <f t="shared" si="35"/>
        <v>0</v>
      </c>
      <c r="AP70" s="6">
        <f t="shared" si="35"/>
        <v>0</v>
      </c>
      <c r="AQ70" s="6">
        <f t="shared" si="35"/>
        <v>0</v>
      </c>
      <c r="AR70" s="6">
        <f t="shared" si="35"/>
        <v>0</v>
      </c>
      <c r="AS70" s="6">
        <f t="shared" si="35"/>
        <v>8.0000000000000002E-3</v>
      </c>
      <c r="AT70" s="6">
        <f t="shared" si="35"/>
        <v>0</v>
      </c>
      <c r="AU70" s="6">
        <f t="shared" si="35"/>
        <v>0</v>
      </c>
      <c r="AV70" s="6">
        <f t="shared" si="35"/>
        <v>0</v>
      </c>
      <c r="AW70" s="6">
        <f t="shared" si="35"/>
        <v>0</v>
      </c>
      <c r="AX70" s="6">
        <f t="shared" si="35"/>
        <v>0</v>
      </c>
      <c r="AY70" s="6">
        <f t="shared" si="35"/>
        <v>0</v>
      </c>
      <c r="AZ70" s="6">
        <f t="shared" si="35"/>
        <v>0</v>
      </c>
      <c r="BA70" s="6">
        <f t="shared" si="35"/>
        <v>2.9000000000000001E-2</v>
      </c>
      <c r="BB70" s="6">
        <f t="shared" si="35"/>
        <v>0</v>
      </c>
      <c r="BC70" s="6">
        <f t="shared" si="35"/>
        <v>0</v>
      </c>
      <c r="BD70" s="6">
        <f t="shared" si="35"/>
        <v>0</v>
      </c>
      <c r="BE70" s="6">
        <f t="shared" si="35"/>
        <v>0</v>
      </c>
      <c r="BF70" s="6">
        <f t="shared" si="35"/>
        <v>0</v>
      </c>
      <c r="BG70" s="6">
        <f t="shared" si="35"/>
        <v>0.1</v>
      </c>
      <c r="BH70" s="6">
        <f t="shared" si="35"/>
        <v>0.01</v>
      </c>
      <c r="BI70" s="6">
        <f t="shared" si="35"/>
        <v>7.0000000000000001E-3</v>
      </c>
      <c r="BJ70" s="6">
        <f t="shared" si="35"/>
        <v>0</v>
      </c>
      <c r="BK70" s="6">
        <f t="shared" si="35"/>
        <v>0</v>
      </c>
      <c r="BL70" s="6">
        <f t="shared" si="35"/>
        <v>0</v>
      </c>
      <c r="BM70" s="6">
        <f t="shared" si="35"/>
        <v>3.0000000000000001E-3</v>
      </c>
      <c r="BN70" s="6">
        <f t="shared" si="35"/>
        <v>2E-3</v>
      </c>
      <c r="BO70" s="6">
        <f t="shared" ref="BO70:BO73" si="36">BO12</f>
        <v>0</v>
      </c>
    </row>
    <row r="71" spans="1:69" x14ac:dyDescent="0.25">
      <c r="A71" s="89"/>
      <c r="B71" s="6" t="str">
        <f t="shared" ref="B71:B76" si="37">B13</f>
        <v>Капуста, тушеная с мясом</v>
      </c>
      <c r="C71" s="91"/>
      <c r="D71" s="6">
        <f t="shared" si="35"/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2E-3</v>
      </c>
      <c r="L71" s="6">
        <f t="shared" si="35"/>
        <v>0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0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0.03</v>
      </c>
      <c r="BB71" s="6">
        <f t="shared" si="35"/>
        <v>0</v>
      </c>
      <c r="BC71" s="6">
        <f t="shared" si="35"/>
        <v>7.0000000000000001E-3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</v>
      </c>
      <c r="BH71" s="6">
        <f t="shared" si="35"/>
        <v>7.0000000000000001E-3</v>
      </c>
      <c r="BI71" s="6">
        <f t="shared" si="35"/>
        <v>1.2999999999999999E-2</v>
      </c>
      <c r="BJ71" s="6">
        <f t="shared" si="35"/>
        <v>0.18</v>
      </c>
      <c r="BK71" s="6">
        <f t="shared" si="35"/>
        <v>0</v>
      </c>
      <c r="BL71" s="6">
        <f t="shared" si="35"/>
        <v>3.0000000000000001E-3</v>
      </c>
      <c r="BM71" s="6">
        <f t="shared" si="35"/>
        <v>4.0000000000000001E-3</v>
      </c>
      <c r="BN71" s="6">
        <f t="shared" si="35"/>
        <v>2E-3</v>
      </c>
      <c r="BO71" s="6">
        <f t="shared" si="36"/>
        <v>0</v>
      </c>
    </row>
    <row r="72" spans="1:69" x14ac:dyDescent="0.25">
      <c r="A72" s="89"/>
      <c r="B72" s="6" t="str">
        <f t="shared" si="37"/>
        <v>Хлеб пшеничный</v>
      </c>
      <c r="C72" s="91"/>
      <c r="D72" s="6">
        <f t="shared" si="35"/>
        <v>0.03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0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0</v>
      </c>
      <c r="BI72" s="6">
        <f t="shared" si="35"/>
        <v>0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0</v>
      </c>
      <c r="BN72" s="6">
        <f t="shared" si="35"/>
        <v>0</v>
      </c>
      <c r="BO72" s="6">
        <f t="shared" si="36"/>
        <v>0</v>
      </c>
    </row>
    <row r="73" spans="1:69" x14ac:dyDescent="0.25">
      <c r="A73" s="89"/>
      <c r="B73" s="6" t="str">
        <f t="shared" si="37"/>
        <v>Хлеб ржано-пшеничный</v>
      </c>
      <c r="C73" s="91"/>
      <c r="D73" s="6">
        <f t="shared" si="35"/>
        <v>0</v>
      </c>
      <c r="E73" s="6">
        <f t="shared" si="35"/>
        <v>0.05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9"/>
      <c r="B74" s="6" t="str">
        <f t="shared" si="37"/>
        <v>Компот из сухофруктов</v>
      </c>
      <c r="C74" s="91"/>
      <c r="D74" s="6">
        <f t="shared" si="35"/>
        <v>0</v>
      </c>
      <c r="E74" s="6">
        <f t="shared" si="35"/>
        <v>0</v>
      </c>
      <c r="F74" s="6">
        <f t="shared" si="35"/>
        <v>1.2999999999999999E-2</v>
      </c>
      <c r="G74" s="6">
        <f t="shared" ref="G74:BN76" si="38">G16</f>
        <v>0</v>
      </c>
      <c r="H74" s="6">
        <f t="shared" si="38"/>
        <v>0</v>
      </c>
      <c r="I74" s="6">
        <f t="shared" si="38"/>
        <v>0</v>
      </c>
      <c r="J74" s="6">
        <f t="shared" si="38"/>
        <v>0</v>
      </c>
      <c r="K74" s="6">
        <f t="shared" si="38"/>
        <v>0</v>
      </c>
      <c r="L74" s="6">
        <f t="shared" si="38"/>
        <v>0</v>
      </c>
      <c r="M74" s="6">
        <f t="shared" si="38"/>
        <v>0</v>
      </c>
      <c r="N74" s="6">
        <f t="shared" si="38"/>
        <v>0</v>
      </c>
      <c r="O74" s="6">
        <f t="shared" si="38"/>
        <v>0</v>
      </c>
      <c r="P74" s="6">
        <f t="shared" si="38"/>
        <v>0</v>
      </c>
      <c r="Q74" s="6">
        <f t="shared" si="38"/>
        <v>0</v>
      </c>
      <c r="R74" s="6">
        <f t="shared" si="38"/>
        <v>0</v>
      </c>
      <c r="S74" s="6">
        <f t="shared" si="38"/>
        <v>0</v>
      </c>
      <c r="T74" s="6">
        <f t="shared" si="38"/>
        <v>0</v>
      </c>
      <c r="U74" s="6">
        <f t="shared" si="38"/>
        <v>0</v>
      </c>
      <c r="V74" s="6">
        <f t="shared" si="38"/>
        <v>0</v>
      </c>
      <c r="W74" s="6">
        <f t="shared" si="38"/>
        <v>0</v>
      </c>
      <c r="X74" s="6">
        <f t="shared" si="38"/>
        <v>0</v>
      </c>
      <c r="Y74" s="6">
        <f t="shared" si="38"/>
        <v>0</v>
      </c>
      <c r="Z74" s="6">
        <f t="shared" si="38"/>
        <v>0</v>
      </c>
      <c r="AA74" s="6">
        <f t="shared" si="38"/>
        <v>0</v>
      </c>
      <c r="AB74" s="6">
        <f t="shared" si="38"/>
        <v>0</v>
      </c>
      <c r="AC74" s="6">
        <f t="shared" si="38"/>
        <v>0</v>
      </c>
      <c r="AD74" s="6">
        <f t="shared" si="38"/>
        <v>0.02</v>
      </c>
      <c r="AE74" s="6">
        <f t="shared" si="38"/>
        <v>0</v>
      </c>
      <c r="AF74" s="6">
        <f t="shared" si="38"/>
        <v>0</v>
      </c>
      <c r="AG74" s="6">
        <f t="shared" si="38"/>
        <v>0</v>
      </c>
      <c r="AH74" s="6">
        <f t="shared" si="38"/>
        <v>0</v>
      </c>
      <c r="AI74" s="6">
        <f t="shared" si="38"/>
        <v>0</v>
      </c>
      <c r="AJ74" s="6">
        <f t="shared" si="38"/>
        <v>0</v>
      </c>
      <c r="AK74" s="6">
        <f t="shared" si="38"/>
        <v>0</v>
      </c>
      <c r="AL74" s="6">
        <f t="shared" si="38"/>
        <v>0</v>
      </c>
      <c r="AM74" s="6">
        <f t="shared" si="38"/>
        <v>0</v>
      </c>
      <c r="AN74" s="6">
        <f t="shared" si="38"/>
        <v>0</v>
      </c>
      <c r="AO74" s="6">
        <f t="shared" si="38"/>
        <v>0</v>
      </c>
      <c r="AP74" s="6">
        <f t="shared" si="38"/>
        <v>0</v>
      </c>
      <c r="AQ74" s="6">
        <f t="shared" si="38"/>
        <v>0</v>
      </c>
      <c r="AR74" s="6">
        <f t="shared" si="38"/>
        <v>0</v>
      </c>
      <c r="AS74" s="6">
        <f t="shared" si="38"/>
        <v>0</v>
      </c>
      <c r="AT74" s="6">
        <f t="shared" si="38"/>
        <v>0</v>
      </c>
      <c r="AU74" s="6">
        <f t="shared" si="38"/>
        <v>0</v>
      </c>
      <c r="AV74" s="6">
        <f t="shared" si="38"/>
        <v>0</v>
      </c>
      <c r="AW74" s="6">
        <f t="shared" si="38"/>
        <v>0</v>
      </c>
      <c r="AX74" s="6">
        <f t="shared" si="38"/>
        <v>0</v>
      </c>
      <c r="AY74" s="6">
        <f t="shared" si="38"/>
        <v>0</v>
      </c>
      <c r="AZ74" s="6">
        <f t="shared" si="38"/>
        <v>0</v>
      </c>
      <c r="BA74" s="6">
        <f t="shared" si="38"/>
        <v>0</v>
      </c>
      <c r="BB74" s="6">
        <f t="shared" si="38"/>
        <v>0</v>
      </c>
      <c r="BC74" s="6">
        <f t="shared" si="38"/>
        <v>0</v>
      </c>
      <c r="BD74" s="6">
        <f t="shared" si="38"/>
        <v>0</v>
      </c>
      <c r="BE74" s="6">
        <f t="shared" si="38"/>
        <v>0</v>
      </c>
      <c r="BF74" s="6">
        <f t="shared" si="38"/>
        <v>0</v>
      </c>
      <c r="BG74" s="6">
        <f t="shared" si="38"/>
        <v>0</v>
      </c>
      <c r="BH74" s="6">
        <f t="shared" si="38"/>
        <v>0</v>
      </c>
      <c r="BI74" s="6">
        <f t="shared" si="38"/>
        <v>0</v>
      </c>
      <c r="BJ74" s="6">
        <f t="shared" si="38"/>
        <v>0</v>
      </c>
      <c r="BK74" s="6">
        <f t="shared" si="38"/>
        <v>0</v>
      </c>
      <c r="BL74" s="6">
        <f t="shared" si="38"/>
        <v>0</v>
      </c>
      <c r="BM74" s="6">
        <f t="shared" si="38"/>
        <v>0</v>
      </c>
      <c r="BN74" s="6">
        <f t="shared" si="38"/>
        <v>0</v>
      </c>
      <c r="BO74" s="6">
        <f t="shared" ref="BO74" si="39">BO16</f>
        <v>5.0000000000000002E-5</v>
      </c>
    </row>
    <row r="75" spans="1:69" x14ac:dyDescent="0.25">
      <c r="A75" s="89"/>
      <c r="B75" s="6">
        <f t="shared" si="37"/>
        <v>0</v>
      </c>
      <c r="C75" s="91"/>
      <c r="D75" s="6">
        <f t="shared" ref="D75:BN76" si="40">D17</f>
        <v>0</v>
      </c>
      <c r="E75" s="6">
        <f t="shared" si="40"/>
        <v>0</v>
      </c>
      <c r="F75" s="6">
        <f t="shared" si="40"/>
        <v>0</v>
      </c>
      <c r="G75" s="6">
        <f t="shared" si="40"/>
        <v>0</v>
      </c>
      <c r="H75" s="6">
        <f t="shared" si="40"/>
        <v>0</v>
      </c>
      <c r="I75" s="6">
        <f t="shared" si="40"/>
        <v>0</v>
      </c>
      <c r="J75" s="6">
        <f t="shared" si="40"/>
        <v>0</v>
      </c>
      <c r="K75" s="6">
        <f t="shared" si="40"/>
        <v>0</v>
      </c>
      <c r="L75" s="6">
        <f t="shared" si="40"/>
        <v>0</v>
      </c>
      <c r="M75" s="6">
        <f t="shared" si="40"/>
        <v>0</v>
      </c>
      <c r="N75" s="6">
        <f t="shared" si="40"/>
        <v>0</v>
      </c>
      <c r="O75" s="6">
        <f t="shared" si="40"/>
        <v>0</v>
      </c>
      <c r="P75" s="6">
        <f t="shared" si="40"/>
        <v>0</v>
      </c>
      <c r="Q75" s="6">
        <f t="shared" si="40"/>
        <v>0</v>
      </c>
      <c r="R75" s="6">
        <f t="shared" si="40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38"/>
        <v>0</v>
      </c>
      <c r="X75" s="6">
        <f t="shared" si="40"/>
        <v>0</v>
      </c>
      <c r="Y75" s="6">
        <f t="shared" si="40"/>
        <v>0</v>
      </c>
      <c r="Z75" s="6">
        <f t="shared" si="40"/>
        <v>0</v>
      </c>
      <c r="AA75" s="6">
        <f t="shared" si="40"/>
        <v>0</v>
      </c>
      <c r="AB75" s="6">
        <f t="shared" si="40"/>
        <v>0</v>
      </c>
      <c r="AC75" s="6">
        <f t="shared" si="40"/>
        <v>0</v>
      </c>
      <c r="AD75" s="6">
        <f t="shared" si="40"/>
        <v>0</v>
      </c>
      <c r="AE75" s="6">
        <f t="shared" si="40"/>
        <v>0</v>
      </c>
      <c r="AF75" s="6">
        <f t="shared" si="40"/>
        <v>0</v>
      </c>
      <c r="AG75" s="6">
        <f t="shared" si="40"/>
        <v>0</v>
      </c>
      <c r="AH75" s="6">
        <f t="shared" si="40"/>
        <v>0</v>
      </c>
      <c r="AI75" s="6">
        <f t="shared" si="40"/>
        <v>0</v>
      </c>
      <c r="AJ75" s="6">
        <f t="shared" si="40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1">BO17</f>
        <v>0</v>
      </c>
    </row>
    <row r="76" spans="1:69" x14ac:dyDescent="0.25">
      <c r="A76" s="89"/>
      <c r="B76" s="6">
        <f t="shared" si="37"/>
        <v>0</v>
      </c>
      <c r="C76" s="92"/>
      <c r="D76" s="6">
        <f t="shared" si="40"/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2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3">SUM(E70:E76)</f>
        <v>0.05</v>
      </c>
      <c r="F77" s="19">
        <f t="shared" si="43"/>
        <v>1.2999999999999999E-2</v>
      </c>
      <c r="G77" s="19">
        <f t="shared" si="43"/>
        <v>0</v>
      </c>
      <c r="H77" s="19">
        <f t="shared" si="43"/>
        <v>0</v>
      </c>
      <c r="I77" s="19">
        <f t="shared" si="43"/>
        <v>0</v>
      </c>
      <c r="J77" s="19">
        <f t="shared" si="43"/>
        <v>0</v>
      </c>
      <c r="K77" s="19">
        <f t="shared" si="43"/>
        <v>4.0000000000000001E-3</v>
      </c>
      <c r="L77" s="19">
        <f t="shared" si="43"/>
        <v>5.0000000000000001E-3</v>
      </c>
      <c r="M77" s="19">
        <f t="shared" si="43"/>
        <v>0</v>
      </c>
      <c r="N77" s="19">
        <f t="shared" si="43"/>
        <v>0</v>
      </c>
      <c r="O77" s="19">
        <f t="shared" si="43"/>
        <v>0</v>
      </c>
      <c r="P77" s="19">
        <f t="shared" si="43"/>
        <v>0</v>
      </c>
      <c r="Q77" s="19">
        <f t="shared" si="43"/>
        <v>0</v>
      </c>
      <c r="R77" s="19">
        <f t="shared" si="43"/>
        <v>0</v>
      </c>
      <c r="S77" s="19">
        <f t="shared" si="43"/>
        <v>0</v>
      </c>
      <c r="T77" s="19">
        <f t="shared" si="43"/>
        <v>0</v>
      </c>
      <c r="U77" s="19">
        <f t="shared" si="43"/>
        <v>0</v>
      </c>
      <c r="V77" s="19">
        <f t="shared" si="43"/>
        <v>0</v>
      </c>
      <c r="W77" s="19">
        <f>SUM(W70:W76)</f>
        <v>0</v>
      </c>
      <c r="X77" s="19">
        <f t="shared" si="43"/>
        <v>0</v>
      </c>
      <c r="Y77" s="19">
        <f t="shared" si="43"/>
        <v>0</v>
      </c>
      <c r="Z77" s="19">
        <f t="shared" si="43"/>
        <v>0</v>
      </c>
      <c r="AA77" s="19">
        <f t="shared" si="43"/>
        <v>0</v>
      </c>
      <c r="AB77" s="19">
        <f t="shared" si="43"/>
        <v>0</v>
      </c>
      <c r="AC77" s="19">
        <f t="shared" si="43"/>
        <v>0</v>
      </c>
      <c r="AD77" s="19">
        <f t="shared" si="43"/>
        <v>0.02</v>
      </c>
      <c r="AE77" s="19">
        <f t="shared" si="43"/>
        <v>0</v>
      </c>
      <c r="AF77" s="19">
        <f t="shared" si="43"/>
        <v>0</v>
      </c>
      <c r="AG77" s="19">
        <f t="shared" si="43"/>
        <v>0</v>
      </c>
      <c r="AH77" s="19">
        <f t="shared" si="43"/>
        <v>0</v>
      </c>
      <c r="AI77" s="19">
        <f t="shared" si="43"/>
        <v>0</v>
      </c>
      <c r="AJ77" s="19">
        <f t="shared" si="43"/>
        <v>0</v>
      </c>
      <c r="AK77" s="19">
        <f t="shared" si="43"/>
        <v>0</v>
      </c>
      <c r="AL77" s="19">
        <f t="shared" si="43"/>
        <v>0</v>
      </c>
      <c r="AM77" s="19">
        <f t="shared" si="43"/>
        <v>0</v>
      </c>
      <c r="AN77" s="19">
        <f t="shared" si="43"/>
        <v>0</v>
      </c>
      <c r="AO77" s="19">
        <f t="shared" si="43"/>
        <v>0</v>
      </c>
      <c r="AP77" s="19">
        <f t="shared" si="43"/>
        <v>0</v>
      </c>
      <c r="AQ77" s="19">
        <f t="shared" si="43"/>
        <v>0</v>
      </c>
      <c r="AR77" s="19">
        <f t="shared" si="43"/>
        <v>0</v>
      </c>
      <c r="AS77" s="19">
        <f t="shared" si="43"/>
        <v>8.0000000000000002E-3</v>
      </c>
      <c r="AT77" s="19">
        <f t="shared" si="43"/>
        <v>0</v>
      </c>
      <c r="AU77" s="19">
        <f t="shared" si="43"/>
        <v>0</v>
      </c>
      <c r="AV77" s="19">
        <f t="shared" si="43"/>
        <v>0</v>
      </c>
      <c r="AW77" s="19">
        <f t="shared" si="43"/>
        <v>0</v>
      </c>
      <c r="AX77" s="19">
        <f t="shared" si="43"/>
        <v>0</v>
      </c>
      <c r="AY77" s="19">
        <f t="shared" si="43"/>
        <v>0</v>
      </c>
      <c r="AZ77" s="19">
        <f t="shared" si="43"/>
        <v>0</v>
      </c>
      <c r="BA77" s="19">
        <f t="shared" si="43"/>
        <v>5.8999999999999997E-2</v>
      </c>
      <c r="BB77" s="19">
        <f t="shared" si="43"/>
        <v>0</v>
      </c>
      <c r="BC77" s="19">
        <f t="shared" si="43"/>
        <v>7.0000000000000001E-3</v>
      </c>
      <c r="BD77" s="19">
        <f t="shared" si="43"/>
        <v>0</v>
      </c>
      <c r="BE77" s="19">
        <f t="shared" si="43"/>
        <v>0</v>
      </c>
      <c r="BF77" s="19">
        <f t="shared" si="43"/>
        <v>0</v>
      </c>
      <c r="BG77" s="19">
        <f t="shared" si="43"/>
        <v>0.1</v>
      </c>
      <c r="BH77" s="19">
        <f t="shared" si="43"/>
        <v>1.7000000000000001E-2</v>
      </c>
      <c r="BI77" s="19">
        <f t="shared" si="43"/>
        <v>0.02</v>
      </c>
      <c r="BJ77" s="19">
        <f t="shared" si="43"/>
        <v>0.18</v>
      </c>
      <c r="BK77" s="19">
        <f t="shared" si="43"/>
        <v>0</v>
      </c>
      <c r="BL77" s="19">
        <f t="shared" si="43"/>
        <v>3.0000000000000001E-3</v>
      </c>
      <c r="BM77" s="19">
        <f t="shared" si="43"/>
        <v>7.0000000000000001E-3</v>
      </c>
      <c r="BN77" s="19">
        <f t="shared" si="43"/>
        <v>4.0000000000000001E-3</v>
      </c>
      <c r="BO77" s="19">
        <f t="shared" ref="BO77" si="44">SUM(BO70:BO76)</f>
        <v>5.0000000000000002E-5</v>
      </c>
    </row>
    <row r="78" spans="1:69" ht="17.25" x14ac:dyDescent="0.3">
      <c r="B78" s="20" t="s">
        <v>25</v>
      </c>
      <c r="C78" s="18"/>
      <c r="D78" s="21">
        <f t="shared" ref="D78:BN78" si="45">PRODUCT(D77,$E$4)</f>
        <v>0.03</v>
      </c>
      <c r="E78" s="21">
        <f t="shared" si="45"/>
        <v>0.05</v>
      </c>
      <c r="F78" s="21">
        <f t="shared" si="45"/>
        <v>1.2999999999999999E-2</v>
      </c>
      <c r="G78" s="21">
        <f t="shared" si="45"/>
        <v>0</v>
      </c>
      <c r="H78" s="21">
        <f t="shared" si="45"/>
        <v>0</v>
      </c>
      <c r="I78" s="21">
        <f t="shared" si="45"/>
        <v>0</v>
      </c>
      <c r="J78" s="21">
        <f t="shared" si="45"/>
        <v>0</v>
      </c>
      <c r="K78" s="21">
        <f t="shared" si="45"/>
        <v>4.0000000000000001E-3</v>
      </c>
      <c r="L78" s="21">
        <f t="shared" si="45"/>
        <v>5.0000000000000001E-3</v>
      </c>
      <c r="M78" s="21">
        <f t="shared" si="45"/>
        <v>0</v>
      </c>
      <c r="N78" s="21">
        <f t="shared" si="45"/>
        <v>0</v>
      </c>
      <c r="O78" s="21">
        <f t="shared" si="45"/>
        <v>0</v>
      </c>
      <c r="P78" s="21">
        <f t="shared" si="45"/>
        <v>0</v>
      </c>
      <c r="Q78" s="21">
        <f t="shared" si="45"/>
        <v>0</v>
      </c>
      <c r="R78" s="21">
        <f t="shared" si="45"/>
        <v>0</v>
      </c>
      <c r="S78" s="21">
        <f t="shared" si="45"/>
        <v>0</v>
      </c>
      <c r="T78" s="21">
        <f t="shared" si="45"/>
        <v>0</v>
      </c>
      <c r="U78" s="21">
        <f t="shared" si="45"/>
        <v>0</v>
      </c>
      <c r="V78" s="21">
        <f t="shared" si="45"/>
        <v>0</v>
      </c>
      <c r="W78" s="21">
        <f>PRODUCT(W77,$E$4)</f>
        <v>0</v>
      </c>
      <c r="X78" s="21">
        <f t="shared" si="45"/>
        <v>0</v>
      </c>
      <c r="Y78" s="21">
        <f t="shared" si="45"/>
        <v>0</v>
      </c>
      <c r="Z78" s="21">
        <f t="shared" si="45"/>
        <v>0</v>
      </c>
      <c r="AA78" s="21">
        <f t="shared" si="45"/>
        <v>0</v>
      </c>
      <c r="AB78" s="21">
        <f t="shared" si="45"/>
        <v>0</v>
      </c>
      <c r="AC78" s="21">
        <f t="shared" si="45"/>
        <v>0</v>
      </c>
      <c r="AD78" s="21">
        <f t="shared" si="45"/>
        <v>0.02</v>
      </c>
      <c r="AE78" s="21">
        <f t="shared" si="45"/>
        <v>0</v>
      </c>
      <c r="AF78" s="21">
        <f t="shared" si="45"/>
        <v>0</v>
      </c>
      <c r="AG78" s="21">
        <f t="shared" si="45"/>
        <v>0</v>
      </c>
      <c r="AH78" s="21">
        <f t="shared" si="45"/>
        <v>0</v>
      </c>
      <c r="AI78" s="21">
        <f t="shared" si="45"/>
        <v>0</v>
      </c>
      <c r="AJ78" s="21">
        <f t="shared" si="45"/>
        <v>0</v>
      </c>
      <c r="AK78" s="21">
        <f t="shared" si="45"/>
        <v>0</v>
      </c>
      <c r="AL78" s="21">
        <f t="shared" si="45"/>
        <v>0</v>
      </c>
      <c r="AM78" s="21">
        <f t="shared" si="45"/>
        <v>0</v>
      </c>
      <c r="AN78" s="21">
        <f t="shared" si="45"/>
        <v>0</v>
      </c>
      <c r="AO78" s="21">
        <f t="shared" si="45"/>
        <v>0</v>
      </c>
      <c r="AP78" s="21">
        <f t="shared" si="45"/>
        <v>0</v>
      </c>
      <c r="AQ78" s="21">
        <f t="shared" si="45"/>
        <v>0</v>
      </c>
      <c r="AR78" s="21">
        <f t="shared" si="45"/>
        <v>0</v>
      </c>
      <c r="AS78" s="21">
        <f t="shared" si="45"/>
        <v>8.0000000000000002E-3</v>
      </c>
      <c r="AT78" s="21">
        <f t="shared" si="45"/>
        <v>0</v>
      </c>
      <c r="AU78" s="21">
        <f t="shared" si="45"/>
        <v>0</v>
      </c>
      <c r="AV78" s="21">
        <f t="shared" si="45"/>
        <v>0</v>
      </c>
      <c r="AW78" s="21">
        <f t="shared" si="45"/>
        <v>0</v>
      </c>
      <c r="AX78" s="21">
        <f t="shared" si="45"/>
        <v>0</v>
      </c>
      <c r="AY78" s="21">
        <f t="shared" si="45"/>
        <v>0</v>
      </c>
      <c r="AZ78" s="21">
        <f t="shared" si="45"/>
        <v>0</v>
      </c>
      <c r="BA78" s="21">
        <f t="shared" si="45"/>
        <v>5.8999999999999997E-2</v>
      </c>
      <c r="BB78" s="21">
        <f t="shared" si="45"/>
        <v>0</v>
      </c>
      <c r="BC78" s="21">
        <f t="shared" si="45"/>
        <v>7.0000000000000001E-3</v>
      </c>
      <c r="BD78" s="21">
        <f t="shared" si="45"/>
        <v>0</v>
      </c>
      <c r="BE78" s="21">
        <f t="shared" si="45"/>
        <v>0</v>
      </c>
      <c r="BF78" s="21">
        <f t="shared" si="45"/>
        <v>0</v>
      </c>
      <c r="BG78" s="21">
        <f t="shared" si="45"/>
        <v>0.1</v>
      </c>
      <c r="BH78" s="21">
        <f t="shared" si="45"/>
        <v>1.7000000000000001E-2</v>
      </c>
      <c r="BI78" s="21">
        <f t="shared" si="45"/>
        <v>0.02</v>
      </c>
      <c r="BJ78" s="21">
        <f t="shared" si="45"/>
        <v>0.18</v>
      </c>
      <c r="BK78" s="21">
        <f t="shared" si="45"/>
        <v>0</v>
      </c>
      <c r="BL78" s="21">
        <f t="shared" si="45"/>
        <v>3.0000000000000001E-3</v>
      </c>
      <c r="BM78" s="21">
        <f t="shared" si="45"/>
        <v>7.0000000000000001E-3</v>
      </c>
      <c r="BN78" s="21">
        <f t="shared" si="45"/>
        <v>4.0000000000000001E-3</v>
      </c>
      <c r="BO78" s="21">
        <f t="shared" ref="BO78" si="46">PRODUCT(BO77,$E$4)</f>
        <v>5.0000000000000002E-5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7">E42</f>
        <v>70</v>
      </c>
      <c r="F80" s="27">
        <f t="shared" si="47"/>
        <v>80</v>
      </c>
      <c r="G80" s="27">
        <f t="shared" si="47"/>
        <v>532</v>
      </c>
      <c r="H80" s="27">
        <f t="shared" si="47"/>
        <v>1140</v>
      </c>
      <c r="I80" s="27">
        <f t="shared" si="47"/>
        <v>620</v>
      </c>
      <c r="J80" s="27">
        <f t="shared" si="47"/>
        <v>71.38</v>
      </c>
      <c r="K80" s="27">
        <f t="shared" si="47"/>
        <v>662.44</v>
      </c>
      <c r="L80" s="27">
        <f t="shared" si="47"/>
        <v>200.83</v>
      </c>
      <c r="M80" s="27">
        <f t="shared" si="47"/>
        <v>554</v>
      </c>
      <c r="N80" s="27">
        <f t="shared" si="47"/>
        <v>99.49</v>
      </c>
      <c r="O80" s="27">
        <f t="shared" si="47"/>
        <v>320.32</v>
      </c>
      <c r="P80" s="27">
        <f t="shared" si="47"/>
        <v>373.68</v>
      </c>
      <c r="Q80" s="27">
        <f t="shared" si="47"/>
        <v>416.67</v>
      </c>
      <c r="R80" s="27">
        <f t="shared" si="47"/>
        <v>0</v>
      </c>
      <c r="S80" s="27">
        <f t="shared" si="47"/>
        <v>0</v>
      </c>
      <c r="T80" s="27">
        <f t="shared" si="47"/>
        <v>0</v>
      </c>
      <c r="U80" s="27">
        <f t="shared" si="47"/>
        <v>692</v>
      </c>
      <c r="V80" s="27">
        <f t="shared" si="47"/>
        <v>401.28</v>
      </c>
      <c r="W80" s="27">
        <f>W42</f>
        <v>209</v>
      </c>
      <c r="X80" s="27">
        <f t="shared" si="47"/>
        <v>9.1</v>
      </c>
      <c r="Y80" s="27">
        <f t="shared" si="47"/>
        <v>0</v>
      </c>
      <c r="Z80" s="27">
        <f t="shared" si="47"/>
        <v>261</v>
      </c>
      <c r="AA80" s="27">
        <f t="shared" si="47"/>
        <v>412</v>
      </c>
      <c r="AB80" s="27">
        <f t="shared" si="47"/>
        <v>224</v>
      </c>
      <c r="AC80" s="27">
        <f t="shared" si="47"/>
        <v>300</v>
      </c>
      <c r="AD80" s="27">
        <f t="shared" si="47"/>
        <v>145</v>
      </c>
      <c r="AE80" s="27">
        <f t="shared" si="47"/>
        <v>392</v>
      </c>
      <c r="AF80" s="27">
        <f t="shared" si="47"/>
        <v>209</v>
      </c>
      <c r="AG80" s="27">
        <f t="shared" si="47"/>
        <v>227.27</v>
      </c>
      <c r="AH80" s="27">
        <f t="shared" si="47"/>
        <v>66.599999999999994</v>
      </c>
      <c r="AI80" s="27">
        <f t="shared" si="47"/>
        <v>59.25</v>
      </c>
      <c r="AJ80" s="27">
        <f t="shared" si="47"/>
        <v>38.5</v>
      </c>
      <c r="AK80" s="27">
        <f t="shared" si="47"/>
        <v>190</v>
      </c>
      <c r="AL80" s="27">
        <f t="shared" si="47"/>
        <v>194</v>
      </c>
      <c r="AM80" s="27">
        <f t="shared" si="47"/>
        <v>316.27999999999997</v>
      </c>
      <c r="AN80" s="27">
        <f t="shared" si="47"/>
        <v>250</v>
      </c>
      <c r="AO80" s="27">
        <f t="shared" si="47"/>
        <v>0</v>
      </c>
      <c r="AP80" s="27">
        <f t="shared" si="47"/>
        <v>224.14</v>
      </c>
      <c r="AQ80" s="27">
        <f t="shared" si="47"/>
        <v>60</v>
      </c>
      <c r="AR80" s="27">
        <f t="shared" si="47"/>
        <v>56.67</v>
      </c>
      <c r="AS80" s="27">
        <f t="shared" si="47"/>
        <v>88</v>
      </c>
      <c r="AT80" s="27">
        <f t="shared" si="47"/>
        <v>64.290000000000006</v>
      </c>
      <c r="AU80" s="27">
        <f t="shared" si="47"/>
        <v>57.14</v>
      </c>
      <c r="AV80" s="27">
        <f t="shared" si="47"/>
        <v>56.25</v>
      </c>
      <c r="AW80" s="27">
        <f t="shared" si="47"/>
        <v>114.28</v>
      </c>
      <c r="AX80" s="27">
        <f t="shared" si="47"/>
        <v>66</v>
      </c>
      <c r="AY80" s="27">
        <f t="shared" si="47"/>
        <v>60</v>
      </c>
      <c r="AZ80" s="27">
        <f t="shared" si="47"/>
        <v>114</v>
      </c>
      <c r="BA80" s="27">
        <f t="shared" si="47"/>
        <v>238</v>
      </c>
      <c r="BB80" s="27">
        <f t="shared" si="47"/>
        <v>355</v>
      </c>
      <c r="BC80" s="27">
        <f t="shared" si="47"/>
        <v>504.44</v>
      </c>
      <c r="BD80" s="27">
        <f t="shared" si="47"/>
        <v>197</v>
      </c>
      <c r="BE80" s="27">
        <f t="shared" si="47"/>
        <v>369</v>
      </c>
      <c r="BF80" s="27">
        <f t="shared" si="47"/>
        <v>0</v>
      </c>
      <c r="BG80" s="27">
        <f t="shared" si="47"/>
        <v>32</v>
      </c>
      <c r="BH80" s="27">
        <f t="shared" si="47"/>
        <v>36</v>
      </c>
      <c r="BI80" s="27">
        <f t="shared" si="47"/>
        <v>72</v>
      </c>
      <c r="BJ80" s="27">
        <f t="shared" si="47"/>
        <v>34</v>
      </c>
      <c r="BK80" s="27">
        <f t="shared" si="47"/>
        <v>37</v>
      </c>
      <c r="BL80" s="27">
        <f t="shared" si="47"/>
        <v>256</v>
      </c>
      <c r="BM80" s="27">
        <f t="shared" si="47"/>
        <v>138.88999999999999</v>
      </c>
      <c r="BN80" s="27">
        <f t="shared" si="47"/>
        <v>14.89</v>
      </c>
      <c r="BO80" s="27">
        <f t="shared" ref="BO80" si="48">BO42</f>
        <v>10000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49">E80/1000</f>
        <v>7.0000000000000007E-2</v>
      </c>
      <c r="F81" s="19">
        <f t="shared" si="49"/>
        <v>0.08</v>
      </c>
      <c r="G81" s="19">
        <f t="shared" si="49"/>
        <v>0.53200000000000003</v>
      </c>
      <c r="H81" s="19">
        <f t="shared" si="49"/>
        <v>1.1399999999999999</v>
      </c>
      <c r="I81" s="19">
        <f t="shared" si="49"/>
        <v>0.62</v>
      </c>
      <c r="J81" s="19">
        <f t="shared" si="49"/>
        <v>7.1379999999999999E-2</v>
      </c>
      <c r="K81" s="19">
        <f t="shared" si="49"/>
        <v>0.66244000000000003</v>
      </c>
      <c r="L81" s="19">
        <f t="shared" si="49"/>
        <v>0.20083000000000001</v>
      </c>
      <c r="M81" s="19">
        <f t="shared" si="49"/>
        <v>0.55400000000000005</v>
      </c>
      <c r="N81" s="19">
        <f t="shared" si="49"/>
        <v>9.9489999999999995E-2</v>
      </c>
      <c r="O81" s="19">
        <f t="shared" si="49"/>
        <v>0.32031999999999999</v>
      </c>
      <c r="P81" s="19">
        <f t="shared" si="49"/>
        <v>0.37368000000000001</v>
      </c>
      <c r="Q81" s="19">
        <f t="shared" si="49"/>
        <v>0.41667000000000004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0.69199999999999995</v>
      </c>
      <c r="V81" s="19">
        <f t="shared" si="49"/>
        <v>0.40127999999999997</v>
      </c>
      <c r="W81" s="19">
        <f>W80/1000</f>
        <v>0.20899999999999999</v>
      </c>
      <c r="X81" s="19">
        <f t="shared" si="49"/>
        <v>9.1000000000000004E-3</v>
      </c>
      <c r="Y81" s="19">
        <f t="shared" si="49"/>
        <v>0</v>
      </c>
      <c r="Z81" s="19">
        <f t="shared" si="49"/>
        <v>0.26100000000000001</v>
      </c>
      <c r="AA81" s="19">
        <f t="shared" si="49"/>
        <v>0.41199999999999998</v>
      </c>
      <c r="AB81" s="19">
        <f t="shared" si="49"/>
        <v>0.224</v>
      </c>
      <c r="AC81" s="19">
        <f t="shared" si="49"/>
        <v>0.3</v>
      </c>
      <c r="AD81" s="19">
        <f t="shared" si="49"/>
        <v>0.14499999999999999</v>
      </c>
      <c r="AE81" s="19">
        <f t="shared" si="49"/>
        <v>0.39200000000000002</v>
      </c>
      <c r="AF81" s="19">
        <f t="shared" si="49"/>
        <v>0.20899999999999999</v>
      </c>
      <c r="AG81" s="19">
        <f t="shared" si="49"/>
        <v>0.22727</v>
      </c>
      <c r="AH81" s="19">
        <f t="shared" si="49"/>
        <v>6.6599999999999993E-2</v>
      </c>
      <c r="AI81" s="19">
        <f t="shared" si="49"/>
        <v>5.9249999999999997E-2</v>
      </c>
      <c r="AJ81" s="19">
        <f t="shared" si="49"/>
        <v>3.85E-2</v>
      </c>
      <c r="AK81" s="19">
        <f t="shared" si="49"/>
        <v>0.19</v>
      </c>
      <c r="AL81" s="19">
        <f t="shared" si="49"/>
        <v>0.19400000000000001</v>
      </c>
      <c r="AM81" s="19">
        <f t="shared" si="49"/>
        <v>0.31627999999999995</v>
      </c>
      <c r="AN81" s="19">
        <f t="shared" si="49"/>
        <v>0.25</v>
      </c>
      <c r="AO81" s="19">
        <f t="shared" si="49"/>
        <v>0</v>
      </c>
      <c r="AP81" s="19">
        <f t="shared" si="49"/>
        <v>0.22413999999999998</v>
      </c>
      <c r="AQ81" s="19">
        <f t="shared" si="49"/>
        <v>0.06</v>
      </c>
      <c r="AR81" s="19">
        <f t="shared" si="49"/>
        <v>5.6670000000000005E-2</v>
      </c>
      <c r="AS81" s="19">
        <f t="shared" si="49"/>
        <v>8.7999999999999995E-2</v>
      </c>
      <c r="AT81" s="19">
        <f t="shared" si="49"/>
        <v>6.429E-2</v>
      </c>
      <c r="AU81" s="19">
        <f t="shared" si="49"/>
        <v>5.7140000000000003E-2</v>
      </c>
      <c r="AV81" s="19">
        <f t="shared" si="49"/>
        <v>5.6250000000000001E-2</v>
      </c>
      <c r="AW81" s="19">
        <f t="shared" si="49"/>
        <v>0.11428000000000001</v>
      </c>
      <c r="AX81" s="19">
        <f t="shared" si="49"/>
        <v>6.6000000000000003E-2</v>
      </c>
      <c r="AY81" s="19">
        <f t="shared" si="49"/>
        <v>0.06</v>
      </c>
      <c r="AZ81" s="19">
        <f t="shared" si="49"/>
        <v>0.114</v>
      </c>
      <c r="BA81" s="19">
        <f t="shared" si="49"/>
        <v>0.23799999999999999</v>
      </c>
      <c r="BB81" s="19">
        <f t="shared" si="49"/>
        <v>0.35499999999999998</v>
      </c>
      <c r="BC81" s="19">
        <f t="shared" si="49"/>
        <v>0.50444</v>
      </c>
      <c r="BD81" s="19">
        <f t="shared" si="49"/>
        <v>0.19700000000000001</v>
      </c>
      <c r="BE81" s="19">
        <f t="shared" si="49"/>
        <v>0.36899999999999999</v>
      </c>
      <c r="BF81" s="19">
        <f t="shared" si="49"/>
        <v>0</v>
      </c>
      <c r="BG81" s="19">
        <f t="shared" si="49"/>
        <v>3.2000000000000001E-2</v>
      </c>
      <c r="BH81" s="19">
        <f t="shared" si="49"/>
        <v>3.5999999999999997E-2</v>
      </c>
      <c r="BI81" s="19">
        <f t="shared" si="49"/>
        <v>7.1999999999999995E-2</v>
      </c>
      <c r="BJ81" s="19">
        <f t="shared" si="49"/>
        <v>3.4000000000000002E-2</v>
      </c>
      <c r="BK81" s="19">
        <f t="shared" si="49"/>
        <v>3.6999999999999998E-2</v>
      </c>
      <c r="BL81" s="19">
        <f t="shared" si="49"/>
        <v>0.25600000000000001</v>
      </c>
      <c r="BM81" s="19">
        <f t="shared" si="49"/>
        <v>0.13888999999999999</v>
      </c>
      <c r="BN81" s="19">
        <f t="shared" si="49"/>
        <v>1.489E-2</v>
      </c>
      <c r="BO81" s="19">
        <f t="shared" ref="BO81" si="50">BO80/1000</f>
        <v>10</v>
      </c>
    </row>
    <row r="82" spans="1:69" ht="17.25" x14ac:dyDescent="0.3">
      <c r="A82" s="28"/>
      <c r="B82" s="29" t="s">
        <v>30</v>
      </c>
      <c r="C82" s="93"/>
      <c r="D82" s="30">
        <f>D78*D80</f>
        <v>2.0181</v>
      </c>
      <c r="E82" s="30">
        <f t="shared" ref="E82:BN82" si="51">E78*E80</f>
        <v>3.5</v>
      </c>
      <c r="F82" s="30">
        <f t="shared" si="51"/>
        <v>1.04</v>
      </c>
      <c r="G82" s="30">
        <f t="shared" si="51"/>
        <v>0</v>
      </c>
      <c r="H82" s="30">
        <f t="shared" si="51"/>
        <v>0</v>
      </c>
      <c r="I82" s="30">
        <f t="shared" si="51"/>
        <v>0</v>
      </c>
      <c r="J82" s="30">
        <f t="shared" si="51"/>
        <v>0</v>
      </c>
      <c r="K82" s="30">
        <f t="shared" si="51"/>
        <v>2.6497600000000001</v>
      </c>
      <c r="L82" s="30">
        <f t="shared" si="51"/>
        <v>1.0041500000000001</v>
      </c>
      <c r="M82" s="30">
        <f t="shared" si="51"/>
        <v>0</v>
      </c>
      <c r="N82" s="30">
        <f t="shared" si="51"/>
        <v>0</v>
      </c>
      <c r="O82" s="30">
        <f t="shared" si="51"/>
        <v>0</v>
      </c>
      <c r="P82" s="30">
        <f t="shared" si="51"/>
        <v>0</v>
      </c>
      <c r="Q82" s="30">
        <f t="shared" si="51"/>
        <v>0</v>
      </c>
      <c r="R82" s="30">
        <f t="shared" si="51"/>
        <v>0</v>
      </c>
      <c r="S82" s="30">
        <f t="shared" si="51"/>
        <v>0</v>
      </c>
      <c r="T82" s="30">
        <f t="shared" si="51"/>
        <v>0</v>
      </c>
      <c r="U82" s="30">
        <f t="shared" si="51"/>
        <v>0</v>
      </c>
      <c r="V82" s="30">
        <f t="shared" si="51"/>
        <v>0</v>
      </c>
      <c r="W82" s="30">
        <f>W78*W80</f>
        <v>0</v>
      </c>
      <c r="X82" s="30">
        <f t="shared" si="51"/>
        <v>0</v>
      </c>
      <c r="Y82" s="30">
        <f t="shared" si="51"/>
        <v>0</v>
      </c>
      <c r="Z82" s="30">
        <f t="shared" si="51"/>
        <v>0</v>
      </c>
      <c r="AA82" s="30">
        <f t="shared" si="51"/>
        <v>0</v>
      </c>
      <c r="AB82" s="30">
        <f t="shared" si="51"/>
        <v>0</v>
      </c>
      <c r="AC82" s="30">
        <f t="shared" si="51"/>
        <v>0</v>
      </c>
      <c r="AD82" s="30">
        <f t="shared" si="51"/>
        <v>2.9</v>
      </c>
      <c r="AE82" s="30">
        <f t="shared" si="51"/>
        <v>0</v>
      </c>
      <c r="AF82" s="30">
        <f t="shared" si="51"/>
        <v>0</v>
      </c>
      <c r="AG82" s="30">
        <f t="shared" si="51"/>
        <v>0</v>
      </c>
      <c r="AH82" s="30">
        <f t="shared" si="51"/>
        <v>0</v>
      </c>
      <c r="AI82" s="30">
        <f t="shared" si="51"/>
        <v>0</v>
      </c>
      <c r="AJ82" s="30">
        <f t="shared" si="51"/>
        <v>0</v>
      </c>
      <c r="AK82" s="30">
        <f t="shared" si="51"/>
        <v>0</v>
      </c>
      <c r="AL82" s="30">
        <f t="shared" si="51"/>
        <v>0</v>
      </c>
      <c r="AM82" s="30">
        <f t="shared" si="51"/>
        <v>0</v>
      </c>
      <c r="AN82" s="30">
        <f t="shared" si="51"/>
        <v>0</v>
      </c>
      <c r="AO82" s="30">
        <f t="shared" si="51"/>
        <v>0</v>
      </c>
      <c r="AP82" s="30">
        <f t="shared" si="51"/>
        <v>0</v>
      </c>
      <c r="AQ82" s="30">
        <f t="shared" si="51"/>
        <v>0</v>
      </c>
      <c r="AR82" s="30">
        <f t="shared" si="51"/>
        <v>0</v>
      </c>
      <c r="AS82" s="30">
        <f t="shared" si="51"/>
        <v>0.70399999999999996</v>
      </c>
      <c r="AT82" s="30">
        <f t="shared" si="51"/>
        <v>0</v>
      </c>
      <c r="AU82" s="30">
        <f t="shared" si="51"/>
        <v>0</v>
      </c>
      <c r="AV82" s="30">
        <f t="shared" si="51"/>
        <v>0</v>
      </c>
      <c r="AW82" s="30">
        <f t="shared" si="51"/>
        <v>0</v>
      </c>
      <c r="AX82" s="30">
        <f t="shared" si="51"/>
        <v>0</v>
      </c>
      <c r="AY82" s="30">
        <f t="shared" si="51"/>
        <v>0</v>
      </c>
      <c r="AZ82" s="30">
        <f t="shared" si="51"/>
        <v>0</v>
      </c>
      <c r="BA82" s="30">
        <f t="shared" si="51"/>
        <v>14.042</v>
      </c>
      <c r="BB82" s="30">
        <f t="shared" si="51"/>
        <v>0</v>
      </c>
      <c r="BC82" s="30">
        <f t="shared" si="51"/>
        <v>3.5310800000000002</v>
      </c>
      <c r="BD82" s="30">
        <f t="shared" si="51"/>
        <v>0</v>
      </c>
      <c r="BE82" s="30">
        <f t="shared" si="51"/>
        <v>0</v>
      </c>
      <c r="BF82" s="30">
        <f t="shared" si="51"/>
        <v>0</v>
      </c>
      <c r="BG82" s="30">
        <f t="shared" si="51"/>
        <v>3.2</v>
      </c>
      <c r="BH82" s="30">
        <f t="shared" si="51"/>
        <v>0.6120000000000001</v>
      </c>
      <c r="BI82" s="30">
        <f t="shared" si="51"/>
        <v>1.44</v>
      </c>
      <c r="BJ82" s="30">
        <f t="shared" si="51"/>
        <v>6.12</v>
      </c>
      <c r="BK82" s="30">
        <f t="shared" si="51"/>
        <v>0</v>
      </c>
      <c r="BL82" s="30">
        <f t="shared" si="51"/>
        <v>0.76800000000000002</v>
      </c>
      <c r="BM82" s="30">
        <f t="shared" si="51"/>
        <v>0.97222999999999993</v>
      </c>
      <c r="BN82" s="30">
        <f t="shared" si="51"/>
        <v>5.9560000000000002E-2</v>
      </c>
      <c r="BO82" s="30">
        <f t="shared" ref="BO82" si="52">BO78*BO80</f>
        <v>0.5</v>
      </c>
      <c r="BP82" s="31">
        <f>SUM(D82:BN82)</f>
        <v>44.560879999999997</v>
      </c>
      <c r="BQ82" s="32">
        <f>BP82/$C$7</f>
        <v>44.560879999999997</v>
      </c>
    </row>
    <row r="83" spans="1:69" ht="17.25" x14ac:dyDescent="0.3">
      <c r="A83" s="28"/>
      <c r="B83" s="29" t="s">
        <v>31</v>
      </c>
      <c r="C83" s="93"/>
      <c r="D83" s="30">
        <f>D78*D80</f>
        <v>2.0181</v>
      </c>
      <c r="E83" s="30">
        <f t="shared" ref="E83:BN83" si="53">E78*E80</f>
        <v>3.5</v>
      </c>
      <c r="F83" s="30">
        <f t="shared" si="53"/>
        <v>1.04</v>
      </c>
      <c r="G83" s="30">
        <f t="shared" si="53"/>
        <v>0</v>
      </c>
      <c r="H83" s="30">
        <f t="shared" si="53"/>
        <v>0</v>
      </c>
      <c r="I83" s="30">
        <f t="shared" si="53"/>
        <v>0</v>
      </c>
      <c r="J83" s="30">
        <f t="shared" si="53"/>
        <v>0</v>
      </c>
      <c r="K83" s="30">
        <f t="shared" si="53"/>
        <v>2.6497600000000001</v>
      </c>
      <c r="L83" s="30">
        <f t="shared" si="53"/>
        <v>1.0041500000000001</v>
      </c>
      <c r="M83" s="30">
        <f t="shared" si="53"/>
        <v>0</v>
      </c>
      <c r="N83" s="30">
        <f t="shared" si="53"/>
        <v>0</v>
      </c>
      <c r="O83" s="30">
        <f t="shared" si="53"/>
        <v>0</v>
      </c>
      <c r="P83" s="30">
        <f t="shared" si="53"/>
        <v>0</v>
      </c>
      <c r="Q83" s="30">
        <f t="shared" si="53"/>
        <v>0</v>
      </c>
      <c r="R83" s="30">
        <f t="shared" si="53"/>
        <v>0</v>
      </c>
      <c r="S83" s="30">
        <f t="shared" si="53"/>
        <v>0</v>
      </c>
      <c r="T83" s="30">
        <f t="shared" si="53"/>
        <v>0</v>
      </c>
      <c r="U83" s="30">
        <f t="shared" si="53"/>
        <v>0</v>
      </c>
      <c r="V83" s="30">
        <f t="shared" si="53"/>
        <v>0</v>
      </c>
      <c r="W83" s="30">
        <f>W78*W80</f>
        <v>0</v>
      </c>
      <c r="X83" s="30">
        <f t="shared" si="53"/>
        <v>0</v>
      </c>
      <c r="Y83" s="30">
        <f t="shared" si="53"/>
        <v>0</v>
      </c>
      <c r="Z83" s="30">
        <f t="shared" si="53"/>
        <v>0</v>
      </c>
      <c r="AA83" s="30">
        <f t="shared" si="53"/>
        <v>0</v>
      </c>
      <c r="AB83" s="30">
        <f t="shared" si="53"/>
        <v>0</v>
      </c>
      <c r="AC83" s="30">
        <f t="shared" si="53"/>
        <v>0</v>
      </c>
      <c r="AD83" s="30">
        <f t="shared" si="53"/>
        <v>2.9</v>
      </c>
      <c r="AE83" s="30">
        <f t="shared" si="53"/>
        <v>0</v>
      </c>
      <c r="AF83" s="30">
        <f t="shared" si="53"/>
        <v>0</v>
      </c>
      <c r="AG83" s="30">
        <f t="shared" si="53"/>
        <v>0</v>
      </c>
      <c r="AH83" s="30">
        <f t="shared" si="53"/>
        <v>0</v>
      </c>
      <c r="AI83" s="30">
        <f t="shared" si="53"/>
        <v>0</v>
      </c>
      <c r="AJ83" s="30">
        <f t="shared" si="53"/>
        <v>0</v>
      </c>
      <c r="AK83" s="30">
        <f t="shared" si="53"/>
        <v>0</v>
      </c>
      <c r="AL83" s="30">
        <f t="shared" si="53"/>
        <v>0</v>
      </c>
      <c r="AM83" s="30">
        <f t="shared" si="53"/>
        <v>0</v>
      </c>
      <c r="AN83" s="30">
        <f t="shared" si="53"/>
        <v>0</v>
      </c>
      <c r="AO83" s="30">
        <f t="shared" si="53"/>
        <v>0</v>
      </c>
      <c r="AP83" s="30">
        <f t="shared" si="53"/>
        <v>0</v>
      </c>
      <c r="AQ83" s="30">
        <f t="shared" si="53"/>
        <v>0</v>
      </c>
      <c r="AR83" s="30">
        <f t="shared" si="53"/>
        <v>0</v>
      </c>
      <c r="AS83" s="30">
        <f t="shared" si="53"/>
        <v>0.70399999999999996</v>
      </c>
      <c r="AT83" s="30">
        <f t="shared" si="53"/>
        <v>0</v>
      </c>
      <c r="AU83" s="30">
        <f t="shared" si="53"/>
        <v>0</v>
      </c>
      <c r="AV83" s="30">
        <f t="shared" si="53"/>
        <v>0</v>
      </c>
      <c r="AW83" s="30">
        <f t="shared" si="53"/>
        <v>0</v>
      </c>
      <c r="AX83" s="30">
        <f t="shared" si="53"/>
        <v>0</v>
      </c>
      <c r="AY83" s="30">
        <f t="shared" si="53"/>
        <v>0</v>
      </c>
      <c r="AZ83" s="30">
        <f t="shared" si="53"/>
        <v>0</v>
      </c>
      <c r="BA83" s="30">
        <f t="shared" si="53"/>
        <v>14.042</v>
      </c>
      <c r="BB83" s="30">
        <f t="shared" si="53"/>
        <v>0</v>
      </c>
      <c r="BC83" s="30">
        <f t="shared" si="53"/>
        <v>3.5310800000000002</v>
      </c>
      <c r="BD83" s="30">
        <f t="shared" si="53"/>
        <v>0</v>
      </c>
      <c r="BE83" s="30">
        <f t="shared" si="53"/>
        <v>0</v>
      </c>
      <c r="BF83" s="30">
        <f t="shared" si="53"/>
        <v>0</v>
      </c>
      <c r="BG83" s="30">
        <f t="shared" si="53"/>
        <v>3.2</v>
      </c>
      <c r="BH83" s="30">
        <f t="shared" si="53"/>
        <v>0.6120000000000001</v>
      </c>
      <c r="BI83" s="30">
        <f t="shared" si="53"/>
        <v>1.44</v>
      </c>
      <c r="BJ83" s="30">
        <f t="shared" si="53"/>
        <v>6.12</v>
      </c>
      <c r="BK83" s="30">
        <f t="shared" si="53"/>
        <v>0</v>
      </c>
      <c r="BL83" s="30">
        <f t="shared" si="53"/>
        <v>0.76800000000000002</v>
      </c>
      <c r="BM83" s="30">
        <f t="shared" si="53"/>
        <v>0.97222999999999993</v>
      </c>
      <c r="BN83" s="30">
        <f t="shared" si="53"/>
        <v>5.9560000000000002E-2</v>
      </c>
      <c r="BO83" s="30">
        <f t="shared" ref="BO83" si="54">BO78*BO80</f>
        <v>0.5</v>
      </c>
      <c r="BP83" s="31">
        <f>SUM(D83:BN83)</f>
        <v>44.560879999999997</v>
      </c>
      <c r="BQ83" s="32">
        <f>BP83/$C$7</f>
        <v>44.560879999999997</v>
      </c>
    </row>
    <row r="85" spans="1:69" x14ac:dyDescent="0.25">
      <c r="L85" s="2"/>
    </row>
    <row r="86" spans="1:69" ht="15" customHeight="1" x14ac:dyDescent="0.25">
      <c r="A86" s="87"/>
      <c r="B86" s="4" t="s">
        <v>3</v>
      </c>
      <c r="C86" s="83" t="s">
        <v>4</v>
      </c>
      <c r="D86" s="85" t="str">
        <f t="shared" ref="D86:BN86" si="55">D5</f>
        <v>Хлеб пшеничный</v>
      </c>
      <c r="E86" s="85" t="str">
        <f t="shared" si="55"/>
        <v>Хлеб ржано-пшеничный</v>
      </c>
      <c r="F86" s="85" t="str">
        <f t="shared" si="55"/>
        <v>Сахар</v>
      </c>
      <c r="G86" s="85" t="str">
        <f t="shared" si="55"/>
        <v>Чай</v>
      </c>
      <c r="H86" s="85" t="str">
        <f t="shared" si="55"/>
        <v>Какао</v>
      </c>
      <c r="I86" s="85" t="str">
        <f t="shared" si="55"/>
        <v>Кофейный напиток</v>
      </c>
      <c r="J86" s="85" t="str">
        <f t="shared" si="55"/>
        <v>Молоко 2,5%</v>
      </c>
      <c r="K86" s="85" t="str">
        <f t="shared" si="55"/>
        <v>Масло сливочное</v>
      </c>
      <c r="L86" s="85" t="str">
        <f t="shared" si="55"/>
        <v>Сметана 15%</v>
      </c>
      <c r="M86" s="85" t="str">
        <f t="shared" si="55"/>
        <v>Молоко сухое</v>
      </c>
      <c r="N86" s="85" t="str">
        <f t="shared" si="55"/>
        <v>Снежок 2,5 %</v>
      </c>
      <c r="O86" s="85" t="str">
        <f t="shared" si="55"/>
        <v>Творог 5%</v>
      </c>
      <c r="P86" s="85" t="str">
        <f t="shared" si="55"/>
        <v>Молоко сгущенное</v>
      </c>
      <c r="Q86" s="85" t="str">
        <f t="shared" si="55"/>
        <v xml:space="preserve">Джем Сава </v>
      </c>
      <c r="R86" s="85" t="str">
        <f t="shared" si="55"/>
        <v>Сыр</v>
      </c>
      <c r="S86" s="85" t="str">
        <f t="shared" si="55"/>
        <v>Зеленый горошек</v>
      </c>
      <c r="T86" s="85" t="str">
        <f t="shared" si="55"/>
        <v>Кукуруза консервирован.</v>
      </c>
      <c r="U86" s="85" t="str">
        <f t="shared" si="55"/>
        <v>Консервы рыбные</v>
      </c>
      <c r="V86" s="85" t="str">
        <f t="shared" si="55"/>
        <v>Огурцы консервирован.</v>
      </c>
      <c r="W86" s="35"/>
      <c r="X86" s="85" t="str">
        <f t="shared" si="55"/>
        <v>Яйцо</v>
      </c>
      <c r="Y86" s="85" t="str">
        <f t="shared" si="55"/>
        <v>Икра кабачковая</v>
      </c>
      <c r="Z86" s="85" t="str">
        <f t="shared" si="55"/>
        <v>Изюм</v>
      </c>
      <c r="AA86" s="85" t="str">
        <f t="shared" si="55"/>
        <v>Курага</v>
      </c>
      <c r="AB86" s="85" t="str">
        <f t="shared" si="55"/>
        <v>Чернослив</v>
      </c>
      <c r="AC86" s="85" t="str">
        <f t="shared" si="55"/>
        <v>Шиповник</v>
      </c>
      <c r="AD86" s="85" t="str">
        <f t="shared" si="55"/>
        <v>Сухофрукты</v>
      </c>
      <c r="AE86" s="85" t="str">
        <f t="shared" si="55"/>
        <v>Ягода свежемороженная</v>
      </c>
      <c r="AF86" s="85" t="str">
        <f t="shared" si="55"/>
        <v>Лимон</v>
      </c>
      <c r="AG86" s="85" t="str">
        <f t="shared" si="55"/>
        <v>Кисель</v>
      </c>
      <c r="AH86" s="85" t="str">
        <f t="shared" si="55"/>
        <v xml:space="preserve">Сок </v>
      </c>
      <c r="AI86" s="85" t="str">
        <f t="shared" si="55"/>
        <v>Макаронные изделия</v>
      </c>
      <c r="AJ86" s="85" t="str">
        <f t="shared" si="55"/>
        <v>Мука</v>
      </c>
      <c r="AK86" s="85" t="str">
        <f t="shared" si="55"/>
        <v>Дрожжи</v>
      </c>
      <c r="AL86" s="85" t="str">
        <f t="shared" si="55"/>
        <v>Печенье</v>
      </c>
      <c r="AM86" s="85" t="str">
        <f t="shared" si="55"/>
        <v>Пряники</v>
      </c>
      <c r="AN86" s="85" t="str">
        <f t="shared" si="55"/>
        <v>Вафли</v>
      </c>
      <c r="AO86" s="85" t="str">
        <f t="shared" si="55"/>
        <v>Конфеты</v>
      </c>
      <c r="AP86" s="85" t="str">
        <f t="shared" si="55"/>
        <v>Повидло Сава</v>
      </c>
      <c r="AQ86" s="85" t="str">
        <f t="shared" si="55"/>
        <v>Крупа геркулес</v>
      </c>
      <c r="AR86" s="85" t="str">
        <f t="shared" si="55"/>
        <v>Крупа горох</v>
      </c>
      <c r="AS86" s="85" t="str">
        <f t="shared" si="55"/>
        <v>Крупа гречневая</v>
      </c>
      <c r="AT86" s="85" t="str">
        <f t="shared" si="55"/>
        <v>Крупа кукурузная</v>
      </c>
      <c r="AU86" s="85" t="str">
        <f t="shared" si="55"/>
        <v>Крупа манная</v>
      </c>
      <c r="AV86" s="85" t="str">
        <f t="shared" si="55"/>
        <v>Крупа перловая</v>
      </c>
      <c r="AW86" s="85" t="str">
        <f t="shared" si="55"/>
        <v>Крупа пшеничная</v>
      </c>
      <c r="AX86" s="85" t="str">
        <f t="shared" si="55"/>
        <v>Крупа пшено</v>
      </c>
      <c r="AY86" s="85" t="str">
        <f t="shared" si="55"/>
        <v>Крупа ячневая</v>
      </c>
      <c r="AZ86" s="85" t="str">
        <f t="shared" si="55"/>
        <v>Рис</v>
      </c>
      <c r="BA86" s="85" t="str">
        <f t="shared" si="55"/>
        <v>Цыпленок бройлер</v>
      </c>
      <c r="BB86" s="85" t="str">
        <f t="shared" si="55"/>
        <v>Филе куриное</v>
      </c>
      <c r="BC86" s="85" t="str">
        <f t="shared" si="55"/>
        <v>Фарш говяжий</v>
      </c>
      <c r="BD86" s="85" t="str">
        <f t="shared" si="55"/>
        <v>Печень куриная</v>
      </c>
      <c r="BE86" s="85" t="str">
        <f t="shared" si="55"/>
        <v>Филе минтая</v>
      </c>
      <c r="BF86" s="85" t="str">
        <f t="shared" si="55"/>
        <v>Филе сельди слабосол.</v>
      </c>
      <c r="BG86" s="85" t="str">
        <f t="shared" si="55"/>
        <v>Картофель</v>
      </c>
      <c r="BH86" s="85" t="str">
        <f t="shared" si="55"/>
        <v>Морковь</v>
      </c>
      <c r="BI86" s="85" t="str">
        <f t="shared" si="55"/>
        <v>Лук</v>
      </c>
      <c r="BJ86" s="85" t="str">
        <f t="shared" si="55"/>
        <v>Капуста</v>
      </c>
      <c r="BK86" s="85" t="str">
        <f t="shared" si="55"/>
        <v>Свекла</v>
      </c>
      <c r="BL86" s="85" t="str">
        <f t="shared" si="55"/>
        <v>Томатная паста</v>
      </c>
      <c r="BM86" s="85" t="str">
        <f t="shared" si="55"/>
        <v>Масло растительное</v>
      </c>
      <c r="BN86" s="85" t="str">
        <f t="shared" si="55"/>
        <v>Соль</v>
      </c>
      <c r="BO86" s="85" t="str">
        <f t="shared" ref="BO86" si="56">BO5</f>
        <v>Аскорбиновая кислота</v>
      </c>
      <c r="BP86" s="94" t="s">
        <v>5</v>
      </c>
      <c r="BQ86" s="94" t="s">
        <v>6</v>
      </c>
    </row>
    <row r="87" spans="1:69" ht="28.5" customHeight="1" x14ac:dyDescent="0.25">
      <c r="A87" s="88"/>
      <c r="B87" s="5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3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94"/>
      <c r="BQ87" s="94"/>
    </row>
    <row r="88" spans="1:69" ht="16.5" customHeight="1" x14ac:dyDescent="0.25">
      <c r="A88" s="89" t="s">
        <v>18</v>
      </c>
      <c r="B88" s="6" t="str">
        <f>B20</f>
        <v>Компот из свеж. морож. ягод</v>
      </c>
      <c r="C88" s="90">
        <f>$E$4</f>
        <v>1</v>
      </c>
      <c r="D88" s="6">
        <f>D20</f>
        <v>0</v>
      </c>
      <c r="E88" s="6">
        <f t="shared" ref="E88:BN92" si="57">E20</f>
        <v>0</v>
      </c>
      <c r="F88" s="6">
        <f t="shared" si="57"/>
        <v>1.2E-2</v>
      </c>
      <c r="G88" s="6">
        <f t="shared" si="57"/>
        <v>0</v>
      </c>
      <c r="H88" s="6">
        <f t="shared" si="57"/>
        <v>0</v>
      </c>
      <c r="I88" s="6">
        <f t="shared" si="57"/>
        <v>0</v>
      </c>
      <c r="J88" s="6">
        <f t="shared" si="57"/>
        <v>0</v>
      </c>
      <c r="K88" s="6">
        <f t="shared" si="57"/>
        <v>0</v>
      </c>
      <c r="L88" s="6">
        <f t="shared" si="57"/>
        <v>0</v>
      </c>
      <c r="M88" s="6">
        <f t="shared" si="57"/>
        <v>0</v>
      </c>
      <c r="N88" s="6">
        <f t="shared" si="57"/>
        <v>0</v>
      </c>
      <c r="O88" s="6">
        <f t="shared" si="57"/>
        <v>0</v>
      </c>
      <c r="P88" s="6">
        <f t="shared" si="57"/>
        <v>0</v>
      </c>
      <c r="Q88" s="6">
        <f t="shared" si="57"/>
        <v>0</v>
      </c>
      <c r="R88" s="6">
        <f t="shared" si="57"/>
        <v>0</v>
      </c>
      <c r="S88" s="6">
        <f t="shared" si="57"/>
        <v>0</v>
      </c>
      <c r="T88" s="6">
        <f t="shared" si="57"/>
        <v>0</v>
      </c>
      <c r="U88" s="6">
        <f t="shared" si="57"/>
        <v>0</v>
      </c>
      <c r="V88" s="6">
        <f t="shared" si="57"/>
        <v>0</v>
      </c>
      <c r="W88" s="6">
        <f>W20</f>
        <v>0</v>
      </c>
      <c r="X88" s="6">
        <f t="shared" si="57"/>
        <v>0</v>
      </c>
      <c r="Y88" s="6">
        <f t="shared" si="57"/>
        <v>0</v>
      </c>
      <c r="Z88" s="6">
        <f t="shared" si="57"/>
        <v>0</v>
      </c>
      <c r="AA88" s="6">
        <f t="shared" si="57"/>
        <v>0</v>
      </c>
      <c r="AB88" s="6">
        <f t="shared" si="57"/>
        <v>0</v>
      </c>
      <c r="AC88" s="6">
        <f t="shared" si="57"/>
        <v>0</v>
      </c>
      <c r="AD88" s="6">
        <f t="shared" si="57"/>
        <v>0</v>
      </c>
      <c r="AE88" s="6">
        <f t="shared" si="57"/>
        <v>0.02</v>
      </c>
      <c r="AF88" s="6">
        <f t="shared" si="57"/>
        <v>0</v>
      </c>
      <c r="AG88" s="6">
        <f t="shared" si="57"/>
        <v>0</v>
      </c>
      <c r="AH88" s="6">
        <f t="shared" si="57"/>
        <v>0</v>
      </c>
      <c r="AI88" s="6">
        <f t="shared" si="57"/>
        <v>0</v>
      </c>
      <c r="AJ88" s="6">
        <f t="shared" si="57"/>
        <v>0</v>
      </c>
      <c r="AK88" s="6">
        <f t="shared" si="57"/>
        <v>0</v>
      </c>
      <c r="AL88" s="6">
        <f t="shared" si="57"/>
        <v>0</v>
      </c>
      <c r="AM88" s="6">
        <f t="shared" si="57"/>
        <v>0</v>
      </c>
      <c r="AN88" s="6">
        <f t="shared" si="57"/>
        <v>0</v>
      </c>
      <c r="AO88" s="6">
        <f t="shared" si="57"/>
        <v>0</v>
      </c>
      <c r="AP88" s="6">
        <f t="shared" si="57"/>
        <v>0</v>
      </c>
      <c r="AQ88" s="6">
        <f t="shared" si="57"/>
        <v>0</v>
      </c>
      <c r="AR88" s="6">
        <f t="shared" si="57"/>
        <v>0</v>
      </c>
      <c r="AS88" s="6">
        <f t="shared" si="57"/>
        <v>0</v>
      </c>
      <c r="AT88" s="6">
        <f t="shared" si="57"/>
        <v>0</v>
      </c>
      <c r="AU88" s="6">
        <f t="shared" si="57"/>
        <v>0</v>
      </c>
      <c r="AV88" s="6">
        <f t="shared" si="57"/>
        <v>0</v>
      </c>
      <c r="AW88" s="6">
        <f t="shared" si="57"/>
        <v>0</v>
      </c>
      <c r="AX88" s="6">
        <f t="shared" si="57"/>
        <v>0</v>
      </c>
      <c r="AY88" s="6">
        <f t="shared" si="57"/>
        <v>0</v>
      </c>
      <c r="AZ88" s="6">
        <f t="shared" si="57"/>
        <v>0</v>
      </c>
      <c r="BA88" s="6">
        <f t="shared" si="57"/>
        <v>0</v>
      </c>
      <c r="BB88" s="6">
        <f t="shared" si="57"/>
        <v>0</v>
      </c>
      <c r="BC88" s="6">
        <f t="shared" si="57"/>
        <v>0</v>
      </c>
      <c r="BD88" s="6">
        <f t="shared" si="57"/>
        <v>0</v>
      </c>
      <c r="BE88" s="6">
        <f t="shared" si="57"/>
        <v>0</v>
      </c>
      <c r="BF88" s="6">
        <f t="shared" si="57"/>
        <v>0</v>
      </c>
      <c r="BG88" s="6">
        <f t="shared" si="57"/>
        <v>0</v>
      </c>
      <c r="BH88" s="6">
        <f t="shared" si="57"/>
        <v>0</v>
      </c>
      <c r="BI88" s="6">
        <f t="shared" si="57"/>
        <v>0</v>
      </c>
      <c r="BJ88" s="6">
        <f t="shared" si="57"/>
        <v>0</v>
      </c>
      <c r="BK88" s="6">
        <f t="shared" si="57"/>
        <v>0</v>
      </c>
      <c r="BL88" s="6">
        <f t="shared" si="57"/>
        <v>0</v>
      </c>
      <c r="BM88" s="6">
        <f t="shared" si="57"/>
        <v>0</v>
      </c>
      <c r="BN88" s="6">
        <f t="shared" si="57"/>
        <v>0</v>
      </c>
      <c r="BO88" s="6">
        <f t="shared" ref="BO88:BO91" si="58">BO20</f>
        <v>0</v>
      </c>
    </row>
    <row r="89" spans="1:69" x14ac:dyDescent="0.25">
      <c r="A89" s="89"/>
      <c r="B89" s="6" t="str">
        <f>B21</f>
        <v>Пирог рыбный</v>
      </c>
      <c r="C89" s="91"/>
      <c r="D89" s="6">
        <f>D21</f>
        <v>0</v>
      </c>
      <c r="E89" s="6">
        <f t="shared" si="57"/>
        <v>0</v>
      </c>
      <c r="F89" s="6">
        <f t="shared" si="57"/>
        <v>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8.0000000000000002E-3</v>
      </c>
      <c r="K89" s="6">
        <f t="shared" si="57"/>
        <v>3.0000000000000001E-3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1.7999999999999999E-2</v>
      </c>
      <c r="V89" s="6">
        <f t="shared" si="57"/>
        <v>0</v>
      </c>
      <c r="W89" s="6">
        <f>W21</f>
        <v>0</v>
      </c>
      <c r="X89" s="6">
        <f t="shared" si="57"/>
        <v>0.1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3.3000000000000002E-2</v>
      </c>
      <c r="AK89" s="6">
        <f t="shared" si="57"/>
        <v>1.9183E-3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4.0000000000000001E-3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3.0000000000000001E-3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1E-3</v>
      </c>
      <c r="BN89" s="6">
        <f t="shared" si="57"/>
        <v>0</v>
      </c>
      <c r="BO89" s="6">
        <f t="shared" si="58"/>
        <v>0</v>
      </c>
    </row>
    <row r="90" spans="1:69" x14ac:dyDescent="0.25">
      <c r="A90" s="89"/>
      <c r="B90" s="6">
        <f>B22</f>
        <v>0</v>
      </c>
      <c r="C90" s="91"/>
      <c r="D90" s="6">
        <f>D22</f>
        <v>0</v>
      </c>
      <c r="E90" s="6">
        <f t="shared" si="57"/>
        <v>0</v>
      </c>
      <c r="F90" s="6">
        <f t="shared" si="57"/>
        <v>0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si="58"/>
        <v>0</v>
      </c>
    </row>
    <row r="91" spans="1:69" x14ac:dyDescent="0.25">
      <c r="A91" s="89"/>
      <c r="B91" s="6">
        <f>B23</f>
        <v>0</v>
      </c>
      <c r="C91" s="91"/>
      <c r="D91" s="6">
        <f>D23</f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W23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25">
      <c r="A92" s="89"/>
      <c r="B92" s="6">
        <f>B24</f>
        <v>0</v>
      </c>
      <c r="C92" s="92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ref="P92:BN92" si="59">P24</f>
        <v>0</v>
      </c>
      <c r="Q92" s="6">
        <f t="shared" si="59"/>
        <v>0</v>
      </c>
      <c r="R92" s="6">
        <f t="shared" si="59"/>
        <v>0</v>
      </c>
      <c r="S92" s="6">
        <f t="shared" si="59"/>
        <v>0</v>
      </c>
      <c r="T92" s="6">
        <f t="shared" si="59"/>
        <v>0</v>
      </c>
      <c r="U92" s="6">
        <f t="shared" si="59"/>
        <v>0</v>
      </c>
      <c r="V92" s="6">
        <f t="shared" si="59"/>
        <v>0</v>
      </c>
      <c r="W92" s="6">
        <f>W24</f>
        <v>0</v>
      </c>
      <c r="X92" s="6">
        <f t="shared" si="59"/>
        <v>0</v>
      </c>
      <c r="Y92" s="6">
        <f t="shared" si="59"/>
        <v>0</v>
      </c>
      <c r="Z92" s="6">
        <f t="shared" si="59"/>
        <v>0</v>
      </c>
      <c r="AA92" s="6">
        <f t="shared" si="59"/>
        <v>0</v>
      </c>
      <c r="AB92" s="6">
        <f t="shared" si="59"/>
        <v>0</v>
      </c>
      <c r="AC92" s="6">
        <f t="shared" si="59"/>
        <v>0</v>
      </c>
      <c r="AD92" s="6">
        <f t="shared" si="59"/>
        <v>0</v>
      </c>
      <c r="AE92" s="6">
        <f t="shared" si="59"/>
        <v>0</v>
      </c>
      <c r="AF92" s="6">
        <f t="shared" si="59"/>
        <v>0</v>
      </c>
      <c r="AG92" s="6">
        <f t="shared" si="59"/>
        <v>0</v>
      </c>
      <c r="AH92" s="6">
        <f t="shared" si="59"/>
        <v>0</v>
      </c>
      <c r="AI92" s="6">
        <f t="shared" si="59"/>
        <v>0</v>
      </c>
      <c r="AJ92" s="6">
        <f t="shared" si="59"/>
        <v>0</v>
      </c>
      <c r="AK92" s="6">
        <f t="shared" si="59"/>
        <v>0</v>
      </c>
      <c r="AL92" s="6">
        <f t="shared" si="59"/>
        <v>0</v>
      </c>
      <c r="AM92" s="6">
        <f t="shared" si="59"/>
        <v>0</v>
      </c>
      <c r="AN92" s="6">
        <f t="shared" si="59"/>
        <v>0</v>
      </c>
      <c r="AO92" s="6">
        <f t="shared" si="59"/>
        <v>0</v>
      </c>
      <c r="AP92" s="6">
        <f t="shared" si="59"/>
        <v>0</v>
      </c>
      <c r="AQ92" s="6">
        <f t="shared" si="59"/>
        <v>0</v>
      </c>
      <c r="AR92" s="6">
        <f t="shared" si="59"/>
        <v>0</v>
      </c>
      <c r="AS92" s="6">
        <f t="shared" si="59"/>
        <v>0</v>
      </c>
      <c r="AT92" s="6">
        <f t="shared" si="59"/>
        <v>0</v>
      </c>
      <c r="AU92" s="6">
        <f t="shared" si="59"/>
        <v>0</v>
      </c>
      <c r="AV92" s="6">
        <f t="shared" si="59"/>
        <v>0</v>
      </c>
      <c r="AW92" s="6">
        <f t="shared" si="59"/>
        <v>0</v>
      </c>
      <c r="AX92" s="6">
        <f t="shared" si="59"/>
        <v>0</v>
      </c>
      <c r="AY92" s="6">
        <f t="shared" si="59"/>
        <v>0</v>
      </c>
      <c r="AZ92" s="6">
        <f t="shared" si="59"/>
        <v>0</v>
      </c>
      <c r="BA92" s="6">
        <f t="shared" si="59"/>
        <v>0</v>
      </c>
      <c r="BB92" s="6">
        <f t="shared" si="59"/>
        <v>0</v>
      </c>
      <c r="BC92" s="6">
        <f t="shared" si="59"/>
        <v>0</v>
      </c>
      <c r="BD92" s="6">
        <f t="shared" si="59"/>
        <v>0</v>
      </c>
      <c r="BE92" s="6">
        <f t="shared" si="59"/>
        <v>0</v>
      </c>
      <c r="BF92" s="6">
        <f t="shared" si="59"/>
        <v>0</v>
      </c>
      <c r="BG92" s="6">
        <f t="shared" si="59"/>
        <v>0</v>
      </c>
      <c r="BH92" s="6">
        <f t="shared" si="59"/>
        <v>0</v>
      </c>
      <c r="BI92" s="6">
        <f t="shared" si="59"/>
        <v>0</v>
      </c>
      <c r="BJ92" s="6">
        <f t="shared" si="59"/>
        <v>0</v>
      </c>
      <c r="BK92" s="6">
        <f t="shared" si="59"/>
        <v>0</v>
      </c>
      <c r="BL92" s="6">
        <f t="shared" si="59"/>
        <v>0</v>
      </c>
      <c r="BM92" s="6">
        <f t="shared" si="59"/>
        <v>0</v>
      </c>
      <c r="BN92" s="6">
        <f t="shared" si="59"/>
        <v>0</v>
      </c>
      <c r="BO92" s="6">
        <f t="shared" ref="BO92" si="60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1">SUM(E88:E92)</f>
        <v>0</v>
      </c>
      <c r="F93" s="19">
        <f t="shared" si="61"/>
        <v>1.4E-2</v>
      </c>
      <c r="G93" s="19">
        <f t="shared" si="61"/>
        <v>0</v>
      </c>
      <c r="H93" s="19">
        <f t="shared" si="61"/>
        <v>0</v>
      </c>
      <c r="I93" s="19">
        <f t="shared" si="61"/>
        <v>0</v>
      </c>
      <c r="J93" s="19">
        <f t="shared" si="61"/>
        <v>8.0000000000000002E-3</v>
      </c>
      <c r="K93" s="19">
        <f t="shared" si="61"/>
        <v>3.0000000000000001E-3</v>
      </c>
      <c r="L93" s="19">
        <f t="shared" si="61"/>
        <v>0</v>
      </c>
      <c r="M93" s="19">
        <f t="shared" si="61"/>
        <v>0</v>
      </c>
      <c r="N93" s="19">
        <f t="shared" si="61"/>
        <v>0</v>
      </c>
      <c r="O93" s="19">
        <f t="shared" si="61"/>
        <v>0</v>
      </c>
      <c r="P93" s="19">
        <f t="shared" si="61"/>
        <v>0</v>
      </c>
      <c r="Q93" s="19">
        <f t="shared" si="61"/>
        <v>0</v>
      </c>
      <c r="R93" s="19">
        <f t="shared" si="61"/>
        <v>0</v>
      </c>
      <c r="S93" s="19">
        <f t="shared" si="61"/>
        <v>0</v>
      </c>
      <c r="T93" s="19">
        <f t="shared" si="61"/>
        <v>0</v>
      </c>
      <c r="U93" s="19">
        <f t="shared" si="61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1"/>
        <v>0</v>
      </c>
      <c r="Z93" s="19">
        <f t="shared" si="61"/>
        <v>0</v>
      </c>
      <c r="AA93" s="19">
        <f t="shared" si="61"/>
        <v>0</v>
      </c>
      <c r="AB93" s="19">
        <f t="shared" si="61"/>
        <v>0</v>
      </c>
      <c r="AC93" s="19">
        <f t="shared" si="61"/>
        <v>0</v>
      </c>
      <c r="AD93" s="19">
        <f t="shared" si="61"/>
        <v>0</v>
      </c>
      <c r="AE93" s="19">
        <f t="shared" si="61"/>
        <v>0.02</v>
      </c>
      <c r="AF93" s="19">
        <f t="shared" si="61"/>
        <v>0</v>
      </c>
      <c r="AG93" s="19">
        <f t="shared" si="61"/>
        <v>0</v>
      </c>
      <c r="AH93" s="19">
        <f t="shared" si="61"/>
        <v>0</v>
      </c>
      <c r="AI93" s="19">
        <f t="shared" si="61"/>
        <v>0</v>
      </c>
      <c r="AJ93" s="19">
        <f t="shared" si="61"/>
        <v>3.3000000000000002E-2</v>
      </c>
      <c r="AK93" s="19">
        <f t="shared" si="61"/>
        <v>1.9183E-3</v>
      </c>
      <c r="AL93" s="19">
        <f t="shared" si="61"/>
        <v>0</v>
      </c>
      <c r="AM93" s="19">
        <f t="shared" si="61"/>
        <v>0</v>
      </c>
      <c r="AN93" s="19">
        <f t="shared" si="61"/>
        <v>0</v>
      </c>
      <c r="AO93" s="19">
        <f t="shared" si="61"/>
        <v>0</v>
      </c>
      <c r="AP93" s="19">
        <f t="shared" si="61"/>
        <v>0</v>
      </c>
      <c r="AQ93" s="19">
        <f t="shared" si="61"/>
        <v>0</v>
      </c>
      <c r="AR93" s="19">
        <f t="shared" si="61"/>
        <v>0</v>
      </c>
      <c r="AS93" s="19">
        <f t="shared" si="61"/>
        <v>0</v>
      </c>
      <c r="AT93" s="19">
        <f t="shared" si="61"/>
        <v>0</v>
      </c>
      <c r="AU93" s="19">
        <f t="shared" si="61"/>
        <v>0</v>
      </c>
      <c r="AV93" s="19">
        <f t="shared" si="61"/>
        <v>0</v>
      </c>
      <c r="AW93" s="19">
        <f t="shared" si="61"/>
        <v>0</v>
      </c>
      <c r="AX93" s="19">
        <f t="shared" si="61"/>
        <v>0</v>
      </c>
      <c r="AY93" s="19">
        <f t="shared" si="61"/>
        <v>0</v>
      </c>
      <c r="AZ93" s="19">
        <f t="shared" si="61"/>
        <v>4.0000000000000001E-3</v>
      </c>
      <c r="BA93" s="19">
        <f t="shared" si="61"/>
        <v>0</v>
      </c>
      <c r="BB93" s="19">
        <f t="shared" si="61"/>
        <v>0</v>
      </c>
      <c r="BC93" s="19">
        <f t="shared" si="61"/>
        <v>0</v>
      </c>
      <c r="BD93" s="19">
        <f t="shared" si="61"/>
        <v>0</v>
      </c>
      <c r="BE93" s="19">
        <f t="shared" si="61"/>
        <v>0</v>
      </c>
      <c r="BF93" s="19">
        <f t="shared" si="61"/>
        <v>0</v>
      </c>
      <c r="BG93" s="19">
        <f t="shared" si="61"/>
        <v>0</v>
      </c>
      <c r="BH93" s="19">
        <f t="shared" si="61"/>
        <v>0</v>
      </c>
      <c r="BI93" s="19">
        <f t="shared" si="61"/>
        <v>3.0000000000000001E-3</v>
      </c>
      <c r="BJ93" s="19">
        <f t="shared" si="61"/>
        <v>0</v>
      </c>
      <c r="BK93" s="19">
        <f t="shared" si="61"/>
        <v>0</v>
      </c>
      <c r="BL93" s="19">
        <f t="shared" si="61"/>
        <v>0</v>
      </c>
      <c r="BM93" s="19">
        <f t="shared" si="61"/>
        <v>1E-3</v>
      </c>
      <c r="BN93" s="19">
        <f t="shared" si="61"/>
        <v>0</v>
      </c>
      <c r="BO93" s="19">
        <f t="shared" ref="BO93" si="62">SUM(BO88:BO92)</f>
        <v>0</v>
      </c>
    </row>
    <row r="94" spans="1:69" ht="17.25" x14ac:dyDescent="0.3">
      <c r="B94" s="20" t="s">
        <v>25</v>
      </c>
      <c r="C94" s="18"/>
      <c r="D94" s="21">
        <f t="shared" ref="D94:BN94" si="63">PRODUCT(D93,$E$4)</f>
        <v>0</v>
      </c>
      <c r="E94" s="21">
        <f t="shared" si="63"/>
        <v>0</v>
      </c>
      <c r="F94" s="21">
        <f t="shared" si="63"/>
        <v>1.4E-2</v>
      </c>
      <c r="G94" s="21">
        <f t="shared" si="63"/>
        <v>0</v>
      </c>
      <c r="H94" s="21">
        <f t="shared" si="63"/>
        <v>0</v>
      </c>
      <c r="I94" s="21">
        <f t="shared" si="63"/>
        <v>0</v>
      </c>
      <c r="J94" s="21">
        <f t="shared" si="63"/>
        <v>8.0000000000000002E-3</v>
      </c>
      <c r="K94" s="21">
        <f t="shared" si="63"/>
        <v>3.0000000000000001E-3</v>
      </c>
      <c r="L94" s="21">
        <f t="shared" si="63"/>
        <v>0</v>
      </c>
      <c r="M94" s="21">
        <f t="shared" si="63"/>
        <v>0</v>
      </c>
      <c r="N94" s="21">
        <f t="shared" si="63"/>
        <v>0</v>
      </c>
      <c r="O94" s="21">
        <f t="shared" si="63"/>
        <v>0</v>
      </c>
      <c r="P94" s="21">
        <f t="shared" si="63"/>
        <v>0</v>
      </c>
      <c r="Q94" s="21">
        <f t="shared" si="63"/>
        <v>0</v>
      </c>
      <c r="R94" s="21">
        <f t="shared" si="63"/>
        <v>0</v>
      </c>
      <c r="S94" s="21">
        <f t="shared" si="63"/>
        <v>0</v>
      </c>
      <c r="T94" s="21">
        <f t="shared" si="63"/>
        <v>0</v>
      </c>
      <c r="U94" s="21">
        <f t="shared" si="63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3"/>
        <v>0</v>
      </c>
      <c r="Z94" s="21">
        <f t="shared" si="63"/>
        <v>0</v>
      </c>
      <c r="AA94" s="21">
        <f t="shared" si="63"/>
        <v>0</v>
      </c>
      <c r="AB94" s="21">
        <f t="shared" si="63"/>
        <v>0</v>
      </c>
      <c r="AC94" s="21">
        <f t="shared" si="63"/>
        <v>0</v>
      </c>
      <c r="AD94" s="21">
        <f t="shared" si="63"/>
        <v>0</v>
      </c>
      <c r="AE94" s="21">
        <f t="shared" si="63"/>
        <v>0.02</v>
      </c>
      <c r="AF94" s="21">
        <f t="shared" si="63"/>
        <v>0</v>
      </c>
      <c r="AG94" s="21">
        <f t="shared" si="63"/>
        <v>0</v>
      </c>
      <c r="AH94" s="21">
        <f t="shared" si="63"/>
        <v>0</v>
      </c>
      <c r="AI94" s="21">
        <f t="shared" si="63"/>
        <v>0</v>
      </c>
      <c r="AJ94" s="21">
        <f t="shared" si="63"/>
        <v>3.3000000000000002E-2</v>
      </c>
      <c r="AK94" s="21">
        <f t="shared" si="63"/>
        <v>1.9183E-3</v>
      </c>
      <c r="AL94" s="21">
        <f t="shared" si="63"/>
        <v>0</v>
      </c>
      <c r="AM94" s="21">
        <f t="shared" si="63"/>
        <v>0</v>
      </c>
      <c r="AN94" s="21">
        <f t="shared" si="63"/>
        <v>0</v>
      </c>
      <c r="AO94" s="21">
        <f t="shared" si="63"/>
        <v>0</v>
      </c>
      <c r="AP94" s="21">
        <f t="shared" si="63"/>
        <v>0</v>
      </c>
      <c r="AQ94" s="21">
        <f t="shared" si="63"/>
        <v>0</v>
      </c>
      <c r="AR94" s="21">
        <f t="shared" si="63"/>
        <v>0</v>
      </c>
      <c r="AS94" s="21">
        <f t="shared" si="63"/>
        <v>0</v>
      </c>
      <c r="AT94" s="21">
        <f t="shared" si="63"/>
        <v>0</v>
      </c>
      <c r="AU94" s="21">
        <f t="shared" si="63"/>
        <v>0</v>
      </c>
      <c r="AV94" s="21">
        <f t="shared" si="63"/>
        <v>0</v>
      </c>
      <c r="AW94" s="21">
        <f t="shared" si="63"/>
        <v>0</v>
      </c>
      <c r="AX94" s="21">
        <f t="shared" si="63"/>
        <v>0</v>
      </c>
      <c r="AY94" s="21">
        <f t="shared" si="63"/>
        <v>0</v>
      </c>
      <c r="AZ94" s="21">
        <f t="shared" si="63"/>
        <v>4.0000000000000001E-3</v>
      </c>
      <c r="BA94" s="21">
        <f t="shared" si="63"/>
        <v>0</v>
      </c>
      <c r="BB94" s="21">
        <f t="shared" si="63"/>
        <v>0</v>
      </c>
      <c r="BC94" s="21">
        <f t="shared" si="63"/>
        <v>0</v>
      </c>
      <c r="BD94" s="21">
        <f t="shared" si="63"/>
        <v>0</v>
      </c>
      <c r="BE94" s="21">
        <f t="shared" si="63"/>
        <v>0</v>
      </c>
      <c r="BF94" s="21">
        <f t="shared" si="63"/>
        <v>0</v>
      </c>
      <c r="BG94" s="21">
        <f t="shared" si="63"/>
        <v>0</v>
      </c>
      <c r="BH94" s="21">
        <f t="shared" si="63"/>
        <v>0</v>
      </c>
      <c r="BI94" s="21">
        <f t="shared" si="63"/>
        <v>3.0000000000000001E-3</v>
      </c>
      <c r="BJ94" s="21">
        <f t="shared" si="63"/>
        <v>0</v>
      </c>
      <c r="BK94" s="21">
        <f t="shared" si="63"/>
        <v>0</v>
      </c>
      <c r="BL94" s="21">
        <f t="shared" si="63"/>
        <v>0</v>
      </c>
      <c r="BM94" s="21">
        <f t="shared" si="63"/>
        <v>1E-3</v>
      </c>
      <c r="BN94" s="21">
        <f t="shared" si="63"/>
        <v>0</v>
      </c>
      <c r="BO94" s="21">
        <f t="shared" ref="BO94" si="64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5">E42</f>
        <v>70</v>
      </c>
      <c r="F96" s="27">
        <f t="shared" si="65"/>
        <v>80</v>
      </c>
      <c r="G96" s="27">
        <f t="shared" si="65"/>
        <v>532</v>
      </c>
      <c r="H96" s="27">
        <f t="shared" si="65"/>
        <v>1140</v>
      </c>
      <c r="I96" s="27">
        <f t="shared" si="65"/>
        <v>620</v>
      </c>
      <c r="J96" s="27">
        <f t="shared" si="65"/>
        <v>71.38</v>
      </c>
      <c r="K96" s="27">
        <f t="shared" si="65"/>
        <v>662.44</v>
      </c>
      <c r="L96" s="27">
        <f t="shared" si="65"/>
        <v>200.83</v>
      </c>
      <c r="M96" s="27">
        <f t="shared" si="65"/>
        <v>554</v>
      </c>
      <c r="N96" s="27">
        <f t="shared" si="65"/>
        <v>99.49</v>
      </c>
      <c r="O96" s="27">
        <f t="shared" si="65"/>
        <v>320.32</v>
      </c>
      <c r="P96" s="27">
        <f t="shared" si="65"/>
        <v>373.68</v>
      </c>
      <c r="Q96" s="27">
        <f t="shared" si="65"/>
        <v>416.67</v>
      </c>
      <c r="R96" s="27">
        <f t="shared" si="65"/>
        <v>0</v>
      </c>
      <c r="S96" s="27">
        <f t="shared" si="65"/>
        <v>0</v>
      </c>
      <c r="T96" s="27">
        <f t="shared" si="65"/>
        <v>0</v>
      </c>
      <c r="U96" s="27">
        <f t="shared" si="65"/>
        <v>692</v>
      </c>
      <c r="V96" s="27">
        <f t="shared" si="65"/>
        <v>401.28</v>
      </c>
      <c r="W96" s="27">
        <f>W42</f>
        <v>209</v>
      </c>
      <c r="X96" s="27">
        <f t="shared" si="65"/>
        <v>9.1</v>
      </c>
      <c r="Y96" s="27">
        <f t="shared" si="65"/>
        <v>0</v>
      </c>
      <c r="Z96" s="27">
        <f t="shared" si="65"/>
        <v>261</v>
      </c>
      <c r="AA96" s="27">
        <f t="shared" si="65"/>
        <v>412</v>
      </c>
      <c r="AB96" s="27">
        <f t="shared" si="65"/>
        <v>224</v>
      </c>
      <c r="AC96" s="27">
        <f t="shared" si="65"/>
        <v>300</v>
      </c>
      <c r="AD96" s="27">
        <f t="shared" si="65"/>
        <v>145</v>
      </c>
      <c r="AE96" s="27">
        <f t="shared" si="65"/>
        <v>392</v>
      </c>
      <c r="AF96" s="27">
        <f t="shared" si="65"/>
        <v>209</v>
      </c>
      <c r="AG96" s="27">
        <f t="shared" si="65"/>
        <v>227.27</v>
      </c>
      <c r="AH96" s="27">
        <f t="shared" si="65"/>
        <v>66.599999999999994</v>
      </c>
      <c r="AI96" s="27">
        <f t="shared" si="65"/>
        <v>59.25</v>
      </c>
      <c r="AJ96" s="27">
        <f t="shared" si="65"/>
        <v>38.5</v>
      </c>
      <c r="AK96" s="27">
        <f t="shared" si="65"/>
        <v>190</v>
      </c>
      <c r="AL96" s="27">
        <f t="shared" si="65"/>
        <v>194</v>
      </c>
      <c r="AM96" s="27">
        <f t="shared" si="65"/>
        <v>316.27999999999997</v>
      </c>
      <c r="AN96" s="27">
        <f t="shared" si="65"/>
        <v>250</v>
      </c>
      <c r="AO96" s="27">
        <f t="shared" si="65"/>
        <v>0</v>
      </c>
      <c r="AP96" s="27">
        <f t="shared" si="65"/>
        <v>224.14</v>
      </c>
      <c r="AQ96" s="27">
        <f t="shared" si="65"/>
        <v>60</v>
      </c>
      <c r="AR96" s="27">
        <f t="shared" si="65"/>
        <v>56.67</v>
      </c>
      <c r="AS96" s="27">
        <f t="shared" si="65"/>
        <v>88</v>
      </c>
      <c r="AT96" s="27">
        <f t="shared" si="65"/>
        <v>64.290000000000006</v>
      </c>
      <c r="AU96" s="27">
        <f t="shared" si="65"/>
        <v>57.14</v>
      </c>
      <c r="AV96" s="27">
        <f t="shared" si="65"/>
        <v>56.25</v>
      </c>
      <c r="AW96" s="27">
        <f t="shared" si="65"/>
        <v>114.28</v>
      </c>
      <c r="AX96" s="27">
        <f t="shared" si="65"/>
        <v>66</v>
      </c>
      <c r="AY96" s="27">
        <f t="shared" si="65"/>
        <v>60</v>
      </c>
      <c r="AZ96" s="27">
        <f t="shared" si="65"/>
        <v>114</v>
      </c>
      <c r="BA96" s="27">
        <f t="shared" si="65"/>
        <v>238</v>
      </c>
      <c r="BB96" s="27">
        <f t="shared" si="65"/>
        <v>355</v>
      </c>
      <c r="BC96" s="27">
        <f t="shared" si="65"/>
        <v>504.44</v>
      </c>
      <c r="BD96" s="27">
        <f t="shared" si="65"/>
        <v>197</v>
      </c>
      <c r="BE96" s="27">
        <f t="shared" si="65"/>
        <v>369</v>
      </c>
      <c r="BF96" s="27">
        <f t="shared" si="65"/>
        <v>0</v>
      </c>
      <c r="BG96" s="27">
        <f t="shared" si="65"/>
        <v>32</v>
      </c>
      <c r="BH96" s="27">
        <f t="shared" si="65"/>
        <v>36</v>
      </c>
      <c r="BI96" s="27">
        <f t="shared" si="65"/>
        <v>72</v>
      </c>
      <c r="BJ96" s="27">
        <f t="shared" si="65"/>
        <v>34</v>
      </c>
      <c r="BK96" s="27">
        <f t="shared" si="65"/>
        <v>37</v>
      </c>
      <c r="BL96" s="27">
        <f t="shared" si="65"/>
        <v>256</v>
      </c>
      <c r="BM96" s="27">
        <f t="shared" si="65"/>
        <v>138.88999999999999</v>
      </c>
      <c r="BN96" s="27">
        <f t="shared" si="65"/>
        <v>14.89</v>
      </c>
      <c r="BO96" s="27">
        <f t="shared" ref="BO96" si="66">BO42</f>
        <v>10000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7">E96/1000</f>
        <v>7.0000000000000007E-2</v>
      </c>
      <c r="F97" s="19">
        <f t="shared" si="67"/>
        <v>0.08</v>
      </c>
      <c r="G97" s="19">
        <f t="shared" si="67"/>
        <v>0.53200000000000003</v>
      </c>
      <c r="H97" s="19">
        <f t="shared" si="67"/>
        <v>1.1399999999999999</v>
      </c>
      <c r="I97" s="19">
        <f t="shared" si="67"/>
        <v>0.62</v>
      </c>
      <c r="J97" s="19">
        <f t="shared" si="67"/>
        <v>7.1379999999999999E-2</v>
      </c>
      <c r="K97" s="19">
        <f t="shared" si="67"/>
        <v>0.66244000000000003</v>
      </c>
      <c r="L97" s="19">
        <f t="shared" si="67"/>
        <v>0.20083000000000001</v>
      </c>
      <c r="M97" s="19">
        <f t="shared" si="67"/>
        <v>0.55400000000000005</v>
      </c>
      <c r="N97" s="19">
        <f t="shared" si="67"/>
        <v>9.9489999999999995E-2</v>
      </c>
      <c r="O97" s="19">
        <f t="shared" si="67"/>
        <v>0.32031999999999999</v>
      </c>
      <c r="P97" s="19">
        <f t="shared" si="67"/>
        <v>0.37368000000000001</v>
      </c>
      <c r="Q97" s="19">
        <f t="shared" si="67"/>
        <v>0.41667000000000004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0.69199999999999995</v>
      </c>
      <c r="V97" s="19">
        <f t="shared" si="67"/>
        <v>0.40127999999999997</v>
      </c>
      <c r="W97" s="19">
        <f>W96/1000</f>
        <v>0.20899999999999999</v>
      </c>
      <c r="X97" s="19">
        <f t="shared" si="67"/>
        <v>9.1000000000000004E-3</v>
      </c>
      <c r="Y97" s="19">
        <f t="shared" si="67"/>
        <v>0</v>
      </c>
      <c r="Z97" s="19">
        <f t="shared" si="67"/>
        <v>0.26100000000000001</v>
      </c>
      <c r="AA97" s="19">
        <f t="shared" si="67"/>
        <v>0.41199999999999998</v>
      </c>
      <c r="AB97" s="19">
        <f t="shared" si="67"/>
        <v>0.224</v>
      </c>
      <c r="AC97" s="19">
        <f t="shared" si="67"/>
        <v>0.3</v>
      </c>
      <c r="AD97" s="19">
        <f t="shared" si="67"/>
        <v>0.14499999999999999</v>
      </c>
      <c r="AE97" s="19">
        <f t="shared" si="67"/>
        <v>0.39200000000000002</v>
      </c>
      <c r="AF97" s="19">
        <f t="shared" si="67"/>
        <v>0.20899999999999999</v>
      </c>
      <c r="AG97" s="19">
        <f t="shared" si="67"/>
        <v>0.22727</v>
      </c>
      <c r="AH97" s="19">
        <f t="shared" si="67"/>
        <v>6.6599999999999993E-2</v>
      </c>
      <c r="AI97" s="19">
        <f t="shared" si="67"/>
        <v>5.9249999999999997E-2</v>
      </c>
      <c r="AJ97" s="19">
        <f t="shared" si="67"/>
        <v>3.85E-2</v>
      </c>
      <c r="AK97" s="19">
        <f t="shared" si="67"/>
        <v>0.19</v>
      </c>
      <c r="AL97" s="19">
        <f t="shared" si="67"/>
        <v>0.19400000000000001</v>
      </c>
      <c r="AM97" s="19">
        <f t="shared" si="67"/>
        <v>0.31627999999999995</v>
      </c>
      <c r="AN97" s="19">
        <f t="shared" si="67"/>
        <v>0.25</v>
      </c>
      <c r="AO97" s="19">
        <f t="shared" si="67"/>
        <v>0</v>
      </c>
      <c r="AP97" s="19">
        <f t="shared" si="67"/>
        <v>0.22413999999999998</v>
      </c>
      <c r="AQ97" s="19">
        <f t="shared" si="67"/>
        <v>0.06</v>
      </c>
      <c r="AR97" s="19">
        <f t="shared" si="67"/>
        <v>5.6670000000000005E-2</v>
      </c>
      <c r="AS97" s="19">
        <f t="shared" si="67"/>
        <v>8.7999999999999995E-2</v>
      </c>
      <c r="AT97" s="19">
        <f t="shared" si="67"/>
        <v>6.429E-2</v>
      </c>
      <c r="AU97" s="19">
        <f t="shared" si="67"/>
        <v>5.7140000000000003E-2</v>
      </c>
      <c r="AV97" s="19">
        <f t="shared" si="67"/>
        <v>5.6250000000000001E-2</v>
      </c>
      <c r="AW97" s="19">
        <f t="shared" si="67"/>
        <v>0.11428000000000001</v>
      </c>
      <c r="AX97" s="19">
        <f t="shared" si="67"/>
        <v>6.6000000000000003E-2</v>
      </c>
      <c r="AY97" s="19">
        <f t="shared" si="67"/>
        <v>0.06</v>
      </c>
      <c r="AZ97" s="19">
        <f t="shared" si="67"/>
        <v>0.114</v>
      </c>
      <c r="BA97" s="19">
        <f t="shared" si="67"/>
        <v>0.23799999999999999</v>
      </c>
      <c r="BB97" s="19">
        <f t="shared" si="67"/>
        <v>0.35499999999999998</v>
      </c>
      <c r="BC97" s="19">
        <f t="shared" si="67"/>
        <v>0.50444</v>
      </c>
      <c r="BD97" s="19">
        <f t="shared" si="67"/>
        <v>0.19700000000000001</v>
      </c>
      <c r="BE97" s="19">
        <f t="shared" si="67"/>
        <v>0.36899999999999999</v>
      </c>
      <c r="BF97" s="19">
        <f t="shared" si="67"/>
        <v>0</v>
      </c>
      <c r="BG97" s="19">
        <f t="shared" si="67"/>
        <v>3.2000000000000001E-2</v>
      </c>
      <c r="BH97" s="19">
        <f t="shared" si="67"/>
        <v>3.5999999999999997E-2</v>
      </c>
      <c r="BI97" s="19">
        <f t="shared" si="67"/>
        <v>7.1999999999999995E-2</v>
      </c>
      <c r="BJ97" s="19">
        <f t="shared" si="67"/>
        <v>3.4000000000000002E-2</v>
      </c>
      <c r="BK97" s="19">
        <f t="shared" si="67"/>
        <v>3.6999999999999998E-2</v>
      </c>
      <c r="BL97" s="19">
        <f t="shared" si="67"/>
        <v>0.25600000000000001</v>
      </c>
      <c r="BM97" s="19">
        <f t="shared" si="67"/>
        <v>0.13888999999999999</v>
      </c>
      <c r="BN97" s="19">
        <f t="shared" si="67"/>
        <v>1.489E-2</v>
      </c>
      <c r="BO97" s="19">
        <f t="shared" ref="BO97" si="68">BO96/1000</f>
        <v>10</v>
      </c>
    </row>
    <row r="98" spans="1:69" ht="17.25" x14ac:dyDescent="0.3">
      <c r="A98" s="28"/>
      <c r="B98" s="29" t="s">
        <v>30</v>
      </c>
      <c r="C98" s="93"/>
      <c r="D98" s="30">
        <f>D94*D96</f>
        <v>0</v>
      </c>
      <c r="E98" s="30">
        <f t="shared" ref="E98:BN98" si="69">E94*E96</f>
        <v>0</v>
      </c>
      <c r="F98" s="30">
        <f t="shared" si="69"/>
        <v>1.1200000000000001</v>
      </c>
      <c r="G98" s="30">
        <f t="shared" si="69"/>
        <v>0</v>
      </c>
      <c r="H98" s="30">
        <f t="shared" si="69"/>
        <v>0</v>
      </c>
      <c r="I98" s="30">
        <f t="shared" si="69"/>
        <v>0</v>
      </c>
      <c r="J98" s="30">
        <f t="shared" si="69"/>
        <v>0.57103999999999999</v>
      </c>
      <c r="K98" s="30">
        <f t="shared" si="69"/>
        <v>1.9873200000000002</v>
      </c>
      <c r="L98" s="30">
        <f t="shared" si="69"/>
        <v>0</v>
      </c>
      <c r="M98" s="30">
        <f t="shared" si="69"/>
        <v>0</v>
      </c>
      <c r="N98" s="30">
        <f t="shared" si="69"/>
        <v>0</v>
      </c>
      <c r="O98" s="30">
        <f t="shared" si="69"/>
        <v>0</v>
      </c>
      <c r="P98" s="30">
        <f t="shared" si="69"/>
        <v>0</v>
      </c>
      <c r="Q98" s="30">
        <f t="shared" si="69"/>
        <v>0</v>
      </c>
      <c r="R98" s="30">
        <f t="shared" si="69"/>
        <v>0</v>
      </c>
      <c r="S98" s="30">
        <f t="shared" si="69"/>
        <v>0</v>
      </c>
      <c r="T98" s="30">
        <f t="shared" si="69"/>
        <v>0</v>
      </c>
      <c r="U98" s="30">
        <f t="shared" si="69"/>
        <v>12.456</v>
      </c>
      <c r="V98" s="30">
        <f t="shared" si="69"/>
        <v>0</v>
      </c>
      <c r="W98" s="30">
        <f>W94*W96</f>
        <v>0</v>
      </c>
      <c r="X98" s="30">
        <f t="shared" si="69"/>
        <v>0.91</v>
      </c>
      <c r="Y98" s="30">
        <f t="shared" si="69"/>
        <v>0</v>
      </c>
      <c r="Z98" s="30">
        <f t="shared" si="69"/>
        <v>0</v>
      </c>
      <c r="AA98" s="30">
        <f t="shared" si="69"/>
        <v>0</v>
      </c>
      <c r="AB98" s="30">
        <f t="shared" si="69"/>
        <v>0</v>
      </c>
      <c r="AC98" s="30">
        <f t="shared" si="69"/>
        <v>0</v>
      </c>
      <c r="AD98" s="30">
        <f t="shared" si="69"/>
        <v>0</v>
      </c>
      <c r="AE98" s="30">
        <f t="shared" si="69"/>
        <v>7.84</v>
      </c>
      <c r="AF98" s="30">
        <f t="shared" si="69"/>
        <v>0</v>
      </c>
      <c r="AG98" s="30">
        <f t="shared" si="69"/>
        <v>0</v>
      </c>
      <c r="AH98" s="30">
        <f t="shared" si="69"/>
        <v>0</v>
      </c>
      <c r="AI98" s="30">
        <f t="shared" si="69"/>
        <v>0</v>
      </c>
      <c r="AJ98" s="30">
        <f t="shared" si="69"/>
        <v>1.2705</v>
      </c>
      <c r="AK98" s="30">
        <f t="shared" si="69"/>
        <v>0.364477</v>
      </c>
      <c r="AL98" s="30">
        <f t="shared" si="69"/>
        <v>0</v>
      </c>
      <c r="AM98" s="30">
        <f t="shared" si="69"/>
        <v>0</v>
      </c>
      <c r="AN98" s="30">
        <f t="shared" si="69"/>
        <v>0</v>
      </c>
      <c r="AO98" s="30">
        <f t="shared" si="69"/>
        <v>0</v>
      </c>
      <c r="AP98" s="30">
        <f t="shared" si="69"/>
        <v>0</v>
      </c>
      <c r="AQ98" s="30">
        <f t="shared" si="69"/>
        <v>0</v>
      </c>
      <c r="AR98" s="30">
        <f t="shared" si="69"/>
        <v>0</v>
      </c>
      <c r="AS98" s="30">
        <f t="shared" si="69"/>
        <v>0</v>
      </c>
      <c r="AT98" s="30">
        <f t="shared" si="69"/>
        <v>0</v>
      </c>
      <c r="AU98" s="30">
        <f t="shared" si="69"/>
        <v>0</v>
      </c>
      <c r="AV98" s="30">
        <f t="shared" si="69"/>
        <v>0</v>
      </c>
      <c r="AW98" s="30">
        <f t="shared" si="69"/>
        <v>0</v>
      </c>
      <c r="AX98" s="30">
        <f t="shared" si="69"/>
        <v>0</v>
      </c>
      <c r="AY98" s="30">
        <f t="shared" si="69"/>
        <v>0</v>
      </c>
      <c r="AZ98" s="30">
        <f t="shared" si="69"/>
        <v>0.45600000000000002</v>
      </c>
      <c r="BA98" s="30">
        <f t="shared" si="69"/>
        <v>0</v>
      </c>
      <c r="BB98" s="30">
        <f t="shared" si="69"/>
        <v>0</v>
      </c>
      <c r="BC98" s="30">
        <f t="shared" si="69"/>
        <v>0</v>
      </c>
      <c r="BD98" s="30">
        <f t="shared" si="69"/>
        <v>0</v>
      </c>
      <c r="BE98" s="30">
        <f t="shared" si="69"/>
        <v>0</v>
      </c>
      <c r="BF98" s="30">
        <f t="shared" si="69"/>
        <v>0</v>
      </c>
      <c r="BG98" s="30">
        <f t="shared" si="69"/>
        <v>0</v>
      </c>
      <c r="BH98" s="30">
        <f t="shared" si="69"/>
        <v>0</v>
      </c>
      <c r="BI98" s="30">
        <f t="shared" si="69"/>
        <v>0.216</v>
      </c>
      <c r="BJ98" s="30">
        <f t="shared" si="69"/>
        <v>0</v>
      </c>
      <c r="BK98" s="30">
        <f t="shared" si="69"/>
        <v>0</v>
      </c>
      <c r="BL98" s="30">
        <f t="shared" si="69"/>
        <v>0</v>
      </c>
      <c r="BM98" s="30">
        <f t="shared" si="69"/>
        <v>0.13888999999999999</v>
      </c>
      <c r="BN98" s="30">
        <f t="shared" si="69"/>
        <v>0</v>
      </c>
      <c r="BO98" s="30">
        <f t="shared" ref="BO98" si="70">BO94*BO96</f>
        <v>0</v>
      </c>
      <c r="BP98" s="31">
        <f>SUM(D98:BN98)</f>
        <v>27.330227000000001</v>
      </c>
      <c r="BQ98" s="32">
        <f>BP98/$C$20</f>
        <v>27.330227000000001</v>
      </c>
    </row>
    <row r="99" spans="1:69" ht="17.25" x14ac:dyDescent="0.3">
      <c r="A99" s="28"/>
      <c r="B99" s="29" t="s">
        <v>31</v>
      </c>
      <c r="C99" s="93"/>
      <c r="D99" s="30">
        <f>D94*D96</f>
        <v>0</v>
      </c>
      <c r="E99" s="30">
        <f t="shared" ref="E99:BN99" si="71">E94*E96</f>
        <v>0</v>
      </c>
      <c r="F99" s="30">
        <f t="shared" si="71"/>
        <v>1.1200000000000001</v>
      </c>
      <c r="G99" s="30">
        <f t="shared" si="71"/>
        <v>0</v>
      </c>
      <c r="H99" s="30">
        <f t="shared" si="71"/>
        <v>0</v>
      </c>
      <c r="I99" s="30">
        <f t="shared" si="71"/>
        <v>0</v>
      </c>
      <c r="J99" s="30">
        <f t="shared" si="71"/>
        <v>0.57103999999999999</v>
      </c>
      <c r="K99" s="30">
        <f t="shared" si="71"/>
        <v>1.9873200000000002</v>
      </c>
      <c r="L99" s="30">
        <f t="shared" si="71"/>
        <v>0</v>
      </c>
      <c r="M99" s="30">
        <f t="shared" si="71"/>
        <v>0</v>
      </c>
      <c r="N99" s="30">
        <f t="shared" si="71"/>
        <v>0</v>
      </c>
      <c r="O99" s="30">
        <f t="shared" si="71"/>
        <v>0</v>
      </c>
      <c r="P99" s="30">
        <f t="shared" si="71"/>
        <v>0</v>
      </c>
      <c r="Q99" s="30">
        <f t="shared" si="71"/>
        <v>0</v>
      </c>
      <c r="R99" s="30">
        <f t="shared" si="71"/>
        <v>0</v>
      </c>
      <c r="S99" s="30">
        <f t="shared" si="71"/>
        <v>0</v>
      </c>
      <c r="T99" s="30">
        <f t="shared" si="71"/>
        <v>0</v>
      </c>
      <c r="U99" s="30">
        <f t="shared" si="71"/>
        <v>12.456</v>
      </c>
      <c r="V99" s="30">
        <f t="shared" si="71"/>
        <v>0</v>
      </c>
      <c r="W99" s="30">
        <f>W94*W96</f>
        <v>0</v>
      </c>
      <c r="X99" s="30">
        <f t="shared" si="71"/>
        <v>0.91</v>
      </c>
      <c r="Y99" s="30">
        <f t="shared" si="71"/>
        <v>0</v>
      </c>
      <c r="Z99" s="30">
        <f t="shared" si="71"/>
        <v>0</v>
      </c>
      <c r="AA99" s="30">
        <f t="shared" si="71"/>
        <v>0</v>
      </c>
      <c r="AB99" s="30">
        <f t="shared" si="71"/>
        <v>0</v>
      </c>
      <c r="AC99" s="30">
        <f t="shared" si="71"/>
        <v>0</v>
      </c>
      <c r="AD99" s="30">
        <f t="shared" si="71"/>
        <v>0</v>
      </c>
      <c r="AE99" s="30">
        <f t="shared" si="71"/>
        <v>7.84</v>
      </c>
      <c r="AF99" s="30">
        <f t="shared" si="71"/>
        <v>0</v>
      </c>
      <c r="AG99" s="30">
        <f t="shared" si="71"/>
        <v>0</v>
      </c>
      <c r="AH99" s="30">
        <f t="shared" si="71"/>
        <v>0</v>
      </c>
      <c r="AI99" s="30">
        <f t="shared" si="71"/>
        <v>0</v>
      </c>
      <c r="AJ99" s="30">
        <f t="shared" si="71"/>
        <v>1.2705</v>
      </c>
      <c r="AK99" s="30">
        <f t="shared" si="71"/>
        <v>0.364477</v>
      </c>
      <c r="AL99" s="30">
        <f t="shared" si="71"/>
        <v>0</v>
      </c>
      <c r="AM99" s="30">
        <f t="shared" si="71"/>
        <v>0</v>
      </c>
      <c r="AN99" s="30">
        <f t="shared" si="71"/>
        <v>0</v>
      </c>
      <c r="AO99" s="30">
        <f t="shared" si="71"/>
        <v>0</v>
      </c>
      <c r="AP99" s="30">
        <f t="shared" si="71"/>
        <v>0</v>
      </c>
      <c r="AQ99" s="30">
        <f t="shared" si="71"/>
        <v>0</v>
      </c>
      <c r="AR99" s="30">
        <f t="shared" si="71"/>
        <v>0</v>
      </c>
      <c r="AS99" s="30">
        <f t="shared" si="71"/>
        <v>0</v>
      </c>
      <c r="AT99" s="30">
        <f t="shared" si="71"/>
        <v>0</v>
      </c>
      <c r="AU99" s="30">
        <f t="shared" si="71"/>
        <v>0</v>
      </c>
      <c r="AV99" s="30">
        <f t="shared" si="71"/>
        <v>0</v>
      </c>
      <c r="AW99" s="30">
        <f t="shared" si="71"/>
        <v>0</v>
      </c>
      <c r="AX99" s="30">
        <f t="shared" si="71"/>
        <v>0</v>
      </c>
      <c r="AY99" s="30">
        <f t="shared" si="71"/>
        <v>0</v>
      </c>
      <c r="AZ99" s="30">
        <f t="shared" si="71"/>
        <v>0.45600000000000002</v>
      </c>
      <c r="BA99" s="30">
        <f t="shared" si="71"/>
        <v>0</v>
      </c>
      <c r="BB99" s="30">
        <f t="shared" si="71"/>
        <v>0</v>
      </c>
      <c r="BC99" s="30">
        <f t="shared" si="71"/>
        <v>0</v>
      </c>
      <c r="BD99" s="30">
        <f t="shared" si="71"/>
        <v>0</v>
      </c>
      <c r="BE99" s="30">
        <f t="shared" si="71"/>
        <v>0</v>
      </c>
      <c r="BF99" s="30">
        <f t="shared" si="71"/>
        <v>0</v>
      </c>
      <c r="BG99" s="30">
        <f t="shared" si="71"/>
        <v>0</v>
      </c>
      <c r="BH99" s="30">
        <f t="shared" si="71"/>
        <v>0</v>
      </c>
      <c r="BI99" s="30">
        <f t="shared" si="71"/>
        <v>0.216</v>
      </c>
      <c r="BJ99" s="30">
        <f t="shared" si="71"/>
        <v>0</v>
      </c>
      <c r="BK99" s="30">
        <f t="shared" si="71"/>
        <v>0</v>
      </c>
      <c r="BL99" s="30">
        <f t="shared" si="71"/>
        <v>0</v>
      </c>
      <c r="BM99" s="30">
        <f t="shared" si="71"/>
        <v>0.13888999999999999</v>
      </c>
      <c r="BN99" s="30">
        <f t="shared" si="71"/>
        <v>0</v>
      </c>
      <c r="BO99" s="30">
        <f t="shared" ref="BO99" si="72">BO94*BO96</f>
        <v>0</v>
      </c>
      <c r="BP99" s="31">
        <f>SUM(D99:BN99)</f>
        <v>27.330227000000001</v>
      </c>
      <c r="BQ99" s="32">
        <f>BP99/$C$20</f>
        <v>27.330227000000001</v>
      </c>
    </row>
    <row r="101" spans="1:69" x14ac:dyDescent="0.25">
      <c r="L101" s="2"/>
    </row>
    <row r="102" spans="1:69" ht="15" customHeight="1" x14ac:dyDescent="0.25">
      <c r="A102" s="87"/>
      <c r="B102" s="4" t="s">
        <v>3</v>
      </c>
      <c r="C102" s="83" t="s">
        <v>4</v>
      </c>
      <c r="D102" s="85" t="str">
        <f t="shared" ref="D102:AF102" si="73">D5</f>
        <v>Хлеб пшеничный</v>
      </c>
      <c r="E102" s="85" t="str">
        <f t="shared" si="73"/>
        <v>Хлеб ржано-пшеничный</v>
      </c>
      <c r="F102" s="85" t="str">
        <f t="shared" si="73"/>
        <v>Сахар</v>
      </c>
      <c r="G102" s="85" t="str">
        <f t="shared" si="73"/>
        <v>Чай</v>
      </c>
      <c r="H102" s="85" t="str">
        <f t="shared" si="73"/>
        <v>Какао</v>
      </c>
      <c r="I102" s="85" t="str">
        <f t="shared" si="73"/>
        <v>Кофейный напиток</v>
      </c>
      <c r="J102" s="85" t="str">
        <f t="shared" si="73"/>
        <v>Молоко 2,5%</v>
      </c>
      <c r="K102" s="85" t="str">
        <f t="shared" si="73"/>
        <v>Масло сливочное</v>
      </c>
      <c r="L102" s="85" t="str">
        <f t="shared" si="73"/>
        <v>Сметана 15%</v>
      </c>
      <c r="M102" s="85" t="str">
        <f t="shared" si="73"/>
        <v>Молоко сухое</v>
      </c>
      <c r="N102" s="85" t="str">
        <f t="shared" si="73"/>
        <v>Снежок 2,5 %</v>
      </c>
      <c r="O102" s="85" t="str">
        <f t="shared" si="73"/>
        <v>Творог 5%</v>
      </c>
      <c r="P102" s="85" t="str">
        <f t="shared" si="73"/>
        <v>Молоко сгущенное</v>
      </c>
      <c r="Q102" s="85" t="str">
        <f t="shared" si="73"/>
        <v xml:space="preserve">Джем Сава </v>
      </c>
      <c r="R102" s="85" t="str">
        <f t="shared" si="73"/>
        <v>Сыр</v>
      </c>
      <c r="S102" s="85" t="str">
        <f t="shared" si="73"/>
        <v>Зеленый горошек</v>
      </c>
      <c r="T102" s="85" t="str">
        <f t="shared" si="73"/>
        <v>Кукуруза консервирован.</v>
      </c>
      <c r="U102" s="85" t="str">
        <f t="shared" si="73"/>
        <v>Консервы рыбные</v>
      </c>
      <c r="V102" s="85" t="str">
        <f t="shared" si="73"/>
        <v>Огурцы консервирован.</v>
      </c>
      <c r="W102" s="35"/>
      <c r="X102" s="85" t="str">
        <f t="shared" si="73"/>
        <v>Яйцо</v>
      </c>
      <c r="Y102" s="85" t="str">
        <f t="shared" si="73"/>
        <v>Икра кабачковая</v>
      </c>
      <c r="Z102" s="85" t="str">
        <f t="shared" si="73"/>
        <v>Изюм</v>
      </c>
      <c r="AA102" s="85" t="str">
        <f t="shared" si="73"/>
        <v>Курага</v>
      </c>
      <c r="AB102" s="85" t="str">
        <f t="shared" si="73"/>
        <v>Чернослив</v>
      </c>
      <c r="AC102" s="85" t="str">
        <f t="shared" si="73"/>
        <v>Шиповник</v>
      </c>
      <c r="AD102" s="85" t="str">
        <f t="shared" si="73"/>
        <v>Сухофрукты</v>
      </c>
      <c r="AE102" s="85" t="str">
        <f t="shared" si="73"/>
        <v>Ягода свежемороженная</v>
      </c>
      <c r="AF102" s="85" t="str">
        <f t="shared" si="73"/>
        <v>Лимон</v>
      </c>
      <c r="AG102" s="85" t="str">
        <f>AG5</f>
        <v>Кисель</v>
      </c>
      <c r="AH102" s="85" t="str">
        <f>AH5</f>
        <v xml:space="preserve">Сок </v>
      </c>
      <c r="AI102" s="85" t="str">
        <f>AI5</f>
        <v>Макаронные изделия</v>
      </c>
      <c r="AJ102" s="85" t="str">
        <f>AJ5</f>
        <v>Мука</v>
      </c>
      <c r="AK102" s="85" t="str">
        <f t="shared" ref="AK102:BN102" si="74">AK5</f>
        <v>Дрожжи</v>
      </c>
      <c r="AL102" s="85" t="str">
        <f t="shared" si="74"/>
        <v>Печенье</v>
      </c>
      <c r="AM102" s="85" t="str">
        <f t="shared" si="74"/>
        <v>Пряники</v>
      </c>
      <c r="AN102" s="85" t="str">
        <f t="shared" si="74"/>
        <v>Вафли</v>
      </c>
      <c r="AO102" s="85" t="str">
        <f t="shared" si="74"/>
        <v>Конфеты</v>
      </c>
      <c r="AP102" s="85" t="str">
        <f t="shared" si="74"/>
        <v>Повидло Сава</v>
      </c>
      <c r="AQ102" s="85" t="str">
        <f t="shared" si="74"/>
        <v>Крупа геркулес</v>
      </c>
      <c r="AR102" s="85" t="str">
        <f t="shared" si="74"/>
        <v>Крупа горох</v>
      </c>
      <c r="AS102" s="85" t="str">
        <f t="shared" si="74"/>
        <v>Крупа гречневая</v>
      </c>
      <c r="AT102" s="85" t="str">
        <f t="shared" si="74"/>
        <v>Крупа кукурузная</v>
      </c>
      <c r="AU102" s="85" t="str">
        <f t="shared" si="74"/>
        <v>Крупа манная</v>
      </c>
      <c r="AV102" s="85" t="str">
        <f t="shared" si="74"/>
        <v>Крупа перловая</v>
      </c>
      <c r="AW102" s="85" t="str">
        <f t="shared" si="74"/>
        <v>Крупа пшеничная</v>
      </c>
      <c r="AX102" s="85" t="str">
        <f t="shared" si="74"/>
        <v>Крупа пшено</v>
      </c>
      <c r="AY102" s="85" t="str">
        <f t="shared" si="74"/>
        <v>Крупа ячневая</v>
      </c>
      <c r="AZ102" s="85" t="str">
        <f t="shared" si="74"/>
        <v>Рис</v>
      </c>
      <c r="BA102" s="85" t="str">
        <f t="shared" si="74"/>
        <v>Цыпленок бройлер</v>
      </c>
      <c r="BB102" s="85" t="str">
        <f t="shared" si="74"/>
        <v>Филе куриное</v>
      </c>
      <c r="BC102" s="85" t="str">
        <f t="shared" si="74"/>
        <v>Фарш говяжий</v>
      </c>
      <c r="BD102" s="85" t="str">
        <f t="shared" si="74"/>
        <v>Печень куриная</v>
      </c>
      <c r="BE102" s="85" t="str">
        <f t="shared" si="74"/>
        <v>Филе минтая</v>
      </c>
      <c r="BF102" s="85" t="str">
        <f t="shared" si="74"/>
        <v>Филе сельди слабосол.</v>
      </c>
      <c r="BG102" s="85" t="str">
        <f t="shared" si="74"/>
        <v>Картофель</v>
      </c>
      <c r="BH102" s="85" t="str">
        <f t="shared" si="74"/>
        <v>Морковь</v>
      </c>
      <c r="BI102" s="85" t="str">
        <f t="shared" si="74"/>
        <v>Лук</v>
      </c>
      <c r="BJ102" s="85" t="str">
        <f t="shared" si="74"/>
        <v>Капуста</v>
      </c>
      <c r="BK102" s="85" t="str">
        <f t="shared" si="74"/>
        <v>Свекла</v>
      </c>
      <c r="BL102" s="85" t="str">
        <f t="shared" si="74"/>
        <v>Томатная паста</v>
      </c>
      <c r="BM102" s="85" t="str">
        <f t="shared" si="74"/>
        <v>Масло растительное</v>
      </c>
      <c r="BN102" s="85" t="str">
        <f t="shared" si="74"/>
        <v>Соль</v>
      </c>
      <c r="BO102" s="85" t="str">
        <f t="shared" ref="BO102" si="75">BO5</f>
        <v>Аскорбиновая кислота</v>
      </c>
      <c r="BP102" s="94" t="s">
        <v>5</v>
      </c>
      <c r="BQ102" s="94" t="s">
        <v>6</v>
      </c>
    </row>
    <row r="103" spans="1:69" ht="28.5" customHeight="1" x14ac:dyDescent="0.25">
      <c r="A103" s="88"/>
      <c r="B103" s="5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3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94"/>
      <c r="BQ103" s="94"/>
    </row>
    <row r="104" spans="1:69" x14ac:dyDescent="0.25">
      <c r="A104" s="89" t="s">
        <v>21</v>
      </c>
      <c r="B104" s="36" t="str">
        <f>B25</f>
        <v xml:space="preserve">Омлет </v>
      </c>
      <c r="C104" s="90">
        <f>$E$4</f>
        <v>1</v>
      </c>
      <c r="D104" s="6">
        <f t="shared" ref="D104:BN106" si="76">D25</f>
        <v>0</v>
      </c>
      <c r="E104" s="6">
        <f t="shared" si="76"/>
        <v>0</v>
      </c>
      <c r="F104" s="6">
        <f t="shared" si="76"/>
        <v>0</v>
      </c>
      <c r="G104" s="6">
        <f t="shared" si="76"/>
        <v>0</v>
      </c>
      <c r="H104" s="6">
        <f t="shared" si="76"/>
        <v>0</v>
      </c>
      <c r="I104" s="6">
        <f t="shared" si="76"/>
        <v>0</v>
      </c>
      <c r="J104" s="6">
        <f t="shared" si="76"/>
        <v>4.4999999999999998E-2</v>
      </c>
      <c r="K104" s="6">
        <f t="shared" si="76"/>
        <v>2E-3</v>
      </c>
      <c r="L104" s="6">
        <f t="shared" si="76"/>
        <v>0</v>
      </c>
      <c r="M104" s="6">
        <f t="shared" si="76"/>
        <v>0</v>
      </c>
      <c r="N104" s="6">
        <f t="shared" si="76"/>
        <v>0</v>
      </c>
      <c r="O104" s="6">
        <f t="shared" si="76"/>
        <v>0</v>
      </c>
      <c r="P104" s="6">
        <f t="shared" si="76"/>
        <v>0</v>
      </c>
      <c r="Q104" s="6">
        <f t="shared" si="76"/>
        <v>0</v>
      </c>
      <c r="R104" s="6">
        <f t="shared" si="76"/>
        <v>0</v>
      </c>
      <c r="S104" s="6">
        <f t="shared" si="76"/>
        <v>0</v>
      </c>
      <c r="T104" s="6">
        <f t="shared" si="76"/>
        <v>0</v>
      </c>
      <c r="U104" s="6">
        <f t="shared" si="76"/>
        <v>0</v>
      </c>
      <c r="V104" s="6">
        <f t="shared" si="76"/>
        <v>0</v>
      </c>
      <c r="W104" s="6">
        <f>W25</f>
        <v>0</v>
      </c>
      <c r="X104" s="6">
        <f t="shared" si="76"/>
        <v>1</v>
      </c>
      <c r="Y104" s="6">
        <f t="shared" si="76"/>
        <v>0</v>
      </c>
      <c r="Z104" s="6">
        <f t="shared" si="76"/>
        <v>0</v>
      </c>
      <c r="AA104" s="6">
        <f t="shared" si="76"/>
        <v>0</v>
      </c>
      <c r="AB104" s="6">
        <f t="shared" si="76"/>
        <v>0</v>
      </c>
      <c r="AC104" s="6">
        <f t="shared" si="76"/>
        <v>0</v>
      </c>
      <c r="AD104" s="6">
        <f t="shared" si="76"/>
        <v>0</v>
      </c>
      <c r="AE104" s="6">
        <f t="shared" si="76"/>
        <v>0</v>
      </c>
      <c r="AF104" s="6">
        <f t="shared" si="76"/>
        <v>0</v>
      </c>
      <c r="AG104" s="6">
        <f t="shared" si="76"/>
        <v>0</v>
      </c>
      <c r="AH104" s="6">
        <f t="shared" si="76"/>
        <v>0</v>
      </c>
      <c r="AI104" s="6">
        <f t="shared" si="76"/>
        <v>0</v>
      </c>
      <c r="AJ104" s="6">
        <f t="shared" si="76"/>
        <v>0</v>
      </c>
      <c r="AK104" s="6">
        <f t="shared" si="76"/>
        <v>0</v>
      </c>
      <c r="AL104" s="6">
        <f t="shared" si="76"/>
        <v>0</v>
      </c>
      <c r="AM104" s="6">
        <f t="shared" si="76"/>
        <v>0</v>
      </c>
      <c r="AN104" s="6">
        <f t="shared" si="76"/>
        <v>0</v>
      </c>
      <c r="AO104" s="6">
        <f t="shared" si="76"/>
        <v>0</v>
      </c>
      <c r="AP104" s="6">
        <f t="shared" si="76"/>
        <v>0</v>
      </c>
      <c r="AQ104" s="6">
        <f t="shared" si="76"/>
        <v>0</v>
      </c>
      <c r="AR104" s="6">
        <f t="shared" si="76"/>
        <v>0</v>
      </c>
      <c r="AS104" s="6">
        <f t="shared" si="76"/>
        <v>0</v>
      </c>
      <c r="AT104" s="6">
        <f t="shared" si="76"/>
        <v>0</v>
      </c>
      <c r="AU104" s="6">
        <f t="shared" si="76"/>
        <v>0</v>
      </c>
      <c r="AV104" s="6">
        <f t="shared" si="76"/>
        <v>0</v>
      </c>
      <c r="AW104" s="6">
        <f t="shared" si="76"/>
        <v>0</v>
      </c>
      <c r="AX104" s="6">
        <f t="shared" si="76"/>
        <v>0</v>
      </c>
      <c r="AY104" s="6">
        <f t="shared" si="76"/>
        <v>0</v>
      </c>
      <c r="AZ104" s="6">
        <f t="shared" si="76"/>
        <v>0</v>
      </c>
      <c r="BA104" s="6">
        <f t="shared" si="76"/>
        <v>0</v>
      </c>
      <c r="BB104" s="6">
        <f t="shared" si="76"/>
        <v>0</v>
      </c>
      <c r="BC104" s="6">
        <f t="shared" si="76"/>
        <v>0</v>
      </c>
      <c r="BD104" s="6">
        <f t="shared" si="76"/>
        <v>0</v>
      </c>
      <c r="BE104" s="6">
        <f t="shared" si="76"/>
        <v>0</v>
      </c>
      <c r="BF104" s="6">
        <f t="shared" si="76"/>
        <v>0</v>
      </c>
      <c r="BG104" s="6">
        <f t="shared" si="76"/>
        <v>0</v>
      </c>
      <c r="BH104" s="6">
        <f t="shared" si="76"/>
        <v>0</v>
      </c>
      <c r="BI104" s="6">
        <f t="shared" si="76"/>
        <v>0</v>
      </c>
      <c r="BJ104" s="6">
        <f t="shared" si="76"/>
        <v>0</v>
      </c>
      <c r="BK104" s="6">
        <f t="shared" si="76"/>
        <v>0</v>
      </c>
      <c r="BL104" s="6">
        <f t="shared" si="76"/>
        <v>0</v>
      </c>
      <c r="BM104" s="6">
        <f t="shared" si="76"/>
        <v>0</v>
      </c>
      <c r="BN104" s="6">
        <f t="shared" si="76"/>
        <v>1E-3</v>
      </c>
      <c r="BO104" s="6">
        <f t="shared" ref="BO104" si="77">BO25</f>
        <v>0</v>
      </c>
    </row>
    <row r="105" spans="1:69" x14ac:dyDescent="0.25">
      <c r="A105" s="89"/>
      <c r="B105" s="36" t="str">
        <f>B26</f>
        <v>Хлеб пшеничный</v>
      </c>
      <c r="C105" s="91"/>
      <c r="D105" s="6">
        <f t="shared" si="76"/>
        <v>0.02</v>
      </c>
      <c r="E105" s="6">
        <f t="shared" si="76"/>
        <v>0</v>
      </c>
      <c r="F105" s="6">
        <f t="shared" si="76"/>
        <v>0</v>
      </c>
      <c r="G105" s="6">
        <f t="shared" si="76"/>
        <v>0</v>
      </c>
      <c r="H105" s="6">
        <f t="shared" si="76"/>
        <v>0</v>
      </c>
      <c r="I105" s="6">
        <f t="shared" si="76"/>
        <v>0</v>
      </c>
      <c r="J105" s="6">
        <f t="shared" si="76"/>
        <v>0</v>
      </c>
      <c r="K105" s="6">
        <f t="shared" si="76"/>
        <v>0</v>
      </c>
      <c r="L105" s="6">
        <f t="shared" si="76"/>
        <v>0</v>
      </c>
      <c r="M105" s="6">
        <f t="shared" si="76"/>
        <v>0</v>
      </c>
      <c r="N105" s="6">
        <f t="shared" si="76"/>
        <v>0</v>
      </c>
      <c r="O105" s="6">
        <f t="shared" si="76"/>
        <v>0</v>
      </c>
      <c r="P105" s="6">
        <f t="shared" si="76"/>
        <v>0</v>
      </c>
      <c r="Q105" s="6">
        <f t="shared" si="76"/>
        <v>0</v>
      </c>
      <c r="R105" s="6">
        <f t="shared" si="76"/>
        <v>0</v>
      </c>
      <c r="S105" s="6">
        <f t="shared" si="76"/>
        <v>0</v>
      </c>
      <c r="T105" s="6">
        <f t="shared" si="76"/>
        <v>0</v>
      </c>
      <c r="U105" s="6">
        <f t="shared" si="76"/>
        <v>0</v>
      </c>
      <c r="V105" s="6">
        <f t="shared" si="76"/>
        <v>0</v>
      </c>
      <c r="W105" s="6">
        <f>W26</f>
        <v>0</v>
      </c>
      <c r="X105" s="6">
        <f t="shared" si="76"/>
        <v>0</v>
      </c>
      <c r="Y105" s="6">
        <f t="shared" si="76"/>
        <v>0</v>
      </c>
      <c r="Z105" s="6">
        <f t="shared" si="76"/>
        <v>0</v>
      </c>
      <c r="AA105" s="6">
        <f t="shared" si="76"/>
        <v>0</v>
      </c>
      <c r="AB105" s="6">
        <f t="shared" si="76"/>
        <v>0</v>
      </c>
      <c r="AC105" s="6">
        <f t="shared" si="76"/>
        <v>0</v>
      </c>
      <c r="AD105" s="6">
        <f t="shared" si="76"/>
        <v>0</v>
      </c>
      <c r="AE105" s="6">
        <f t="shared" si="76"/>
        <v>0</v>
      </c>
      <c r="AF105" s="6">
        <f t="shared" si="76"/>
        <v>0</v>
      </c>
      <c r="AG105" s="6">
        <f t="shared" si="76"/>
        <v>0</v>
      </c>
      <c r="AH105" s="6">
        <f t="shared" si="76"/>
        <v>0</v>
      </c>
      <c r="AI105" s="6">
        <f t="shared" si="76"/>
        <v>0</v>
      </c>
      <c r="AJ105" s="6">
        <f t="shared" si="76"/>
        <v>0</v>
      </c>
      <c r="AK105" s="6">
        <f t="shared" si="76"/>
        <v>0</v>
      </c>
      <c r="AL105" s="6">
        <f t="shared" si="76"/>
        <v>0</v>
      </c>
      <c r="AM105" s="6">
        <f t="shared" si="76"/>
        <v>0</v>
      </c>
      <c r="AN105" s="6">
        <f t="shared" si="76"/>
        <v>0</v>
      </c>
      <c r="AO105" s="6">
        <f t="shared" si="76"/>
        <v>0</v>
      </c>
      <c r="AP105" s="6">
        <f t="shared" si="76"/>
        <v>0</v>
      </c>
      <c r="AQ105" s="6">
        <f t="shared" si="76"/>
        <v>0</v>
      </c>
      <c r="AR105" s="6">
        <f t="shared" si="76"/>
        <v>0</v>
      </c>
      <c r="AS105" s="6">
        <f t="shared" si="76"/>
        <v>0</v>
      </c>
      <c r="AT105" s="6">
        <f t="shared" si="76"/>
        <v>0</v>
      </c>
      <c r="AU105" s="6">
        <f t="shared" si="76"/>
        <v>0</v>
      </c>
      <c r="AV105" s="6">
        <f t="shared" si="76"/>
        <v>0</v>
      </c>
      <c r="AW105" s="6">
        <f t="shared" si="76"/>
        <v>0</v>
      </c>
      <c r="AX105" s="6">
        <f t="shared" si="76"/>
        <v>0</v>
      </c>
      <c r="AY105" s="6">
        <f t="shared" si="76"/>
        <v>0</v>
      </c>
      <c r="AZ105" s="6">
        <f t="shared" si="76"/>
        <v>0</v>
      </c>
      <c r="BA105" s="6">
        <f t="shared" si="76"/>
        <v>0</v>
      </c>
      <c r="BB105" s="6">
        <f t="shared" si="76"/>
        <v>0</v>
      </c>
      <c r="BC105" s="6">
        <f t="shared" si="76"/>
        <v>0</v>
      </c>
      <c r="BD105" s="6">
        <f t="shared" si="76"/>
        <v>0</v>
      </c>
      <c r="BE105" s="6">
        <f t="shared" si="76"/>
        <v>0</v>
      </c>
      <c r="BF105" s="6">
        <f t="shared" si="76"/>
        <v>0</v>
      </c>
      <c r="BG105" s="6">
        <f t="shared" si="76"/>
        <v>0</v>
      </c>
      <c r="BH105" s="6">
        <f t="shared" si="76"/>
        <v>0</v>
      </c>
      <c r="BI105" s="6">
        <f t="shared" si="76"/>
        <v>0</v>
      </c>
      <c r="BJ105" s="6">
        <f t="shared" si="76"/>
        <v>0</v>
      </c>
      <c r="BK105" s="6">
        <f t="shared" si="76"/>
        <v>0</v>
      </c>
      <c r="BL105" s="6">
        <f t="shared" si="76"/>
        <v>0</v>
      </c>
      <c r="BM105" s="6">
        <f t="shared" si="76"/>
        <v>0</v>
      </c>
      <c r="BN105" s="6">
        <f t="shared" si="76"/>
        <v>0</v>
      </c>
      <c r="BO105" s="6">
        <f t="shared" ref="BO105" si="78">BO26</f>
        <v>0</v>
      </c>
    </row>
    <row r="106" spans="1:69" ht="15" customHeight="1" x14ac:dyDescent="0.25">
      <c r="A106" s="89"/>
      <c r="B106" s="36" t="str">
        <f>B27</f>
        <v>Чай с сахаром</v>
      </c>
      <c r="C106" s="91"/>
      <c r="D106" s="6">
        <f>D27</f>
        <v>0</v>
      </c>
      <c r="E106" s="6">
        <f t="shared" si="76"/>
        <v>0</v>
      </c>
      <c r="F106" s="6">
        <f t="shared" si="76"/>
        <v>0.01</v>
      </c>
      <c r="G106" s="6">
        <f t="shared" si="76"/>
        <v>5.0000000000000001E-4</v>
      </c>
      <c r="H106" s="6">
        <f t="shared" si="76"/>
        <v>0</v>
      </c>
      <c r="I106" s="6">
        <f t="shared" si="76"/>
        <v>0</v>
      </c>
      <c r="J106" s="6">
        <f t="shared" si="76"/>
        <v>0</v>
      </c>
      <c r="K106" s="6">
        <f t="shared" si="76"/>
        <v>0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0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0</v>
      </c>
      <c r="BO106" s="6">
        <f t="shared" ref="BO106" si="79">BO27</f>
        <v>0</v>
      </c>
    </row>
    <row r="107" spans="1:69" ht="17.25" x14ac:dyDescent="0.3">
      <c r="B107" s="20" t="s">
        <v>24</v>
      </c>
      <c r="C107" s="18"/>
      <c r="D107" s="19">
        <f t="shared" ref="D107:BN107" si="80">SUM(D104:D106)</f>
        <v>0.02</v>
      </c>
      <c r="E107" s="19">
        <f t="shared" si="80"/>
        <v>0</v>
      </c>
      <c r="F107" s="19">
        <f t="shared" si="80"/>
        <v>0.01</v>
      </c>
      <c r="G107" s="19">
        <f t="shared" si="80"/>
        <v>5.0000000000000001E-4</v>
      </c>
      <c r="H107" s="19">
        <f t="shared" si="80"/>
        <v>0</v>
      </c>
      <c r="I107" s="19">
        <f t="shared" si="80"/>
        <v>0</v>
      </c>
      <c r="J107" s="19">
        <f t="shared" si="80"/>
        <v>4.4999999999999998E-2</v>
      </c>
      <c r="K107" s="19">
        <f t="shared" si="80"/>
        <v>2E-3</v>
      </c>
      <c r="L107" s="19">
        <f t="shared" si="80"/>
        <v>0</v>
      </c>
      <c r="M107" s="19">
        <f t="shared" si="80"/>
        <v>0</v>
      </c>
      <c r="N107" s="19">
        <f t="shared" si="80"/>
        <v>0</v>
      </c>
      <c r="O107" s="19">
        <f t="shared" si="80"/>
        <v>0</v>
      </c>
      <c r="P107" s="19">
        <f t="shared" si="80"/>
        <v>0</v>
      </c>
      <c r="Q107" s="19">
        <f t="shared" si="80"/>
        <v>0</v>
      </c>
      <c r="R107" s="19">
        <f t="shared" si="80"/>
        <v>0</v>
      </c>
      <c r="S107" s="19">
        <f t="shared" si="80"/>
        <v>0</v>
      </c>
      <c r="T107" s="19">
        <f t="shared" si="80"/>
        <v>0</v>
      </c>
      <c r="U107" s="19">
        <f t="shared" si="80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0"/>
        <v>0</v>
      </c>
      <c r="Z107" s="19">
        <f t="shared" si="80"/>
        <v>0</v>
      </c>
      <c r="AA107" s="19">
        <f t="shared" si="80"/>
        <v>0</v>
      </c>
      <c r="AB107" s="19">
        <f t="shared" si="80"/>
        <v>0</v>
      </c>
      <c r="AC107" s="19">
        <f t="shared" si="80"/>
        <v>0</v>
      </c>
      <c r="AD107" s="19">
        <f t="shared" si="80"/>
        <v>0</v>
      </c>
      <c r="AE107" s="19">
        <f t="shared" si="80"/>
        <v>0</v>
      </c>
      <c r="AF107" s="19">
        <f t="shared" si="80"/>
        <v>0</v>
      </c>
      <c r="AG107" s="19">
        <f t="shared" si="80"/>
        <v>0</v>
      </c>
      <c r="AH107" s="19">
        <f t="shared" si="80"/>
        <v>0</v>
      </c>
      <c r="AI107" s="19">
        <f t="shared" si="80"/>
        <v>0</v>
      </c>
      <c r="AJ107" s="19">
        <f t="shared" si="80"/>
        <v>0</v>
      </c>
      <c r="AK107" s="19">
        <f t="shared" si="80"/>
        <v>0</v>
      </c>
      <c r="AL107" s="19">
        <f t="shared" si="80"/>
        <v>0</v>
      </c>
      <c r="AM107" s="19">
        <f t="shared" si="80"/>
        <v>0</v>
      </c>
      <c r="AN107" s="19">
        <f t="shared" si="80"/>
        <v>0</v>
      </c>
      <c r="AO107" s="19">
        <f t="shared" si="80"/>
        <v>0</v>
      </c>
      <c r="AP107" s="19">
        <f t="shared" si="80"/>
        <v>0</v>
      </c>
      <c r="AQ107" s="19">
        <f t="shared" si="80"/>
        <v>0</v>
      </c>
      <c r="AR107" s="19">
        <f t="shared" si="80"/>
        <v>0</v>
      </c>
      <c r="AS107" s="19">
        <f t="shared" si="80"/>
        <v>0</v>
      </c>
      <c r="AT107" s="19">
        <f t="shared" si="80"/>
        <v>0</v>
      </c>
      <c r="AU107" s="19">
        <f t="shared" si="80"/>
        <v>0</v>
      </c>
      <c r="AV107" s="19">
        <f t="shared" si="80"/>
        <v>0</v>
      </c>
      <c r="AW107" s="19">
        <f t="shared" si="80"/>
        <v>0</v>
      </c>
      <c r="AX107" s="19">
        <f t="shared" si="80"/>
        <v>0</v>
      </c>
      <c r="AY107" s="19">
        <f t="shared" si="80"/>
        <v>0</v>
      </c>
      <c r="AZ107" s="19">
        <f t="shared" si="80"/>
        <v>0</v>
      </c>
      <c r="BA107" s="19">
        <f t="shared" si="80"/>
        <v>0</v>
      </c>
      <c r="BB107" s="19">
        <f t="shared" si="80"/>
        <v>0</v>
      </c>
      <c r="BC107" s="19">
        <f t="shared" si="80"/>
        <v>0</v>
      </c>
      <c r="BD107" s="19">
        <f t="shared" si="80"/>
        <v>0</v>
      </c>
      <c r="BE107" s="19">
        <f t="shared" si="80"/>
        <v>0</v>
      </c>
      <c r="BF107" s="19">
        <f t="shared" si="80"/>
        <v>0</v>
      </c>
      <c r="BG107" s="19">
        <f t="shared" si="80"/>
        <v>0</v>
      </c>
      <c r="BH107" s="19">
        <f t="shared" si="80"/>
        <v>0</v>
      </c>
      <c r="BI107" s="19">
        <f t="shared" si="80"/>
        <v>0</v>
      </c>
      <c r="BJ107" s="19">
        <f t="shared" si="80"/>
        <v>0</v>
      </c>
      <c r="BK107" s="19">
        <f t="shared" si="80"/>
        <v>0</v>
      </c>
      <c r="BL107" s="19">
        <f t="shared" si="80"/>
        <v>0</v>
      </c>
      <c r="BM107" s="19">
        <f t="shared" si="80"/>
        <v>0</v>
      </c>
      <c r="BN107" s="19">
        <f t="shared" si="80"/>
        <v>1E-3</v>
      </c>
      <c r="BO107" s="19">
        <f t="shared" ref="BO107" si="81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2">PRODUCT(D107,$E$4)</f>
        <v>0.02</v>
      </c>
      <c r="E108" s="21">
        <f t="shared" si="82"/>
        <v>0</v>
      </c>
      <c r="F108" s="21">
        <f t="shared" si="82"/>
        <v>0.01</v>
      </c>
      <c r="G108" s="21">
        <f t="shared" si="82"/>
        <v>5.0000000000000001E-4</v>
      </c>
      <c r="H108" s="21">
        <f t="shared" si="82"/>
        <v>0</v>
      </c>
      <c r="I108" s="21">
        <f t="shared" si="82"/>
        <v>0</v>
      </c>
      <c r="J108" s="21">
        <f t="shared" si="82"/>
        <v>4.4999999999999998E-2</v>
      </c>
      <c r="K108" s="21">
        <f t="shared" si="82"/>
        <v>2E-3</v>
      </c>
      <c r="L108" s="21">
        <f t="shared" si="82"/>
        <v>0</v>
      </c>
      <c r="M108" s="21">
        <f t="shared" si="82"/>
        <v>0</v>
      </c>
      <c r="N108" s="21">
        <f t="shared" si="82"/>
        <v>0</v>
      </c>
      <c r="O108" s="21">
        <f t="shared" si="82"/>
        <v>0</v>
      </c>
      <c r="P108" s="21">
        <f t="shared" si="82"/>
        <v>0</v>
      </c>
      <c r="Q108" s="21">
        <f t="shared" si="82"/>
        <v>0</v>
      </c>
      <c r="R108" s="21">
        <f t="shared" si="82"/>
        <v>0</v>
      </c>
      <c r="S108" s="21">
        <f t="shared" si="82"/>
        <v>0</v>
      </c>
      <c r="T108" s="21">
        <f t="shared" si="82"/>
        <v>0</v>
      </c>
      <c r="U108" s="21">
        <f t="shared" si="82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2"/>
        <v>0</v>
      </c>
      <c r="Z108" s="21">
        <f t="shared" si="82"/>
        <v>0</v>
      </c>
      <c r="AA108" s="21">
        <f t="shared" si="82"/>
        <v>0</v>
      </c>
      <c r="AB108" s="21">
        <f t="shared" si="82"/>
        <v>0</v>
      </c>
      <c r="AC108" s="21">
        <f t="shared" si="82"/>
        <v>0</v>
      </c>
      <c r="AD108" s="21">
        <f t="shared" si="82"/>
        <v>0</v>
      </c>
      <c r="AE108" s="21">
        <f t="shared" si="82"/>
        <v>0</v>
      </c>
      <c r="AF108" s="21">
        <f t="shared" si="82"/>
        <v>0</v>
      </c>
      <c r="AG108" s="21">
        <f t="shared" si="82"/>
        <v>0</v>
      </c>
      <c r="AH108" s="21">
        <f t="shared" si="82"/>
        <v>0</v>
      </c>
      <c r="AI108" s="21">
        <f t="shared" si="82"/>
        <v>0</v>
      </c>
      <c r="AJ108" s="21">
        <f t="shared" si="82"/>
        <v>0</v>
      </c>
      <c r="AK108" s="21">
        <f t="shared" si="82"/>
        <v>0</v>
      </c>
      <c r="AL108" s="21">
        <f t="shared" si="82"/>
        <v>0</v>
      </c>
      <c r="AM108" s="21">
        <f t="shared" si="82"/>
        <v>0</v>
      </c>
      <c r="AN108" s="21">
        <f t="shared" si="82"/>
        <v>0</v>
      </c>
      <c r="AO108" s="21">
        <f t="shared" si="82"/>
        <v>0</v>
      </c>
      <c r="AP108" s="21">
        <f t="shared" si="82"/>
        <v>0</v>
      </c>
      <c r="AQ108" s="21">
        <f t="shared" si="82"/>
        <v>0</v>
      </c>
      <c r="AR108" s="21">
        <f t="shared" si="82"/>
        <v>0</v>
      </c>
      <c r="AS108" s="21">
        <f t="shared" si="82"/>
        <v>0</v>
      </c>
      <c r="AT108" s="21">
        <f t="shared" si="82"/>
        <v>0</v>
      </c>
      <c r="AU108" s="21">
        <f t="shared" si="82"/>
        <v>0</v>
      </c>
      <c r="AV108" s="21">
        <f t="shared" si="82"/>
        <v>0</v>
      </c>
      <c r="AW108" s="21">
        <f t="shared" si="82"/>
        <v>0</v>
      </c>
      <c r="AX108" s="21">
        <f t="shared" si="82"/>
        <v>0</v>
      </c>
      <c r="AY108" s="21">
        <f t="shared" si="82"/>
        <v>0</v>
      </c>
      <c r="AZ108" s="21">
        <f t="shared" si="82"/>
        <v>0</v>
      </c>
      <c r="BA108" s="21">
        <f t="shared" si="82"/>
        <v>0</v>
      </c>
      <c r="BB108" s="21">
        <f t="shared" si="82"/>
        <v>0</v>
      </c>
      <c r="BC108" s="21">
        <f t="shared" si="82"/>
        <v>0</v>
      </c>
      <c r="BD108" s="21">
        <f t="shared" si="82"/>
        <v>0</v>
      </c>
      <c r="BE108" s="21">
        <f t="shared" si="82"/>
        <v>0</v>
      </c>
      <c r="BF108" s="21">
        <f t="shared" si="82"/>
        <v>0</v>
      </c>
      <c r="BG108" s="21">
        <f t="shared" si="82"/>
        <v>0</v>
      </c>
      <c r="BH108" s="21">
        <f t="shared" si="82"/>
        <v>0</v>
      </c>
      <c r="BI108" s="21">
        <f t="shared" si="82"/>
        <v>0</v>
      </c>
      <c r="BJ108" s="21">
        <f t="shared" si="82"/>
        <v>0</v>
      </c>
      <c r="BK108" s="21">
        <f t="shared" si="82"/>
        <v>0</v>
      </c>
      <c r="BL108" s="21">
        <f t="shared" si="82"/>
        <v>0</v>
      </c>
      <c r="BM108" s="21">
        <f t="shared" si="82"/>
        <v>0</v>
      </c>
      <c r="BN108" s="21">
        <f t="shared" si="82"/>
        <v>1E-3</v>
      </c>
      <c r="BO108" s="21">
        <f t="shared" ref="BO108" si="83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4">E42</f>
        <v>70</v>
      </c>
      <c r="F110" s="27">
        <f t="shared" si="84"/>
        <v>80</v>
      </c>
      <c r="G110" s="27">
        <f t="shared" si="84"/>
        <v>532</v>
      </c>
      <c r="H110" s="27">
        <f t="shared" si="84"/>
        <v>1140</v>
      </c>
      <c r="I110" s="27">
        <f t="shared" si="84"/>
        <v>620</v>
      </c>
      <c r="J110" s="27">
        <f t="shared" si="84"/>
        <v>71.38</v>
      </c>
      <c r="K110" s="27">
        <f t="shared" si="84"/>
        <v>662.44</v>
      </c>
      <c r="L110" s="27">
        <f t="shared" si="84"/>
        <v>200.83</v>
      </c>
      <c r="M110" s="27">
        <f t="shared" si="84"/>
        <v>554</v>
      </c>
      <c r="N110" s="27">
        <f t="shared" si="84"/>
        <v>99.49</v>
      </c>
      <c r="O110" s="27">
        <f t="shared" si="84"/>
        <v>320.32</v>
      </c>
      <c r="P110" s="27">
        <f t="shared" si="84"/>
        <v>373.68</v>
      </c>
      <c r="Q110" s="27">
        <f t="shared" si="84"/>
        <v>416.67</v>
      </c>
      <c r="R110" s="27">
        <f t="shared" si="84"/>
        <v>0</v>
      </c>
      <c r="S110" s="27">
        <f t="shared" si="84"/>
        <v>0</v>
      </c>
      <c r="T110" s="27">
        <f t="shared" si="84"/>
        <v>0</v>
      </c>
      <c r="U110" s="27">
        <f t="shared" si="84"/>
        <v>692</v>
      </c>
      <c r="V110" s="27">
        <f t="shared" si="84"/>
        <v>401.28</v>
      </c>
      <c r="W110" s="27">
        <f>W42</f>
        <v>209</v>
      </c>
      <c r="X110" s="27">
        <f t="shared" si="84"/>
        <v>9.1</v>
      </c>
      <c r="Y110" s="27">
        <f t="shared" si="84"/>
        <v>0</v>
      </c>
      <c r="Z110" s="27">
        <f t="shared" si="84"/>
        <v>261</v>
      </c>
      <c r="AA110" s="27">
        <f t="shared" si="84"/>
        <v>412</v>
      </c>
      <c r="AB110" s="27">
        <f t="shared" si="84"/>
        <v>224</v>
      </c>
      <c r="AC110" s="27">
        <f t="shared" si="84"/>
        <v>300</v>
      </c>
      <c r="AD110" s="27">
        <f t="shared" si="84"/>
        <v>145</v>
      </c>
      <c r="AE110" s="27">
        <f t="shared" si="84"/>
        <v>392</v>
      </c>
      <c r="AF110" s="27">
        <f t="shared" si="84"/>
        <v>209</v>
      </c>
      <c r="AG110" s="27">
        <f t="shared" si="84"/>
        <v>227.27</v>
      </c>
      <c r="AH110" s="27">
        <f t="shared" si="84"/>
        <v>66.599999999999994</v>
      </c>
      <c r="AI110" s="27">
        <f t="shared" si="84"/>
        <v>59.25</v>
      </c>
      <c r="AJ110" s="27">
        <f t="shared" si="84"/>
        <v>38.5</v>
      </c>
      <c r="AK110" s="27">
        <f t="shared" si="84"/>
        <v>190</v>
      </c>
      <c r="AL110" s="27">
        <f t="shared" si="84"/>
        <v>194</v>
      </c>
      <c r="AM110" s="27">
        <f t="shared" si="84"/>
        <v>316.27999999999997</v>
      </c>
      <c r="AN110" s="27">
        <f t="shared" si="84"/>
        <v>250</v>
      </c>
      <c r="AO110" s="27">
        <f t="shared" si="84"/>
        <v>0</v>
      </c>
      <c r="AP110" s="27">
        <f t="shared" si="84"/>
        <v>224.14</v>
      </c>
      <c r="AQ110" s="27">
        <f t="shared" si="84"/>
        <v>60</v>
      </c>
      <c r="AR110" s="27">
        <f t="shared" si="84"/>
        <v>56.67</v>
      </c>
      <c r="AS110" s="27">
        <f t="shared" si="84"/>
        <v>88</v>
      </c>
      <c r="AT110" s="27">
        <f t="shared" si="84"/>
        <v>64.290000000000006</v>
      </c>
      <c r="AU110" s="27">
        <f t="shared" si="84"/>
        <v>57.14</v>
      </c>
      <c r="AV110" s="27">
        <f t="shared" si="84"/>
        <v>56.25</v>
      </c>
      <c r="AW110" s="27">
        <f t="shared" si="84"/>
        <v>114.28</v>
      </c>
      <c r="AX110" s="27">
        <f t="shared" si="84"/>
        <v>66</v>
      </c>
      <c r="AY110" s="27">
        <f t="shared" si="84"/>
        <v>60</v>
      </c>
      <c r="AZ110" s="27">
        <f t="shared" si="84"/>
        <v>114</v>
      </c>
      <c r="BA110" s="27">
        <f t="shared" si="84"/>
        <v>238</v>
      </c>
      <c r="BB110" s="27">
        <f t="shared" si="84"/>
        <v>355</v>
      </c>
      <c r="BC110" s="27">
        <f t="shared" si="84"/>
        <v>504.44</v>
      </c>
      <c r="BD110" s="27">
        <f t="shared" si="84"/>
        <v>197</v>
      </c>
      <c r="BE110" s="27">
        <f t="shared" si="84"/>
        <v>369</v>
      </c>
      <c r="BF110" s="27">
        <f t="shared" si="84"/>
        <v>0</v>
      </c>
      <c r="BG110" s="27">
        <f t="shared" si="84"/>
        <v>32</v>
      </c>
      <c r="BH110" s="27">
        <f t="shared" si="84"/>
        <v>36</v>
      </c>
      <c r="BI110" s="27">
        <f t="shared" si="84"/>
        <v>72</v>
      </c>
      <c r="BJ110" s="27">
        <f t="shared" si="84"/>
        <v>34</v>
      </c>
      <c r="BK110" s="27">
        <f t="shared" si="84"/>
        <v>37</v>
      </c>
      <c r="BL110" s="27">
        <f t="shared" si="84"/>
        <v>256</v>
      </c>
      <c r="BM110" s="27">
        <f t="shared" si="84"/>
        <v>138.88999999999999</v>
      </c>
      <c r="BN110" s="27">
        <f t="shared" si="84"/>
        <v>14.89</v>
      </c>
      <c r="BO110" s="27">
        <f t="shared" ref="BO110" si="85">BO42</f>
        <v>10000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6">E110/1000</f>
        <v>7.0000000000000007E-2</v>
      </c>
      <c r="F111" s="19">
        <f t="shared" si="86"/>
        <v>0.08</v>
      </c>
      <c r="G111" s="19">
        <f t="shared" si="86"/>
        <v>0.53200000000000003</v>
      </c>
      <c r="H111" s="19">
        <f t="shared" si="86"/>
        <v>1.1399999999999999</v>
      </c>
      <c r="I111" s="19">
        <f t="shared" si="86"/>
        <v>0.62</v>
      </c>
      <c r="J111" s="19">
        <f t="shared" si="86"/>
        <v>7.1379999999999999E-2</v>
      </c>
      <c r="K111" s="19">
        <f t="shared" si="86"/>
        <v>0.66244000000000003</v>
      </c>
      <c r="L111" s="19">
        <f t="shared" si="86"/>
        <v>0.20083000000000001</v>
      </c>
      <c r="M111" s="19">
        <f t="shared" si="86"/>
        <v>0.55400000000000005</v>
      </c>
      <c r="N111" s="19">
        <f t="shared" si="86"/>
        <v>9.9489999999999995E-2</v>
      </c>
      <c r="O111" s="19">
        <f t="shared" si="86"/>
        <v>0.32031999999999999</v>
      </c>
      <c r="P111" s="19">
        <f t="shared" si="86"/>
        <v>0.37368000000000001</v>
      </c>
      <c r="Q111" s="19">
        <f t="shared" si="86"/>
        <v>0.41667000000000004</v>
      </c>
      <c r="R111" s="19">
        <f t="shared" si="86"/>
        <v>0</v>
      </c>
      <c r="S111" s="19">
        <f t="shared" si="86"/>
        <v>0</v>
      </c>
      <c r="T111" s="19">
        <f t="shared" si="86"/>
        <v>0</v>
      </c>
      <c r="U111" s="19">
        <f t="shared" si="86"/>
        <v>0.69199999999999995</v>
      </c>
      <c r="V111" s="19">
        <f t="shared" si="86"/>
        <v>0.40127999999999997</v>
      </c>
      <c r="W111" s="19">
        <f>W110/1000</f>
        <v>0.20899999999999999</v>
      </c>
      <c r="X111" s="19">
        <f t="shared" si="86"/>
        <v>9.1000000000000004E-3</v>
      </c>
      <c r="Y111" s="19">
        <f t="shared" si="86"/>
        <v>0</v>
      </c>
      <c r="Z111" s="19">
        <f t="shared" si="86"/>
        <v>0.26100000000000001</v>
      </c>
      <c r="AA111" s="19">
        <f t="shared" si="86"/>
        <v>0.41199999999999998</v>
      </c>
      <c r="AB111" s="19">
        <f t="shared" si="86"/>
        <v>0.224</v>
      </c>
      <c r="AC111" s="19">
        <f t="shared" si="86"/>
        <v>0.3</v>
      </c>
      <c r="AD111" s="19">
        <f t="shared" si="86"/>
        <v>0.14499999999999999</v>
      </c>
      <c r="AE111" s="19">
        <f t="shared" si="86"/>
        <v>0.39200000000000002</v>
      </c>
      <c r="AF111" s="19">
        <f t="shared" si="86"/>
        <v>0.20899999999999999</v>
      </c>
      <c r="AG111" s="19">
        <f t="shared" si="86"/>
        <v>0.22727</v>
      </c>
      <c r="AH111" s="19">
        <f t="shared" si="86"/>
        <v>6.6599999999999993E-2</v>
      </c>
      <c r="AI111" s="19">
        <f t="shared" si="86"/>
        <v>5.9249999999999997E-2</v>
      </c>
      <c r="AJ111" s="19">
        <f t="shared" si="86"/>
        <v>3.85E-2</v>
      </c>
      <c r="AK111" s="19">
        <f t="shared" si="86"/>
        <v>0.19</v>
      </c>
      <c r="AL111" s="19">
        <f t="shared" si="86"/>
        <v>0.19400000000000001</v>
      </c>
      <c r="AM111" s="19">
        <f t="shared" si="86"/>
        <v>0.31627999999999995</v>
      </c>
      <c r="AN111" s="19">
        <f t="shared" si="86"/>
        <v>0.25</v>
      </c>
      <c r="AO111" s="19">
        <f t="shared" si="86"/>
        <v>0</v>
      </c>
      <c r="AP111" s="19">
        <f t="shared" si="86"/>
        <v>0.22413999999999998</v>
      </c>
      <c r="AQ111" s="19">
        <f t="shared" si="86"/>
        <v>0.06</v>
      </c>
      <c r="AR111" s="19">
        <f t="shared" si="86"/>
        <v>5.6670000000000005E-2</v>
      </c>
      <c r="AS111" s="19">
        <f t="shared" si="86"/>
        <v>8.7999999999999995E-2</v>
      </c>
      <c r="AT111" s="19">
        <f t="shared" si="86"/>
        <v>6.429E-2</v>
      </c>
      <c r="AU111" s="19">
        <f t="shared" si="86"/>
        <v>5.7140000000000003E-2</v>
      </c>
      <c r="AV111" s="19">
        <f t="shared" si="86"/>
        <v>5.6250000000000001E-2</v>
      </c>
      <c r="AW111" s="19">
        <f t="shared" si="86"/>
        <v>0.11428000000000001</v>
      </c>
      <c r="AX111" s="19">
        <f t="shared" si="86"/>
        <v>6.6000000000000003E-2</v>
      </c>
      <c r="AY111" s="19">
        <f t="shared" si="86"/>
        <v>0.06</v>
      </c>
      <c r="AZ111" s="19">
        <f t="shared" si="86"/>
        <v>0.114</v>
      </c>
      <c r="BA111" s="19">
        <f t="shared" si="86"/>
        <v>0.23799999999999999</v>
      </c>
      <c r="BB111" s="19">
        <f t="shared" si="86"/>
        <v>0.35499999999999998</v>
      </c>
      <c r="BC111" s="19">
        <f t="shared" si="86"/>
        <v>0.50444</v>
      </c>
      <c r="BD111" s="19">
        <f t="shared" si="86"/>
        <v>0.19700000000000001</v>
      </c>
      <c r="BE111" s="19">
        <f t="shared" si="86"/>
        <v>0.36899999999999999</v>
      </c>
      <c r="BF111" s="19">
        <f t="shared" si="86"/>
        <v>0</v>
      </c>
      <c r="BG111" s="19">
        <f t="shared" si="86"/>
        <v>3.2000000000000001E-2</v>
      </c>
      <c r="BH111" s="19">
        <f t="shared" si="86"/>
        <v>3.5999999999999997E-2</v>
      </c>
      <c r="BI111" s="19">
        <f t="shared" si="86"/>
        <v>7.1999999999999995E-2</v>
      </c>
      <c r="BJ111" s="19">
        <f t="shared" si="86"/>
        <v>3.4000000000000002E-2</v>
      </c>
      <c r="BK111" s="19">
        <f t="shared" si="86"/>
        <v>3.6999999999999998E-2</v>
      </c>
      <c r="BL111" s="19">
        <f t="shared" si="86"/>
        <v>0.25600000000000001</v>
      </c>
      <c r="BM111" s="19">
        <f t="shared" si="86"/>
        <v>0.13888999999999999</v>
      </c>
      <c r="BN111" s="19">
        <f t="shared" si="86"/>
        <v>1.489E-2</v>
      </c>
      <c r="BO111" s="19">
        <f t="shared" ref="BO111" si="87">BO110/1000</f>
        <v>10</v>
      </c>
    </row>
    <row r="112" spans="1:69" ht="17.25" x14ac:dyDescent="0.3">
      <c r="A112" s="28"/>
      <c r="B112" s="29" t="s">
        <v>30</v>
      </c>
      <c r="C112" s="93"/>
      <c r="D112" s="30">
        <f>D108*D110</f>
        <v>1.3453999999999999</v>
      </c>
      <c r="E112" s="30">
        <f t="shared" ref="E112:BN112" si="88">E108*E110</f>
        <v>0</v>
      </c>
      <c r="F112" s="30">
        <f t="shared" si="88"/>
        <v>0.8</v>
      </c>
      <c r="G112" s="30">
        <f t="shared" si="88"/>
        <v>0.26600000000000001</v>
      </c>
      <c r="H112" s="30">
        <f t="shared" si="88"/>
        <v>0</v>
      </c>
      <c r="I112" s="30">
        <f t="shared" si="88"/>
        <v>0</v>
      </c>
      <c r="J112" s="30">
        <f t="shared" si="88"/>
        <v>3.2120999999999995</v>
      </c>
      <c r="K112" s="30">
        <f t="shared" si="88"/>
        <v>1.3248800000000001</v>
      </c>
      <c r="L112" s="30">
        <f t="shared" si="88"/>
        <v>0</v>
      </c>
      <c r="M112" s="30">
        <f t="shared" si="88"/>
        <v>0</v>
      </c>
      <c r="N112" s="30">
        <f t="shared" si="88"/>
        <v>0</v>
      </c>
      <c r="O112" s="30">
        <f t="shared" si="88"/>
        <v>0</v>
      </c>
      <c r="P112" s="30">
        <f t="shared" si="88"/>
        <v>0</v>
      </c>
      <c r="Q112" s="30">
        <f t="shared" si="88"/>
        <v>0</v>
      </c>
      <c r="R112" s="30">
        <f t="shared" si="88"/>
        <v>0</v>
      </c>
      <c r="S112" s="30">
        <f t="shared" si="88"/>
        <v>0</v>
      </c>
      <c r="T112" s="30">
        <f t="shared" si="88"/>
        <v>0</v>
      </c>
      <c r="U112" s="30">
        <f t="shared" si="88"/>
        <v>0</v>
      </c>
      <c r="V112" s="30">
        <f t="shared" si="88"/>
        <v>0</v>
      </c>
      <c r="W112" s="30">
        <f>W108*W110</f>
        <v>0</v>
      </c>
      <c r="X112" s="30">
        <f t="shared" si="88"/>
        <v>9.1</v>
      </c>
      <c r="Y112" s="30">
        <f t="shared" si="88"/>
        <v>0</v>
      </c>
      <c r="Z112" s="30">
        <f t="shared" si="88"/>
        <v>0</v>
      </c>
      <c r="AA112" s="30">
        <f t="shared" si="88"/>
        <v>0</v>
      </c>
      <c r="AB112" s="30">
        <f t="shared" si="88"/>
        <v>0</v>
      </c>
      <c r="AC112" s="30">
        <f t="shared" si="88"/>
        <v>0</v>
      </c>
      <c r="AD112" s="30">
        <f t="shared" si="88"/>
        <v>0</v>
      </c>
      <c r="AE112" s="30">
        <f t="shared" si="88"/>
        <v>0</v>
      </c>
      <c r="AF112" s="30">
        <f t="shared" si="88"/>
        <v>0</v>
      </c>
      <c r="AG112" s="30">
        <f t="shared" si="88"/>
        <v>0</v>
      </c>
      <c r="AH112" s="30">
        <f t="shared" si="88"/>
        <v>0</v>
      </c>
      <c r="AI112" s="30">
        <f t="shared" si="88"/>
        <v>0</v>
      </c>
      <c r="AJ112" s="30">
        <f t="shared" si="88"/>
        <v>0</v>
      </c>
      <c r="AK112" s="30">
        <f t="shared" si="88"/>
        <v>0</v>
      </c>
      <c r="AL112" s="30">
        <f t="shared" si="88"/>
        <v>0</v>
      </c>
      <c r="AM112" s="30">
        <f t="shared" si="88"/>
        <v>0</v>
      </c>
      <c r="AN112" s="30">
        <f t="shared" si="88"/>
        <v>0</v>
      </c>
      <c r="AO112" s="30">
        <f t="shared" si="88"/>
        <v>0</v>
      </c>
      <c r="AP112" s="30">
        <f t="shared" si="88"/>
        <v>0</v>
      </c>
      <c r="AQ112" s="30">
        <f t="shared" si="88"/>
        <v>0</v>
      </c>
      <c r="AR112" s="30">
        <f t="shared" si="88"/>
        <v>0</v>
      </c>
      <c r="AS112" s="30">
        <f t="shared" si="88"/>
        <v>0</v>
      </c>
      <c r="AT112" s="30">
        <f t="shared" si="88"/>
        <v>0</v>
      </c>
      <c r="AU112" s="30">
        <f t="shared" si="88"/>
        <v>0</v>
      </c>
      <c r="AV112" s="30">
        <f t="shared" si="88"/>
        <v>0</v>
      </c>
      <c r="AW112" s="30">
        <f t="shared" si="88"/>
        <v>0</v>
      </c>
      <c r="AX112" s="30">
        <f t="shared" si="88"/>
        <v>0</v>
      </c>
      <c r="AY112" s="30">
        <f t="shared" si="88"/>
        <v>0</v>
      </c>
      <c r="AZ112" s="30">
        <f t="shared" si="88"/>
        <v>0</v>
      </c>
      <c r="BA112" s="30">
        <f t="shared" si="88"/>
        <v>0</v>
      </c>
      <c r="BB112" s="30">
        <f t="shared" si="88"/>
        <v>0</v>
      </c>
      <c r="BC112" s="30">
        <f t="shared" si="88"/>
        <v>0</v>
      </c>
      <c r="BD112" s="30">
        <f t="shared" si="88"/>
        <v>0</v>
      </c>
      <c r="BE112" s="30">
        <f t="shared" si="88"/>
        <v>0</v>
      </c>
      <c r="BF112" s="30">
        <f t="shared" si="88"/>
        <v>0</v>
      </c>
      <c r="BG112" s="30">
        <f t="shared" si="88"/>
        <v>0</v>
      </c>
      <c r="BH112" s="30">
        <f t="shared" si="88"/>
        <v>0</v>
      </c>
      <c r="BI112" s="30">
        <f t="shared" si="88"/>
        <v>0</v>
      </c>
      <c r="BJ112" s="30">
        <f t="shared" si="88"/>
        <v>0</v>
      </c>
      <c r="BK112" s="30">
        <f t="shared" si="88"/>
        <v>0</v>
      </c>
      <c r="BL112" s="30">
        <f t="shared" si="88"/>
        <v>0</v>
      </c>
      <c r="BM112" s="30">
        <f t="shared" si="88"/>
        <v>0</v>
      </c>
      <c r="BN112" s="30">
        <f t="shared" si="88"/>
        <v>1.489E-2</v>
      </c>
      <c r="BO112" s="30">
        <f t="shared" ref="BO112" si="89">BO108*BO110</f>
        <v>0</v>
      </c>
      <c r="BP112" s="31">
        <f>SUM(D112:BN112)</f>
        <v>16.063270000000003</v>
      </c>
      <c r="BQ112" s="32">
        <f>BP112/$C$20</f>
        <v>16.063270000000003</v>
      </c>
    </row>
    <row r="113" spans="1:69" ht="17.25" x14ac:dyDescent="0.3">
      <c r="A113" s="28"/>
      <c r="B113" s="29" t="s">
        <v>31</v>
      </c>
      <c r="C113" s="93"/>
      <c r="D113" s="30">
        <f>D108*D110</f>
        <v>1.3453999999999999</v>
      </c>
      <c r="E113" s="30">
        <f t="shared" ref="E113:BN113" si="90">E108*E110</f>
        <v>0</v>
      </c>
      <c r="F113" s="30">
        <f t="shared" si="90"/>
        <v>0.8</v>
      </c>
      <c r="G113" s="30">
        <f t="shared" si="90"/>
        <v>0.26600000000000001</v>
      </c>
      <c r="H113" s="30">
        <f t="shared" si="90"/>
        <v>0</v>
      </c>
      <c r="I113" s="30">
        <f t="shared" si="90"/>
        <v>0</v>
      </c>
      <c r="J113" s="30">
        <f t="shared" si="90"/>
        <v>3.2120999999999995</v>
      </c>
      <c r="K113" s="30">
        <f t="shared" si="90"/>
        <v>1.3248800000000001</v>
      </c>
      <c r="L113" s="30">
        <f t="shared" si="90"/>
        <v>0</v>
      </c>
      <c r="M113" s="30">
        <f t="shared" si="90"/>
        <v>0</v>
      </c>
      <c r="N113" s="30">
        <f t="shared" si="90"/>
        <v>0</v>
      </c>
      <c r="O113" s="30">
        <f t="shared" si="90"/>
        <v>0</v>
      </c>
      <c r="P113" s="30">
        <f t="shared" si="90"/>
        <v>0</v>
      </c>
      <c r="Q113" s="30">
        <f t="shared" si="90"/>
        <v>0</v>
      </c>
      <c r="R113" s="30">
        <f t="shared" si="90"/>
        <v>0</v>
      </c>
      <c r="S113" s="30">
        <f t="shared" si="90"/>
        <v>0</v>
      </c>
      <c r="T113" s="30">
        <f t="shared" si="90"/>
        <v>0</v>
      </c>
      <c r="U113" s="30">
        <f t="shared" si="90"/>
        <v>0</v>
      </c>
      <c r="V113" s="30">
        <f t="shared" si="90"/>
        <v>0</v>
      </c>
      <c r="W113" s="30">
        <f>W108*W110</f>
        <v>0</v>
      </c>
      <c r="X113" s="30">
        <f t="shared" si="90"/>
        <v>9.1</v>
      </c>
      <c r="Y113" s="30">
        <f t="shared" si="90"/>
        <v>0</v>
      </c>
      <c r="Z113" s="30">
        <f t="shared" si="90"/>
        <v>0</v>
      </c>
      <c r="AA113" s="30">
        <f t="shared" si="90"/>
        <v>0</v>
      </c>
      <c r="AB113" s="30">
        <f t="shared" si="90"/>
        <v>0</v>
      </c>
      <c r="AC113" s="30">
        <f t="shared" si="90"/>
        <v>0</v>
      </c>
      <c r="AD113" s="30">
        <f t="shared" si="90"/>
        <v>0</v>
      </c>
      <c r="AE113" s="30">
        <f t="shared" si="90"/>
        <v>0</v>
      </c>
      <c r="AF113" s="30">
        <f t="shared" si="90"/>
        <v>0</v>
      </c>
      <c r="AG113" s="30">
        <f t="shared" si="90"/>
        <v>0</v>
      </c>
      <c r="AH113" s="30">
        <f t="shared" si="90"/>
        <v>0</v>
      </c>
      <c r="AI113" s="30">
        <f t="shared" si="90"/>
        <v>0</v>
      </c>
      <c r="AJ113" s="30">
        <f t="shared" si="90"/>
        <v>0</v>
      </c>
      <c r="AK113" s="30">
        <f t="shared" si="90"/>
        <v>0</v>
      </c>
      <c r="AL113" s="30">
        <f t="shared" si="90"/>
        <v>0</v>
      </c>
      <c r="AM113" s="30">
        <f t="shared" si="90"/>
        <v>0</v>
      </c>
      <c r="AN113" s="30">
        <f t="shared" si="90"/>
        <v>0</v>
      </c>
      <c r="AO113" s="30">
        <f t="shared" si="90"/>
        <v>0</v>
      </c>
      <c r="AP113" s="30">
        <f t="shared" si="90"/>
        <v>0</v>
      </c>
      <c r="AQ113" s="30">
        <f t="shared" si="90"/>
        <v>0</v>
      </c>
      <c r="AR113" s="30">
        <f t="shared" si="90"/>
        <v>0</v>
      </c>
      <c r="AS113" s="30">
        <f t="shared" si="90"/>
        <v>0</v>
      </c>
      <c r="AT113" s="30">
        <f t="shared" si="90"/>
        <v>0</v>
      </c>
      <c r="AU113" s="30">
        <f t="shared" si="90"/>
        <v>0</v>
      </c>
      <c r="AV113" s="30">
        <f t="shared" si="90"/>
        <v>0</v>
      </c>
      <c r="AW113" s="30">
        <f t="shared" si="90"/>
        <v>0</v>
      </c>
      <c r="AX113" s="30">
        <f t="shared" si="90"/>
        <v>0</v>
      </c>
      <c r="AY113" s="30">
        <f t="shared" si="90"/>
        <v>0</v>
      </c>
      <c r="AZ113" s="30">
        <f t="shared" si="90"/>
        <v>0</v>
      </c>
      <c r="BA113" s="30">
        <f t="shared" si="90"/>
        <v>0</v>
      </c>
      <c r="BB113" s="30">
        <f t="shared" si="90"/>
        <v>0</v>
      </c>
      <c r="BC113" s="30">
        <f t="shared" si="90"/>
        <v>0</v>
      </c>
      <c r="BD113" s="30">
        <f t="shared" si="90"/>
        <v>0</v>
      </c>
      <c r="BE113" s="30">
        <f t="shared" si="90"/>
        <v>0</v>
      </c>
      <c r="BF113" s="30">
        <f t="shared" si="90"/>
        <v>0</v>
      </c>
      <c r="BG113" s="30">
        <f t="shared" si="90"/>
        <v>0</v>
      </c>
      <c r="BH113" s="30">
        <f t="shared" si="90"/>
        <v>0</v>
      </c>
      <c r="BI113" s="30">
        <f t="shared" si="90"/>
        <v>0</v>
      </c>
      <c r="BJ113" s="30">
        <f t="shared" si="90"/>
        <v>0</v>
      </c>
      <c r="BK113" s="30">
        <f t="shared" si="90"/>
        <v>0</v>
      </c>
      <c r="BL113" s="30">
        <f t="shared" si="90"/>
        <v>0</v>
      </c>
      <c r="BM113" s="30">
        <f t="shared" si="90"/>
        <v>0</v>
      </c>
      <c r="BN113" s="30">
        <f t="shared" si="90"/>
        <v>1.489E-2</v>
      </c>
      <c r="BO113" s="30">
        <f t="shared" ref="BO113" si="91">BO108*BO110</f>
        <v>0</v>
      </c>
      <c r="BP113" s="31">
        <f>SUM(D113:BN113)</f>
        <v>16.063270000000003</v>
      </c>
      <c r="BQ113" s="32">
        <f>BP113/$C$20</f>
        <v>16.063270000000003</v>
      </c>
    </row>
    <row r="116" spans="1:69" x14ac:dyDescent="0.25">
      <c r="BQ116" s="37">
        <f>BQ65</f>
        <v>22.43683</v>
      </c>
    </row>
    <row r="117" spans="1:69" x14ac:dyDescent="0.25">
      <c r="BQ117" s="37">
        <f>BQ83</f>
        <v>44.560879999999997</v>
      </c>
    </row>
    <row r="118" spans="1:69" x14ac:dyDescent="0.25">
      <c r="BQ118" s="37">
        <f>BQ99</f>
        <v>27.330227000000001</v>
      </c>
    </row>
    <row r="119" spans="1:69" x14ac:dyDescent="0.25">
      <c r="BQ119" s="37">
        <f>BQ113</f>
        <v>16.063270000000003</v>
      </c>
    </row>
  </sheetData>
  <mergeCells count="358"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45068</v>
      </c>
      <c r="C3" s="57" t="s">
        <v>41</v>
      </c>
      <c r="D3" s="56"/>
      <c r="E3" s="70">
        <f>'07.01.2021 3-7 лет (день 9) '!K4</f>
        <v>45068</v>
      </c>
      <c r="F3" s="57" t="s">
        <v>41</v>
      </c>
      <c r="G3" s="57" t="s">
        <v>42</v>
      </c>
      <c r="H3" s="56"/>
      <c r="I3" s="70">
        <f>E3</f>
        <v>45068</v>
      </c>
      <c r="J3" s="57" t="s">
        <v>42</v>
      </c>
      <c r="K3" s="23"/>
      <c r="L3" s="58">
        <f>F4</f>
        <v>17.778190000000002</v>
      </c>
      <c r="M3" s="58">
        <f>G4</f>
        <v>22.43683</v>
      </c>
      <c r="N3" s="58">
        <f>F9</f>
        <v>38.944790000000005</v>
      </c>
      <c r="O3" s="58">
        <f>G9</f>
        <v>44.560879999999997</v>
      </c>
      <c r="P3" s="58">
        <f>F17</f>
        <v>31.049831999999991</v>
      </c>
      <c r="Q3" s="58">
        <f>G17</f>
        <v>27.330227000000001</v>
      </c>
      <c r="R3" s="6">
        <f>F22</f>
        <v>15.441809999999998</v>
      </c>
      <c r="S3" s="6">
        <f>G22</f>
        <v>16.063270000000003</v>
      </c>
      <c r="T3" s="59">
        <f>L3+N3+P3+R3</f>
        <v>103.21462200000001</v>
      </c>
      <c r="U3" s="59">
        <f>M3+O3+Q3+S3</f>
        <v>110.39120699999999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17.778190000000002</v>
      </c>
      <c r="D4" s="89" t="s">
        <v>8</v>
      </c>
      <c r="E4" s="6" t="str">
        <f>'07.01.2021 3-7 лет (день 9) '!B7</f>
        <v>Каша манная молочная</v>
      </c>
      <c r="F4" s="116">
        <f>'7.01.2021 1,5-2 года (день 9)'!BQ64</f>
        <v>17.778190000000002</v>
      </c>
      <c r="G4" s="116">
        <f>'07.01.2021 3-7 лет (день 9) '!BQ65</f>
        <v>22.43683</v>
      </c>
      <c r="H4" s="89" t="s">
        <v>8</v>
      </c>
      <c r="I4" s="6" t="str">
        <f>E4</f>
        <v>Каша манная молочная</v>
      </c>
      <c r="J4" s="116">
        <f>G4</f>
        <v>22.43683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'!B8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'!B9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38.944790000000005</v>
      </c>
      <c r="D9" s="89" t="s">
        <v>12</v>
      </c>
      <c r="E9" s="6" t="str">
        <f>'07.01.2021 3-7 лет (день 9) '!B12</f>
        <v>Суп шахтерский</v>
      </c>
      <c r="F9" s="119">
        <f>'7.01.2021 1,5-2 года (день 9)'!BQ84</f>
        <v>38.944790000000005</v>
      </c>
      <c r="G9" s="119">
        <f>'07.01.2021 3-7 лет (день 9) '!BQ83</f>
        <v>44.560879999999997</v>
      </c>
      <c r="H9" s="89" t="s">
        <v>12</v>
      </c>
      <c r="I9" s="6" t="str">
        <f t="shared" ref="I9:I15" si="0">E9</f>
        <v>Суп шахтерский</v>
      </c>
      <c r="J9" s="119">
        <f>G9</f>
        <v>44.560879999999997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'!B13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'!B14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'!B15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'!B16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31.049831999999991</v>
      </c>
      <c r="D17" s="89" t="s">
        <v>18</v>
      </c>
      <c r="E17" s="6" t="str">
        <f>'07.01.2021 3-7 лет (день 9) '!B20</f>
        <v>Компот из свеж. морож. ягод</v>
      </c>
      <c r="F17" s="116">
        <f>'7.01.2021 1,5-2 года (день 9)'!BQ102</f>
        <v>31.049831999999991</v>
      </c>
      <c r="G17" s="116">
        <f>'07.01.2021 3-7 лет (день 9) '!BQ99</f>
        <v>27.330227000000001</v>
      </c>
      <c r="H17" s="89" t="s">
        <v>18</v>
      </c>
      <c r="I17" s="6" t="str">
        <f>E17</f>
        <v>Компот из свеж. морож. ягод</v>
      </c>
      <c r="J17" s="116">
        <f>G17</f>
        <v>27.330227000000001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'!B21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15.441809999999998</v>
      </c>
      <c r="D22" s="89" t="s">
        <v>21</v>
      </c>
      <c r="E22" s="13" t="str">
        <f>'07.01.2021 3-7 лет (день 9) '!B25</f>
        <v xml:space="preserve">Омлет </v>
      </c>
      <c r="F22" s="116">
        <f>'7.01.2021 1,5-2 года (день 9)'!BQ118</f>
        <v>15.441809999999998</v>
      </c>
      <c r="G22" s="116">
        <f>'07.01.2021 3-7 лет (день 9) '!BQ113</f>
        <v>16.063270000000003</v>
      </c>
      <c r="H22" s="89" t="s">
        <v>21</v>
      </c>
      <c r="I22" s="36" t="str">
        <f>E22</f>
        <v xml:space="preserve">Омлет </v>
      </c>
      <c r="J22" s="116">
        <f>G22</f>
        <v>16.063270000000003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'!B26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'!B27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103.21462200000001</v>
      </c>
      <c r="D26" s="122" t="s">
        <v>40</v>
      </c>
      <c r="E26" s="123"/>
      <c r="F26" s="60">
        <f>F4+F9+F17+F22</f>
        <v>103.21462200000001</v>
      </c>
      <c r="G26" s="60">
        <f>G4+G9+G17+G22</f>
        <v>110.39120699999999</v>
      </c>
      <c r="H26" s="122" t="s">
        <v>40</v>
      </c>
      <c r="I26" s="123"/>
      <c r="J26" s="60">
        <f>J4+J9+J17+J22</f>
        <v>110.39120699999999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45068</v>
      </c>
      <c r="C30" s="57" t="s">
        <v>42</v>
      </c>
      <c r="D30" s="56"/>
      <c r="E30" s="70">
        <f>E3</f>
        <v>45068</v>
      </c>
      <c r="F30" s="57" t="s">
        <v>41</v>
      </c>
      <c r="G30" s="57" t="s">
        <v>42</v>
      </c>
      <c r="H30" s="56"/>
      <c r="I30" s="71">
        <f>E3</f>
        <v>45068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22.43683</v>
      </c>
      <c r="D31" s="89" t="s">
        <v>8</v>
      </c>
      <c r="E31" s="6" t="str">
        <f>E4</f>
        <v>Каша манная молочная</v>
      </c>
      <c r="F31" s="116">
        <f>F4</f>
        <v>17.778190000000002</v>
      </c>
      <c r="G31" s="126">
        <f>G4</f>
        <v>22.43683</v>
      </c>
      <c r="H31" s="89" t="s">
        <v>8</v>
      </c>
      <c r="I31" s="6" t="str">
        <f>I4</f>
        <v>Каша манная молочная</v>
      </c>
      <c r="J31" s="116">
        <f>F31</f>
        <v>17.778190000000002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44.560879999999997</v>
      </c>
      <c r="D36" s="89" t="s">
        <v>12</v>
      </c>
      <c r="E36" s="6" t="str">
        <f>E9</f>
        <v>Суп шахтерский</v>
      </c>
      <c r="F36" s="119">
        <f>F9</f>
        <v>38.944790000000005</v>
      </c>
      <c r="G36" s="129">
        <f>G9</f>
        <v>44.560879999999997</v>
      </c>
      <c r="H36" s="89" t="s">
        <v>12</v>
      </c>
      <c r="I36" s="6" t="str">
        <f t="shared" ref="I36:I41" si="3">I9</f>
        <v>Суп шахтерский</v>
      </c>
      <c r="J36" s="119">
        <f>F36</f>
        <v>38.944790000000005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27.330227000000001</v>
      </c>
      <c r="D44" s="89" t="s">
        <v>18</v>
      </c>
      <c r="E44" s="6" t="str">
        <f>E17</f>
        <v>Компот из свеж. морож. ягод</v>
      </c>
      <c r="F44" s="116">
        <f>F17</f>
        <v>31.049831999999991</v>
      </c>
      <c r="G44" s="126">
        <f>G17</f>
        <v>27.330227000000001</v>
      </c>
      <c r="H44" s="89" t="s">
        <v>18</v>
      </c>
      <c r="I44" s="6" t="str">
        <f>I17</f>
        <v>Компот из свеж. морож. ягод</v>
      </c>
      <c r="J44" s="116">
        <f>F44</f>
        <v>31.049831999999991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16.063270000000003</v>
      </c>
      <c r="D49" s="89" t="s">
        <v>21</v>
      </c>
      <c r="E49" s="36" t="str">
        <f>E22</f>
        <v xml:space="preserve">Омлет </v>
      </c>
      <c r="F49" s="116">
        <f>F22</f>
        <v>15.441809999999998</v>
      </c>
      <c r="G49" s="126">
        <f>G22</f>
        <v>16.063270000000003</v>
      </c>
      <c r="H49" s="89" t="s">
        <v>21</v>
      </c>
      <c r="I49" s="36" t="str">
        <f>I22</f>
        <v xml:space="preserve">Омлет </v>
      </c>
      <c r="J49" s="116">
        <f>F49</f>
        <v>15.441809999999998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110.39120699999999</v>
      </c>
      <c r="D53" s="40"/>
      <c r="E53" s="65" t="s">
        <v>40</v>
      </c>
      <c r="F53" s="66">
        <f>F31+F36+F44+F49</f>
        <v>103.21462200000001</v>
      </c>
      <c r="G53" s="66">
        <f>G31+G36+G44+G49</f>
        <v>110.39120699999999</v>
      </c>
      <c r="H53" s="122" t="s">
        <v>40</v>
      </c>
      <c r="I53" s="123"/>
      <c r="J53" s="60">
        <f>J31+J36+J44+J49</f>
        <v>103.21462200000001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'!K4</f>
        <v>45068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N11" sqref="N11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45128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O11" sqref="O11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96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v>45128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2023-07-17T02:44:32Z</dcterms:modified>
</cp:coreProperties>
</file>