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83" i="5" s="1"/>
  <c r="BO59" i="5"/>
  <c r="BO60" i="5" s="1"/>
  <c r="BO109" i="5"/>
  <c r="BO110" i="5" s="1"/>
  <c r="BO115" i="5" s="1"/>
  <c r="BO46" i="5"/>
  <c r="BO47" i="5"/>
  <c r="BO99" i="5"/>
  <c r="BO98" i="5"/>
  <c r="BO82" i="5"/>
  <c r="BO65" i="5"/>
  <c r="BO64" i="5"/>
  <c r="BO30" i="4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N30" i="5"/>
  <c r="N31" i="5" s="1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W31" i="5" s="1"/>
  <c r="X30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G5" i="8"/>
  <c r="G5" i="9"/>
  <c r="BO31" i="4" l="1"/>
  <c r="BO47" i="4" s="1"/>
  <c r="BO59" i="4"/>
  <c r="BO60" i="4" s="1"/>
  <c r="BO64" i="4" s="1"/>
  <c r="BO114" i="5"/>
  <c r="BO109" i="4"/>
  <c r="BO110" i="4" s="1"/>
  <c r="BO114" i="4" s="1"/>
  <c r="BO93" i="4"/>
  <c r="BO94" i="4" s="1"/>
  <c r="BO98" i="4" s="1"/>
  <c r="BO77" i="4"/>
  <c r="BO78" i="4" s="1"/>
  <c r="BO83" i="4" s="1"/>
  <c r="BO46" i="4" l="1"/>
  <c r="BO32" i="5"/>
  <c r="BO65" i="4"/>
  <c r="BO115" i="4"/>
  <c r="BO99" i="4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E33" i="6"/>
  <c r="B33" i="6"/>
  <c r="I6" i="6"/>
  <c r="I33" i="6" s="1"/>
  <c r="B6" i="6"/>
  <c r="B24" i="6" l="1"/>
  <c r="B41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Y30" i="5"/>
  <c r="Z30" i="5"/>
  <c r="Z31" i="5" s="1"/>
  <c r="AA30" i="5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L30" i="5"/>
  <c r="BL31" i="5" s="1"/>
  <c r="BK30" i="5"/>
  <c r="BJ30" i="5"/>
  <c r="BJ31" i="5" s="1"/>
  <c r="BI30" i="5"/>
  <c r="BH30" i="5"/>
  <c r="BH31" i="5" s="1"/>
  <c r="BG30" i="5"/>
  <c r="BF30" i="5"/>
  <c r="BF31" i="5" s="1"/>
  <c r="BE30" i="5"/>
  <c r="BD30" i="5"/>
  <c r="BD31" i="5" s="1"/>
  <c r="BC30" i="5"/>
  <c r="BB30" i="5"/>
  <c r="BB31" i="5" s="1"/>
  <c r="BA30" i="5"/>
  <c r="AZ30" i="5"/>
  <c r="AZ31" i="5" s="1"/>
  <c r="AY30" i="5"/>
  <c r="AX30" i="5"/>
  <c r="AX31" i="5" s="1"/>
  <c r="AW30" i="5"/>
  <c r="AV30" i="5"/>
  <c r="AV31" i="5" s="1"/>
  <c r="AU30" i="5"/>
  <c r="AT30" i="5"/>
  <c r="AT31" i="5" s="1"/>
  <c r="AS30" i="5"/>
  <c r="AR30" i="5"/>
  <c r="AR31" i="5" s="1"/>
  <c r="AQ30" i="5"/>
  <c r="AP30" i="5"/>
  <c r="AP31" i="5" s="1"/>
  <c r="AO30" i="5"/>
  <c r="AN30" i="5"/>
  <c r="AN31" i="5" s="1"/>
  <c r="AM30" i="5"/>
  <c r="AL30" i="5"/>
  <c r="AL31" i="5" s="1"/>
  <c r="AK30" i="5"/>
  <c r="AJ30" i="5"/>
  <c r="AJ31" i="5" s="1"/>
  <c r="AI30" i="5"/>
  <c r="AH30" i="5"/>
  <c r="AH31" i="5" s="1"/>
  <c r="AG30" i="5"/>
  <c r="AF30" i="5"/>
  <c r="AF31" i="5" s="1"/>
  <c r="AE30" i="5"/>
  <c r="AD30" i="5"/>
  <c r="AD31" i="5" s="1"/>
  <c r="AC30" i="5"/>
  <c r="AB30" i="5"/>
  <c r="AB31" i="5" s="1"/>
  <c r="L30" i="5"/>
  <c r="L31" i="5" s="1"/>
  <c r="K30" i="5"/>
  <c r="J30" i="5"/>
  <c r="J31" i="5" s="1"/>
  <c r="I30" i="5"/>
  <c r="H30" i="5"/>
  <c r="H31" i="5" s="1"/>
  <c r="G30" i="5"/>
  <c r="F30" i="5"/>
  <c r="F31" i="5" s="1"/>
  <c r="E30" i="5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J30" i="4"/>
  <c r="J31" i="4" s="1"/>
  <c r="I30" i="4"/>
  <c r="H30" i="4"/>
  <c r="H31" i="4" s="1"/>
  <c r="G30" i="4"/>
  <c r="F30" i="4"/>
  <c r="F31" i="4" s="1"/>
  <c r="E30" i="4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G31" i="4" l="1"/>
  <c r="G47" i="4" s="1"/>
  <c r="K31" i="4"/>
  <c r="K47" i="4" s="1"/>
  <c r="AE31" i="5"/>
  <c r="AE47" i="5" s="1"/>
  <c r="AI31" i="5"/>
  <c r="AM31" i="5"/>
  <c r="AM47" i="5" s="1"/>
  <c r="AQ31" i="5"/>
  <c r="AU31" i="5"/>
  <c r="AU47" i="5" s="1"/>
  <c r="AY31" i="5"/>
  <c r="AY32" i="5" s="1"/>
  <c r="BC31" i="5"/>
  <c r="BC47" i="5" s="1"/>
  <c r="BG31" i="5"/>
  <c r="BK31" i="5"/>
  <c r="BK47" i="5" s="1"/>
  <c r="AA47" i="5"/>
  <c r="AA31" i="5"/>
  <c r="AF31" i="4"/>
  <c r="AF32" i="5" s="1"/>
  <c r="AV31" i="4"/>
  <c r="Y109" i="4"/>
  <c r="Y110" i="4" s="1"/>
  <c r="I31" i="5"/>
  <c r="I47" i="4"/>
  <c r="I31" i="4"/>
  <c r="BE109" i="4"/>
  <c r="BE110" i="4" s="1"/>
  <c r="AC31" i="5"/>
  <c r="AC47" i="5" s="1"/>
  <c r="AG31" i="5"/>
  <c r="AG47" i="5" s="1"/>
  <c r="AO31" i="5"/>
  <c r="AO46" i="5" s="1"/>
  <c r="AS31" i="5"/>
  <c r="AS47" i="5" s="1"/>
  <c r="AW47" i="5"/>
  <c r="AW31" i="5"/>
  <c r="BI31" i="5"/>
  <c r="BI47" i="5" s="1"/>
  <c r="BM31" i="5"/>
  <c r="BM46" i="5" s="1"/>
  <c r="Y31" i="5"/>
  <c r="Y47" i="5" s="1"/>
  <c r="AN31" i="4"/>
  <c r="BD31" i="4"/>
  <c r="BD32" i="5" s="1"/>
  <c r="BL31" i="4"/>
  <c r="BL32" i="5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31" i="5"/>
  <c r="G47" i="5" s="1"/>
  <c r="M31" i="4"/>
  <c r="M47" i="4" s="1"/>
  <c r="BE31" i="5"/>
  <c r="BA31" i="5"/>
  <c r="BA47" i="5" s="1"/>
  <c r="AK31" i="5"/>
  <c r="AK47" i="5" s="1"/>
  <c r="K31" i="5"/>
  <c r="E31" i="4"/>
  <c r="E32" i="5" s="1"/>
  <c r="E31" i="5"/>
  <c r="E47" i="5" s="1"/>
  <c r="G109" i="4"/>
  <c r="G110" i="4" s="1"/>
  <c r="F109" i="4"/>
  <c r="F110" i="4" s="1"/>
  <c r="F114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I115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D99" i="5" s="1"/>
  <c r="AL93" i="5"/>
  <c r="AL94" i="5" s="1"/>
  <c r="AT93" i="5"/>
  <c r="AT94" i="5" s="1"/>
  <c r="BB93" i="5"/>
  <c r="BB94" i="5" s="1"/>
  <c r="BJ93" i="5"/>
  <c r="BJ94" i="5" s="1"/>
  <c r="BJ99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U82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T114" i="4" s="1"/>
  <c r="AB109" i="4"/>
  <c r="AB110" i="4" s="1"/>
  <c r="AJ109" i="4"/>
  <c r="AJ110" i="4" s="1"/>
  <c r="AJ114" i="4" s="1"/>
  <c r="AR109" i="4"/>
  <c r="AR110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B83" i="4" s="1"/>
  <c r="AJ77" i="4"/>
  <c r="AJ78" i="4" s="1"/>
  <c r="AR77" i="4"/>
  <c r="AR78" i="4" s="1"/>
  <c r="AZ77" i="4"/>
  <c r="AZ78" i="4" s="1"/>
  <c r="AZ83" i="4" s="1"/>
  <c r="BH77" i="4"/>
  <c r="BH78" i="4" s="1"/>
  <c r="AK93" i="4"/>
  <c r="AK94" i="4" s="1"/>
  <c r="E77" i="5"/>
  <c r="E78" i="5" s="1"/>
  <c r="J93" i="4"/>
  <c r="J94" i="4" s="1"/>
  <c r="X93" i="5"/>
  <c r="X94" i="5" s="1"/>
  <c r="BC32" i="5"/>
  <c r="AS32" i="5"/>
  <c r="BI32" i="5"/>
  <c r="AB32" i="5"/>
  <c r="AJ32" i="5"/>
  <c r="AR32" i="5"/>
  <c r="AZ32" i="5"/>
  <c r="BH32" i="5"/>
  <c r="BK32" i="5"/>
  <c r="AO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AD32" i="5"/>
  <c r="AL32" i="5"/>
  <c r="AT32" i="5"/>
  <c r="BB32" i="5"/>
  <c r="BJ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Q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M98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P109" i="4"/>
  <c r="AP110" i="4" s="1"/>
  <c r="AX109" i="4"/>
  <c r="AX110" i="4" s="1"/>
  <c r="BF109" i="4"/>
  <c r="BF110" i="4" s="1"/>
  <c r="BN109" i="4"/>
  <c r="BN110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P115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BL114" i="4" s="1"/>
  <c r="E109" i="5"/>
  <c r="E110" i="5" s="1"/>
  <c r="M109" i="5"/>
  <c r="M110" i="5" s="1"/>
  <c r="U109" i="5"/>
  <c r="U110" i="5" s="1"/>
  <c r="U114" i="5" s="1"/>
  <c r="AC109" i="5"/>
  <c r="AC110" i="5" s="1"/>
  <c r="AC114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Q65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D32" i="5"/>
  <c r="F32" i="5"/>
  <c r="H32" i="5"/>
  <c r="L32" i="5"/>
  <c r="AK93" i="5"/>
  <c r="AK94" i="5" s="1"/>
  <c r="D77" i="5"/>
  <c r="D78" i="5" s="1"/>
  <c r="J32" i="5"/>
  <c r="BA77" i="5"/>
  <c r="BA78" i="5" s="1"/>
  <c r="BA32" i="5"/>
  <c r="M59" i="4"/>
  <c r="M60" i="4" s="1"/>
  <c r="J59" i="5"/>
  <c r="J60" i="5" s="1"/>
  <c r="M47" i="5"/>
  <c r="G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M46" i="5"/>
  <c r="O46" i="5"/>
  <c r="Q46" i="5"/>
  <c r="S46" i="5"/>
  <c r="U46" i="5"/>
  <c r="W46" i="5"/>
  <c r="AE46" i="5"/>
  <c r="AK46" i="5"/>
  <c r="AM46" i="5"/>
  <c r="AS46" i="5"/>
  <c r="AU46" i="5"/>
  <c r="BA46" i="5"/>
  <c r="BC46" i="5"/>
  <c r="BI46" i="5"/>
  <c r="BK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E115" i="5"/>
  <c r="E114" i="5"/>
  <c r="I114" i="5"/>
  <c r="U115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Q64" i="4"/>
  <c r="AU65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7" i="4"/>
  <c r="AJ46" i="4"/>
  <c r="AJ47" i="4"/>
  <c r="AR46" i="4"/>
  <c r="AR47" i="4"/>
  <c r="AZ46" i="4"/>
  <c r="AZ47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99" i="4" s="1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99" i="4" s="1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96" i="4"/>
  <c r="AP99" i="4" s="1"/>
  <c r="AP80" i="4"/>
  <c r="AP81" i="4" s="1"/>
  <c r="AP62" i="4"/>
  <c r="AP63" i="4" s="1"/>
  <c r="AR112" i="4"/>
  <c r="AR115" i="4" s="1"/>
  <c r="AR62" i="4"/>
  <c r="AR63" i="4" s="1"/>
  <c r="AR96" i="4"/>
  <c r="AR97" i="4" s="1"/>
  <c r="AR80" i="4"/>
  <c r="AR81" i="4" s="1"/>
  <c r="AT112" i="4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99" i="4" s="1"/>
  <c r="AX80" i="4"/>
  <c r="AX81" i="4" s="1"/>
  <c r="AX62" i="4"/>
  <c r="AX63" i="4" s="1"/>
  <c r="AZ112" i="4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99" i="4" s="1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99" i="4" s="1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I82" i="4"/>
  <c r="AN82" i="4"/>
  <c r="AQ99" i="4"/>
  <c r="I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W114" i="4"/>
  <c r="J115" i="4"/>
  <c r="BN114" i="4"/>
  <c r="BN115" i="4"/>
  <c r="V82" i="4"/>
  <c r="AN114" i="4"/>
  <c r="BD114" i="4"/>
  <c r="AZ115" i="4"/>
  <c r="N114" i="4"/>
  <c r="V115" i="4"/>
  <c r="BN62" i="4"/>
  <c r="BN63" i="4" s="1"/>
  <c r="BN80" i="4"/>
  <c r="BN81" i="4" s="1"/>
  <c r="AH99" i="4"/>
  <c r="BN96" i="4"/>
  <c r="BD115" i="4"/>
  <c r="AE97" i="4" l="1"/>
  <c r="AE98" i="4"/>
  <c r="AV46" i="4"/>
  <c r="AV47" i="4"/>
  <c r="AI32" i="5"/>
  <c r="AI46" i="5"/>
  <c r="AI47" i="5"/>
  <c r="I114" i="4"/>
  <c r="J82" i="4"/>
  <c r="AI98" i="4"/>
  <c r="AT113" i="4"/>
  <c r="AT115" i="4"/>
  <c r="AM65" i="4"/>
  <c r="AM64" i="4"/>
  <c r="BH115" i="4"/>
  <c r="AB114" i="4"/>
  <c r="AB115" i="4"/>
  <c r="R82" i="4"/>
  <c r="N82" i="4"/>
  <c r="N83" i="4"/>
  <c r="K32" i="5"/>
  <c r="K46" i="5"/>
  <c r="AN46" i="4"/>
  <c r="AN47" i="4"/>
  <c r="BM47" i="5"/>
  <c r="AV32" i="5"/>
  <c r="V83" i="4"/>
  <c r="AC46" i="5"/>
  <c r="AC32" i="5"/>
  <c r="AV115" i="4"/>
  <c r="S114" i="4"/>
  <c r="J83" i="4"/>
  <c r="AN32" i="5"/>
  <c r="I46" i="5"/>
  <c r="I47" i="5"/>
  <c r="I32" i="5"/>
  <c r="BP32" i="5" s="1"/>
  <c r="BG46" i="5"/>
  <c r="BG47" i="5"/>
  <c r="AQ46" i="5"/>
  <c r="AQ47" i="5"/>
  <c r="AY97" i="4"/>
  <c r="AY99" i="4"/>
  <c r="AY98" i="4"/>
  <c r="BE32" i="5"/>
  <c r="BE46" i="5"/>
  <c r="AY46" i="5"/>
  <c r="AY47" i="5"/>
  <c r="AZ113" i="4"/>
  <c r="AZ114" i="4"/>
  <c r="AR113" i="4"/>
  <c r="AR114" i="4"/>
  <c r="AP113" i="4"/>
  <c r="AP115" i="4"/>
  <c r="AL113" i="4"/>
  <c r="AL114" i="4"/>
  <c r="AH113" i="4"/>
  <c r="AH114" i="4"/>
  <c r="BL115" i="4"/>
  <c r="BH114" i="4"/>
  <c r="V99" i="4"/>
  <c r="K115" i="4"/>
  <c r="BG98" i="4"/>
  <c r="Y115" i="5"/>
  <c r="BC99" i="5"/>
  <c r="BG32" i="5"/>
  <c r="S98" i="4"/>
  <c r="K114" i="4"/>
  <c r="BM32" i="5"/>
  <c r="AW32" i="5"/>
  <c r="AW46" i="5"/>
  <c r="AO47" i="5"/>
  <c r="AA32" i="5"/>
  <c r="AA46" i="5"/>
  <c r="BG99" i="5"/>
  <c r="M46" i="4"/>
  <c r="BD46" i="4"/>
  <c r="AF46" i="4"/>
  <c r="AA65" i="4"/>
  <c r="AG46" i="5"/>
  <c r="Y46" i="5"/>
  <c r="BP46" i="5" s="1"/>
  <c r="BQ46" i="5" s="1"/>
  <c r="M32" i="5"/>
  <c r="AK32" i="5"/>
  <c r="AG32" i="5"/>
  <c r="AE32" i="5"/>
  <c r="AU32" i="5"/>
  <c r="AT99" i="5"/>
  <c r="BE47" i="5"/>
  <c r="K47" i="5"/>
  <c r="BP47" i="5" s="1"/>
  <c r="BQ47" i="5" s="1"/>
  <c r="E46" i="4"/>
  <c r="E47" i="4"/>
  <c r="AA99" i="5"/>
  <c r="AW99" i="4"/>
  <c r="H114" i="5"/>
  <c r="AP115" i="5"/>
  <c r="AK114" i="5"/>
  <c r="AQ114" i="4"/>
  <c r="AY115" i="4"/>
  <c r="BG115" i="4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46" i="4" l="1"/>
  <c r="BQ46" i="4" s="1"/>
  <c r="BP114" i="4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<sst xmlns="http://schemas.openxmlformats.org/spreadsheetml/2006/main" count="386" uniqueCount="100">
  <si>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</si>
  <si>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</si>
  <si>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</si>
  <si>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</si>
  <si>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</si>
  <si>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</si>
  <si>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</si>
  <si>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</si>
  <si>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</si>
  <si>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</si>
  <si>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</si>
  <si>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</si>
  <si>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</si>
  <si>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</si>
  <si>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</si>
  <si>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</si>
  <si>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</si>
  <si>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</si>
  <si>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</si>
  <si>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</si>
  <si>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</si>
  <si>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</si>
  <si>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</si>
  <si>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</si>
  <si>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</si>
  <si>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</si>
  <si>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</si>
  <si>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</si>
  <si>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</si>
  <si>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</si>
  <si>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</si>
  <si>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</si>
  <si>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</si>
  <si>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</si>
  <si>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</si>
  <si>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</si>
  <si>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</si>
  <si>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</si>
  <si>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</si>
  <si>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</si>
  <si>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</si>
  <si>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</si>
  <si>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</si>
  <si>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</si>
  <si>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</si>
  <si>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</si>
  <si>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</si>
  <si>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</si>
  <si>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</si>
  <si>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</si>
  <si>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</si>
  <si>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</si>
  <si>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</si>
  <si>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</si>
  <si>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</si>
  <si>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</si>
  <si>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</si>
  <si>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</si>
  <si>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</si>
  <si>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</si>
  <si>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</si>
  <si>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</si>
  <si>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</si>
  <si>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</si>
  <si>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</si>
  <si>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</si>
  <si>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</si>
  <si>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</si>
  <si>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</si>
  <si>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</si>
  <si>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</si>
  <si>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</si>
  <si>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</si>
  <si>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</si>
  <si>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</si>
  <si>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</si>
  <si>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</si>
  <si>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</si>
  <si>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</si>
  <si>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</si>
  <si>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</si>
  <si>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</si>
  <si>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</si>
  <si>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</si>
  <si>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</si>
  <si>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</si>
  <si>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</si>
  <si>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</si>
  <si>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</si>
  <si>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</si>
  <si>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</si>
  <si>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</si>
  <si>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</si>
  <si>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</si>
  <si>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</si>
  <si>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</si>
  <si>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Утверждаю              И.О. заведующего МК ДОУ Ташаринский детский сад "Лесовичок"   </t>
  </si>
  <si>
    <t xml:space="preserve">                                                                      С.А. Макаревич</t>
  </si>
  <si>
    <t xml:space="preserve">И.О. заведующего МК ДОУ     </t>
  </si>
  <si>
    <t xml:space="preserve"> ______________________С.А. Макаревич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</si>
</sst>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164" fontId="0" fillId="0" borderId="2" xfId="0" applyNumberFormat="1" applyFill="1" applyBorder="1"/>
    <xf numFmtId="164" fontId="0" fillId="0" borderId="2" xfId="0" applyNumberFormat="1" applyBorder="1"/>
    <xf numFmtId="167" fontId="0" fillId="0" borderId="2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9.%20&#1080;&#1102;&#1083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X31" sqref="X3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B1" s="84" t="s">
        <v>96</v>
      </c>
      <c r="C1" s="84"/>
      <c r="D1" s="84"/>
      <c r="E1" s="84"/>
      <c r="F1" s="84"/>
    </row>
    <row r="2" spans="1:69" x14ac:dyDescent="0.25">
      <c r="B2" s="84" t="s">
        <v>97</v>
      </c>
      <c r="C2" s="84"/>
      <c r="D2" s="84"/>
      <c r="E2" s="84"/>
      <c r="F2" s="84"/>
    </row>
    <row r="4" spans="1:69" x14ac:dyDescent="0.25">
      <c r="C4" t="s">
        <v>0</v>
      </c>
      <c r="E4" s="1">
        <v>4</v>
      </c>
      <c r="F4" t="s">
        <v>37</v>
      </c>
      <c r="K4" s="48">
        <f>' 3-7 лет (день 5)'!K4</f>
        <v>45138</v>
      </c>
    </row>
    <row r="5" spans="1:69" ht="15" customHeight="1" x14ac:dyDescent="0.25">
      <c r="A5" s="92"/>
      <c r="B5" s="3" t="s">
        <v>1</v>
      </c>
      <c r="C5" s="89" t="s">
        <v>2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92</v>
      </c>
      <c r="BP5" s="94" t="s">
        <v>3</v>
      </c>
      <c r="BQ5" s="94" t="s">
        <v>4</v>
      </c>
    </row>
    <row r="6" spans="1:69" ht="45.75" customHeight="1" x14ac:dyDescent="0.25">
      <c r="A6" s="93"/>
      <c r="B6" s="4" t="s">
        <v>5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4"/>
      <c r="BQ6" s="94"/>
    </row>
    <row r="7" spans="1:69" x14ac:dyDescent="0.25">
      <c r="A7" s="95" t="s">
        <v>6</v>
      </c>
      <c r="B7" s="5" t="str">
        <f>' 3-7 лет (день 5)'!B7</f>
        <v>Каша молочная "Геркулес"</v>
      </c>
      <c r="C7" s="96">
        <f>$E$4</f>
        <v>4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95"/>
      <c r="B8" s="5" t="str">
        <f>' 3-7 лет (день 5)'!B8</f>
        <v>Бутерброд с маслом</v>
      </c>
      <c r="C8" s="97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95"/>
      <c r="B9" s="5" t="str">
        <f>' 3-7 лет (день 5)'!B9</f>
        <v>Какао с молоком</v>
      </c>
      <c r="C9" s="97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95"/>
      <c r="B10" s="5"/>
      <c r="C10" s="9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95"/>
      <c r="B11" s="5"/>
      <c r="C11" s="9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5" t="s">
        <v>10</v>
      </c>
      <c r="B12" s="5" t="str">
        <f>' 3-7 лет (день 5)'!B12</f>
        <v>Суп картофельный с гренками</v>
      </c>
      <c r="C12" s="96">
        <f>$E$4</f>
        <v>4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95"/>
      <c r="B13" s="5" t="str">
        <f>' 3-7 лет (день 5)'!B13</f>
        <v>Рыба, тушенная в сметанном соусе</v>
      </c>
      <c r="C13" s="97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95"/>
      <c r="B14" s="5" t="str">
        <f>' 3-7 лет (день 5)'!B14</f>
        <v>Рис отварной</v>
      </c>
      <c r="C14" s="9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95"/>
      <c r="B15" s="5" t="str">
        <f>' 3-7 лет (день 5)'!B15</f>
        <v>Хлеб пшеничный</v>
      </c>
      <c r="C15" s="9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95"/>
      <c r="B16" s="5" t="str">
        <f>' 3-7 лет (день 5)'!B16</f>
        <v>Хлеб ржано-пшеничный</v>
      </c>
      <c r="C16" s="97"/>
      <c r="D16" s="5"/>
      <c r="E16" s="85">
        <v>4.2999999999999997E-2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95"/>
      <c r="B17" s="5" t="str">
        <f>' 3-7 лет (день 5)'!B17</f>
        <v>Компот из чернослива</v>
      </c>
      <c r="C17" s="97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3.4999999999999997E-5</v>
      </c>
    </row>
    <row r="18" spans="1:67" x14ac:dyDescent="0.25">
      <c r="A18" s="95"/>
      <c r="B18" s="9"/>
      <c r="C18" s="9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95"/>
      <c r="B19" s="9"/>
      <c r="C19" s="9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95" t="s">
        <v>16</v>
      </c>
      <c r="B20" s="5" t="str">
        <f>' 3-7 лет (день 5)'!B20</f>
        <v>Чай с лимоном</v>
      </c>
      <c r="C20" s="96">
        <f>$E$4</f>
        <v>4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95"/>
      <c r="B21" s="5" t="str">
        <f>' 3-7 лет (день 5)'!B21</f>
        <v>Крендель сахарный</v>
      </c>
      <c r="C21" s="97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95"/>
      <c r="B22" s="5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5"/>
      <c r="B23" s="5"/>
      <c r="C23" s="9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95"/>
      <c r="B24" s="5"/>
      <c r="C24" s="9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5" t="s">
        <v>19</v>
      </c>
      <c r="B25" s="14" t="str">
        <f>' 3-7 лет (день 5)'!B25</f>
        <v>Рагу из овощей</v>
      </c>
      <c r="C25" s="96">
        <f>$E$4</f>
        <v>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95"/>
      <c r="B26" s="14" t="str">
        <f>' 3-7 лет (день 5)'!B26</f>
        <v>Хлеб пшеничный</v>
      </c>
      <c r="C26" s="97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5"/>
      <c r="B27" s="14" t="str">
        <f>' 3-7 лет (день 5)'!B27</f>
        <v>Чай с сахаром</v>
      </c>
      <c r="C27" s="97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95"/>
      <c r="B28" s="15"/>
      <c r="C28" s="9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5"/>
      <c r="B29" s="5"/>
      <c r="C29" s="9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22</v>
      </c>
      <c r="C30" s="17"/>
      <c r="D30" s="18">
        <f t="shared" ref="D30:BN30" si="0">SUM(D7:D29)</f>
        <v>0.06</v>
      </c>
      <c r="E30" s="18">
        <f t="shared" si="0"/>
        <v>4.2999999999999997E-2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3.4999999999999997E-5</v>
      </c>
    </row>
    <row r="31" spans="1:67" ht="17.25" x14ac:dyDescent="0.3">
      <c r="B31" s="16" t="s">
        <v>23</v>
      </c>
      <c r="C31" s="17"/>
      <c r="D31" s="19">
        <f>ROUND(PRODUCT(D30,$E$4),3)</f>
        <v>0.24</v>
      </c>
      <c r="E31" s="19">
        <f t="shared" ref="E31:BO31" si="4">ROUND(PRODUCT(E30,$E$4),3)</f>
        <v>0.17199999999999999</v>
      </c>
      <c r="F31" s="19">
        <f t="shared" si="4"/>
        <v>0.16</v>
      </c>
      <c r="G31" s="19">
        <f t="shared" si="4"/>
        <v>2E-3</v>
      </c>
      <c r="H31" s="19">
        <f t="shared" si="4"/>
        <v>4.0000000000000001E-3</v>
      </c>
      <c r="I31" s="19">
        <f t="shared" si="4"/>
        <v>0</v>
      </c>
      <c r="J31" s="19">
        <f t="shared" si="4"/>
        <v>0.36799999999999999</v>
      </c>
      <c r="K31" s="19">
        <f t="shared" si="4"/>
        <v>4.3999999999999997E-2</v>
      </c>
      <c r="L31" s="19">
        <f t="shared" si="4"/>
        <v>2.4E-2</v>
      </c>
      <c r="M31" s="19">
        <f t="shared" si="4"/>
        <v>0.04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 t="shared" si="4"/>
        <v>0</v>
      </c>
      <c r="T31" s="19">
        <f t="shared" si="4"/>
        <v>0</v>
      </c>
      <c r="U31" s="19">
        <f t="shared" si="4"/>
        <v>0</v>
      </c>
      <c r="V31" s="19">
        <f t="shared" si="4"/>
        <v>0</v>
      </c>
      <c r="W31" s="19">
        <f t="shared" si="4"/>
        <v>0</v>
      </c>
      <c r="X31" s="19">
        <v>1</v>
      </c>
      <c r="Y31" s="19">
        <f t="shared" si="4"/>
        <v>0</v>
      </c>
      <c r="Z31" s="19">
        <f t="shared" si="4"/>
        <v>0</v>
      </c>
      <c r="AA31" s="19">
        <f t="shared" si="4"/>
        <v>0</v>
      </c>
      <c r="AB31" s="19">
        <f t="shared" si="4"/>
        <v>0.04</v>
      </c>
      <c r="AC31" s="19">
        <f t="shared" si="4"/>
        <v>0</v>
      </c>
      <c r="AD31" s="19">
        <f t="shared" si="4"/>
        <v>0</v>
      </c>
      <c r="AE31" s="19">
        <f t="shared" si="4"/>
        <v>0</v>
      </c>
      <c r="AF31" s="19">
        <f t="shared" si="4"/>
        <v>0.02</v>
      </c>
      <c r="AG31" s="19">
        <f t="shared" si="4"/>
        <v>0</v>
      </c>
      <c r="AH31" s="19">
        <f t="shared" si="4"/>
        <v>0</v>
      </c>
      <c r="AI31" s="19">
        <f t="shared" si="4"/>
        <v>0</v>
      </c>
      <c r="AJ31" s="19">
        <f t="shared" si="4"/>
        <v>0.13800000000000001</v>
      </c>
      <c r="AK31" s="19">
        <f t="shared" si="4"/>
        <v>1E-3</v>
      </c>
      <c r="AL31" s="19">
        <f t="shared" si="4"/>
        <v>0</v>
      </c>
      <c r="AM31" s="19">
        <f t="shared" si="4"/>
        <v>0</v>
      </c>
      <c r="AN31" s="19">
        <f t="shared" si="4"/>
        <v>0</v>
      </c>
      <c r="AO31" s="19">
        <f t="shared" si="4"/>
        <v>0</v>
      </c>
      <c r="AP31" s="19">
        <f t="shared" si="4"/>
        <v>0</v>
      </c>
      <c r="AQ31" s="19">
        <f t="shared" si="4"/>
        <v>0.06</v>
      </c>
      <c r="AR31" s="19">
        <f t="shared" si="4"/>
        <v>0</v>
      </c>
      <c r="AS31" s="19">
        <f t="shared" si="4"/>
        <v>0</v>
      </c>
      <c r="AT31" s="19">
        <f t="shared" si="4"/>
        <v>0</v>
      </c>
      <c r="AU31" s="19">
        <f t="shared" si="4"/>
        <v>0</v>
      </c>
      <c r="AV31" s="19">
        <f t="shared" si="4"/>
        <v>0</v>
      </c>
      <c r="AW31" s="19">
        <f t="shared" si="4"/>
        <v>0</v>
      </c>
      <c r="AX31" s="19">
        <f t="shared" si="4"/>
        <v>0</v>
      </c>
      <c r="AY31" s="19">
        <f t="shared" si="4"/>
        <v>0</v>
      </c>
      <c r="AZ31" s="19">
        <f t="shared" si="4"/>
        <v>0.12</v>
      </c>
      <c r="BA31" s="19">
        <f t="shared" si="4"/>
        <v>0.1</v>
      </c>
      <c r="BB31" s="19">
        <f t="shared" si="4"/>
        <v>0</v>
      </c>
      <c r="BC31" s="19">
        <f t="shared" si="4"/>
        <v>0</v>
      </c>
      <c r="BD31" s="19">
        <f t="shared" si="4"/>
        <v>0</v>
      </c>
      <c r="BE31" s="19">
        <f t="shared" si="4"/>
        <v>0.14000000000000001</v>
      </c>
      <c r="BF31" s="19">
        <f t="shared" si="4"/>
        <v>0</v>
      </c>
      <c r="BG31" s="19">
        <f t="shared" si="4"/>
        <v>0.8</v>
      </c>
      <c r="BH31" s="19">
        <f t="shared" si="4"/>
        <v>0.28000000000000003</v>
      </c>
      <c r="BI31" s="19">
        <f t="shared" si="4"/>
        <v>0.04</v>
      </c>
      <c r="BJ31" s="19">
        <f t="shared" si="4"/>
        <v>0.12</v>
      </c>
      <c r="BK31" s="19">
        <f t="shared" si="4"/>
        <v>0</v>
      </c>
      <c r="BL31" s="19">
        <f t="shared" si="4"/>
        <v>0</v>
      </c>
      <c r="BM31" s="19">
        <f t="shared" si="4"/>
        <v>4.8000000000000001E-2</v>
      </c>
      <c r="BN31" s="19">
        <f t="shared" si="4"/>
        <v>1.6E-2</v>
      </c>
      <c r="BO31" s="19">
        <f t="shared" si="4"/>
        <v>0</v>
      </c>
    </row>
    <row r="33" spans="1:69" x14ac:dyDescent="0.25">
      <c r="F33" t="s">
        <v>93</v>
      </c>
    </row>
    <row r="35" spans="1:69" x14ac:dyDescent="0.25">
      <c r="F35" t="s">
        <v>94</v>
      </c>
    </row>
    <row r="36" spans="1:69" x14ac:dyDescent="0.25">
      <c r="BP36" s="20"/>
      <c r="BQ36" s="21"/>
    </row>
    <row r="37" spans="1:69" x14ac:dyDescent="0.25">
      <c r="F37" t="s">
        <v>24</v>
      </c>
    </row>
    <row r="44" spans="1:69" ht="17.25" x14ac:dyDescent="0.3">
      <c r="A44" s="22"/>
      <c r="B44" s="23" t="s">
        <v>25</v>
      </c>
      <c r="C44" s="24" t="s">
        <v>26</v>
      </c>
      <c r="D44" s="25">
        <v>67.27</v>
      </c>
      <c r="E44" s="25">
        <v>70</v>
      </c>
      <c r="F44" s="25">
        <v>85</v>
      </c>
      <c r="G44" s="25">
        <v>532</v>
      </c>
      <c r="H44" s="25">
        <v>1140</v>
      </c>
      <c r="I44" s="25">
        <v>620</v>
      </c>
      <c r="J44" s="25">
        <v>71.38</v>
      </c>
      <c r="K44" s="25">
        <v>662.44</v>
      </c>
      <c r="L44" s="25">
        <v>200.83</v>
      </c>
      <c r="M44" s="25">
        <v>554</v>
      </c>
      <c r="N44" s="25">
        <v>99.49</v>
      </c>
      <c r="O44" s="25">
        <v>320.32</v>
      </c>
      <c r="P44" s="25">
        <v>373.68</v>
      </c>
      <c r="Q44" s="25">
        <v>380</v>
      </c>
      <c r="R44" s="25"/>
      <c r="S44" s="25"/>
      <c r="T44" s="25"/>
      <c r="U44" s="25">
        <v>708</v>
      </c>
      <c r="V44" s="25">
        <v>401.28</v>
      </c>
      <c r="W44" s="25">
        <v>209</v>
      </c>
      <c r="X44" s="25">
        <v>7.2</v>
      </c>
      <c r="Y44" s="25"/>
      <c r="Z44" s="25">
        <v>315</v>
      </c>
      <c r="AA44" s="25">
        <v>412</v>
      </c>
      <c r="AB44" s="25">
        <v>224</v>
      </c>
      <c r="AC44" s="25">
        <v>238</v>
      </c>
      <c r="AD44" s="25">
        <v>145</v>
      </c>
      <c r="AE44" s="25">
        <v>388</v>
      </c>
      <c r="AF44" s="83">
        <v>279</v>
      </c>
      <c r="AG44" s="25">
        <v>227.27</v>
      </c>
      <c r="AH44" s="25">
        <v>59.8</v>
      </c>
      <c r="AI44" s="25">
        <v>56.5</v>
      </c>
      <c r="AJ44" s="25">
        <v>38.5</v>
      </c>
      <c r="AK44" s="25">
        <v>190</v>
      </c>
      <c r="AL44" s="25">
        <v>195</v>
      </c>
      <c r="AM44" s="25">
        <v>316.27999999999997</v>
      </c>
      <c r="AN44" s="25">
        <v>244</v>
      </c>
      <c r="AO44" s="25"/>
      <c r="AP44" s="25">
        <v>224.14</v>
      </c>
      <c r="AQ44" s="25">
        <v>62.5</v>
      </c>
      <c r="AR44" s="25">
        <v>50</v>
      </c>
      <c r="AS44" s="25">
        <v>66</v>
      </c>
      <c r="AT44" s="25">
        <v>61.43</v>
      </c>
      <c r="AU44" s="25">
        <v>54.29</v>
      </c>
      <c r="AV44" s="25">
        <v>56.25</v>
      </c>
      <c r="AW44" s="25">
        <v>72.86</v>
      </c>
      <c r="AX44" s="25">
        <v>66</v>
      </c>
      <c r="AY44" s="25">
        <v>60</v>
      </c>
      <c r="AZ44" s="25">
        <v>117.34</v>
      </c>
      <c r="BA44" s="25">
        <v>275</v>
      </c>
      <c r="BB44" s="25">
        <v>413</v>
      </c>
      <c r="BC44" s="25">
        <v>558.79999999999995</v>
      </c>
      <c r="BD44" s="25">
        <v>217</v>
      </c>
      <c r="BE44" s="25">
        <v>369</v>
      </c>
      <c r="BF44" s="25"/>
      <c r="BG44" s="25">
        <v>49</v>
      </c>
      <c r="BH44" s="25">
        <v>79</v>
      </c>
      <c r="BI44" s="25">
        <v>49</v>
      </c>
      <c r="BJ44" s="25">
        <v>59</v>
      </c>
      <c r="BK44" s="25">
        <v>49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25" x14ac:dyDescent="0.3">
      <c r="B45" s="16" t="s">
        <v>27</v>
      </c>
      <c r="C45" s="17" t="s">
        <v>26</v>
      </c>
      <c r="D45" s="18">
        <f t="shared" ref="D45:BN45" si="5">D44/1000</f>
        <v>6.7269999999999996E-2</v>
      </c>
      <c r="E45" s="18">
        <f t="shared" si="5"/>
        <v>7.0000000000000007E-2</v>
      </c>
      <c r="F45" s="18">
        <f t="shared" si="5"/>
        <v>8.5000000000000006E-2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0.62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0.55400000000000005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0.38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0.40127999999999997</v>
      </c>
      <c r="W45" s="18">
        <f>W44/1000</f>
        <v>0.20899999999999999</v>
      </c>
      <c r="X45" s="18">
        <f t="shared" si="5"/>
        <v>7.1999999999999998E-3</v>
      </c>
      <c r="Y45" s="18">
        <f t="shared" si="5"/>
        <v>0</v>
      </c>
      <c r="Z45" s="18">
        <f t="shared" si="5"/>
        <v>0.315</v>
      </c>
      <c r="AA45" s="18">
        <f t="shared" si="5"/>
        <v>0.41199999999999998</v>
      </c>
      <c r="AB45" s="18">
        <f t="shared" si="5"/>
        <v>0.224</v>
      </c>
      <c r="AC45" s="18">
        <f t="shared" si="5"/>
        <v>0.23799999999999999</v>
      </c>
      <c r="AD45" s="18">
        <f t="shared" si="5"/>
        <v>0.14499999999999999</v>
      </c>
      <c r="AE45" s="18">
        <f t="shared" si="5"/>
        <v>0.38800000000000001</v>
      </c>
      <c r="AF45" s="18">
        <f t="shared" si="5"/>
        <v>0.27900000000000003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5.6500000000000002E-2</v>
      </c>
      <c r="AJ45" s="18">
        <f t="shared" si="5"/>
        <v>3.85E-2</v>
      </c>
      <c r="AK45" s="18">
        <f t="shared" si="5"/>
        <v>0.19</v>
      </c>
      <c r="AL45" s="18">
        <f t="shared" si="5"/>
        <v>0.19500000000000001</v>
      </c>
      <c r="AM45" s="18">
        <f t="shared" si="5"/>
        <v>0.31627999999999995</v>
      </c>
      <c r="AN45" s="18">
        <f t="shared" si="5"/>
        <v>0.24399999999999999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6.6000000000000003E-2</v>
      </c>
      <c r="AT45" s="18">
        <f t="shared" si="5"/>
        <v>6.1429999999999998E-2</v>
      </c>
      <c r="AU45" s="18">
        <f t="shared" si="5"/>
        <v>5.4289999999999998E-2</v>
      </c>
      <c r="AV45" s="18">
        <f t="shared" si="5"/>
        <v>5.6250000000000001E-2</v>
      </c>
      <c r="AW45" s="18">
        <f t="shared" si="5"/>
        <v>7.2859999999999994E-2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0.11734</v>
      </c>
      <c r="BA45" s="18">
        <f t="shared" si="5"/>
        <v>0.27500000000000002</v>
      </c>
      <c r="BB45" s="18">
        <f t="shared" si="5"/>
        <v>0.41299999999999998</v>
      </c>
      <c r="BC45" s="18">
        <f t="shared" si="5"/>
        <v>0.55879999999999996</v>
      </c>
      <c r="BD45" s="18">
        <f t="shared" si="5"/>
        <v>0.217</v>
      </c>
      <c r="BE45" s="18">
        <f t="shared" si="5"/>
        <v>0.36899999999999999</v>
      </c>
      <c r="BF45" s="18">
        <f t="shared" si="5"/>
        <v>0</v>
      </c>
      <c r="BG45" s="18">
        <f t="shared" si="5"/>
        <v>4.9000000000000002E-2</v>
      </c>
      <c r="BH45" s="18">
        <f t="shared" si="5"/>
        <v>7.9000000000000001E-2</v>
      </c>
      <c r="BI45" s="18">
        <f t="shared" si="5"/>
        <v>4.9000000000000002E-2</v>
      </c>
      <c r="BJ45" s="18">
        <f t="shared" si="5"/>
        <v>5.8999999999999997E-2</v>
      </c>
      <c r="BK45" s="18">
        <f t="shared" si="5"/>
        <v>4.9000000000000002E-2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25" x14ac:dyDescent="0.3">
      <c r="A46" s="26"/>
      <c r="B46" s="27" t="s">
        <v>28</v>
      </c>
      <c r="C46" s="99"/>
      <c r="D46" s="28">
        <f t="shared" ref="D46:BN46" si="7">D31*D44</f>
        <v>16.1448</v>
      </c>
      <c r="E46" s="28">
        <f t="shared" si="7"/>
        <v>12.04</v>
      </c>
      <c r="F46" s="28">
        <f t="shared" si="7"/>
        <v>13.6</v>
      </c>
      <c r="G46" s="28">
        <f t="shared" si="7"/>
        <v>1.0640000000000001</v>
      </c>
      <c r="H46" s="28">
        <f t="shared" si="7"/>
        <v>4.5600000000000005</v>
      </c>
      <c r="I46" s="28">
        <f t="shared" si="7"/>
        <v>0</v>
      </c>
      <c r="J46" s="28">
        <f t="shared" si="7"/>
        <v>26.26784</v>
      </c>
      <c r="K46" s="28">
        <f t="shared" si="7"/>
        <v>29.147359999999999</v>
      </c>
      <c r="L46" s="28">
        <f t="shared" si="7"/>
        <v>4.8199200000000006</v>
      </c>
      <c r="M46" s="28">
        <f t="shared" si="7"/>
        <v>22.16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>W31*W44</f>
        <v>0</v>
      </c>
      <c r="X46" s="28">
        <f t="shared" si="7"/>
        <v>7.2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8.9600000000000009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5.58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5.3130000000000006</v>
      </c>
      <c r="AK46" s="28">
        <f t="shared" si="7"/>
        <v>0.19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3.75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14.0808</v>
      </c>
      <c r="BA46" s="28">
        <f t="shared" si="7"/>
        <v>27.5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51.660000000000004</v>
      </c>
      <c r="BF46" s="28">
        <f t="shared" si="7"/>
        <v>0</v>
      </c>
      <c r="BG46" s="28">
        <f t="shared" si="7"/>
        <v>39.200000000000003</v>
      </c>
      <c r="BH46" s="28">
        <f t="shared" si="7"/>
        <v>22.12</v>
      </c>
      <c r="BI46" s="28">
        <f t="shared" si="7"/>
        <v>1.96</v>
      </c>
      <c r="BJ46" s="28">
        <f t="shared" si="7"/>
        <v>7.08</v>
      </c>
      <c r="BK46" s="28">
        <f t="shared" si="7"/>
        <v>0</v>
      </c>
      <c r="BL46" s="28">
        <f t="shared" si="7"/>
        <v>0</v>
      </c>
      <c r="BM46" s="28">
        <f t="shared" si="7"/>
        <v>6.6667199999999998</v>
      </c>
      <c r="BN46" s="28">
        <f t="shared" si="7"/>
        <v>0.23824000000000001</v>
      </c>
      <c r="BO46" s="28">
        <f t="shared" ref="BO46" si="8">BO31*BO44</f>
        <v>0</v>
      </c>
      <c r="BP46" s="29">
        <f>SUM(D46:BN46)</f>
        <v>331.30267999999995</v>
      </c>
      <c r="BQ46" s="30">
        <f>BP46/$C$7</f>
        <v>82.825669999999988</v>
      </c>
    </row>
    <row r="47" spans="1:69" ht="17.25" x14ac:dyDescent="0.3">
      <c r="A47" s="26"/>
      <c r="B47" s="27" t="s">
        <v>29</v>
      </c>
      <c r="C47" s="99"/>
      <c r="D47" s="28">
        <f t="shared" ref="D47:BN47" si="9">D31*D44</f>
        <v>16.1448</v>
      </c>
      <c r="E47" s="28">
        <f t="shared" si="9"/>
        <v>12.04</v>
      </c>
      <c r="F47" s="28">
        <f t="shared" si="9"/>
        <v>13.6</v>
      </c>
      <c r="G47" s="28">
        <f t="shared" si="9"/>
        <v>1.0640000000000001</v>
      </c>
      <c r="H47" s="28">
        <f t="shared" si="9"/>
        <v>4.5600000000000005</v>
      </c>
      <c r="I47" s="28">
        <f t="shared" si="9"/>
        <v>0</v>
      </c>
      <c r="J47" s="28">
        <f t="shared" si="9"/>
        <v>26.26784</v>
      </c>
      <c r="K47" s="28">
        <f t="shared" si="9"/>
        <v>29.147359999999999</v>
      </c>
      <c r="L47" s="28">
        <f t="shared" si="9"/>
        <v>4.8199200000000006</v>
      </c>
      <c r="M47" s="28">
        <f t="shared" si="9"/>
        <v>22.16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>W31*W44</f>
        <v>0</v>
      </c>
      <c r="X47" s="28">
        <f t="shared" si="9"/>
        <v>7.2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8.9600000000000009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5.58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5.3130000000000006</v>
      </c>
      <c r="AK47" s="28">
        <f t="shared" si="9"/>
        <v>0.19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3.75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14.0808</v>
      </c>
      <c r="BA47" s="28">
        <f t="shared" si="9"/>
        <v>27.5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51.660000000000004</v>
      </c>
      <c r="BF47" s="28">
        <f t="shared" si="9"/>
        <v>0</v>
      </c>
      <c r="BG47" s="28">
        <f t="shared" si="9"/>
        <v>39.200000000000003</v>
      </c>
      <c r="BH47" s="28">
        <f t="shared" si="9"/>
        <v>22.12</v>
      </c>
      <c r="BI47" s="28">
        <f t="shared" si="9"/>
        <v>1.96</v>
      </c>
      <c r="BJ47" s="28">
        <f t="shared" si="9"/>
        <v>7.08</v>
      </c>
      <c r="BK47" s="28">
        <f t="shared" si="9"/>
        <v>0</v>
      </c>
      <c r="BL47" s="28">
        <f t="shared" si="9"/>
        <v>0</v>
      </c>
      <c r="BM47" s="28">
        <f t="shared" si="9"/>
        <v>6.6667199999999998</v>
      </c>
      <c r="BN47" s="28">
        <f t="shared" si="9"/>
        <v>0.23824000000000001</v>
      </c>
      <c r="BO47" s="28">
        <f t="shared" ref="BO47" si="10">BO31*BO44</f>
        <v>0</v>
      </c>
      <c r="BP47" s="29">
        <f>SUM(D47:BN47)</f>
        <v>331.30267999999995</v>
      </c>
      <c r="BQ47" s="30">
        <f>BP47/$C$7</f>
        <v>82.825669999999988</v>
      </c>
    </row>
    <row r="48" spans="1:69" x14ac:dyDescent="0.25">
      <c r="A48" s="31"/>
      <c r="B48" s="31" t="s">
        <v>30</v>
      </c>
    </row>
    <row r="49" spans="1:69" x14ac:dyDescent="0.25">
      <c r="A49" s="31"/>
      <c r="B49" s="31" t="s">
        <v>31</v>
      </c>
      <c r="BQ49" s="32">
        <f>BQ64+BQ83+BQ98+BQ114</f>
        <v>82.88952500000002</v>
      </c>
    </row>
    <row r="51" spans="1:69" x14ac:dyDescent="0.25">
      <c r="J51" s="1">
        <v>9</v>
      </c>
      <c r="K51" t="s">
        <v>0</v>
      </c>
      <c r="AB51" t="s">
        <v>32</v>
      </c>
    </row>
    <row r="52" spans="1:69" ht="15" customHeight="1" x14ac:dyDescent="0.25">
      <c r="A52" s="92"/>
      <c r="B52" s="3" t="s">
        <v>1</v>
      </c>
      <c r="C52" s="89" t="s">
        <v>2</v>
      </c>
      <c r="D52" s="91" t="str">
        <f t="shared" ref="D52:BN52" si="11">D5</f>
        <v>Хлеб пшеничный</v>
      </c>
      <c r="E52" s="91" t="str">
        <f t="shared" si="11"/>
        <v>Хлеб ржано-пшеничный</v>
      </c>
      <c r="F52" s="91" t="str">
        <f t="shared" si="11"/>
        <v>Сахар</v>
      </c>
      <c r="G52" s="91" t="str">
        <f t="shared" si="11"/>
        <v>Чай</v>
      </c>
      <c r="H52" s="91" t="str">
        <f t="shared" si="11"/>
        <v>Какао</v>
      </c>
      <c r="I52" s="91" t="str">
        <f t="shared" si="11"/>
        <v>Кофейный напиток</v>
      </c>
      <c r="J52" s="91" t="str">
        <f t="shared" si="11"/>
        <v>Молоко 2,5%</v>
      </c>
      <c r="K52" s="91" t="str">
        <f t="shared" si="11"/>
        <v>Масло сливочное</v>
      </c>
      <c r="L52" s="91" t="str">
        <f t="shared" si="11"/>
        <v>Сметана 15%</v>
      </c>
      <c r="M52" s="91" t="str">
        <f t="shared" si="11"/>
        <v>Молоко сухое</v>
      </c>
      <c r="N52" s="91" t="str">
        <f t="shared" si="11"/>
        <v>Снежок 2,5 %</v>
      </c>
      <c r="O52" s="91" t="str">
        <f t="shared" si="11"/>
        <v>Творог 5%</v>
      </c>
      <c r="P52" s="91" t="str">
        <f t="shared" si="11"/>
        <v>Молоко сгущенное</v>
      </c>
      <c r="Q52" s="91" t="str">
        <f t="shared" si="11"/>
        <v xml:space="preserve">Джем Сава </v>
      </c>
      <c r="R52" s="91" t="str">
        <f t="shared" si="11"/>
        <v>Сыр</v>
      </c>
      <c r="S52" s="91" t="str">
        <f t="shared" si="11"/>
        <v>Зеленый горошек</v>
      </c>
      <c r="T52" s="91" t="str">
        <f t="shared" si="11"/>
        <v>Кукуруза консервирован.</v>
      </c>
      <c r="U52" s="91" t="str">
        <f t="shared" si="11"/>
        <v>Консервы рыбные</v>
      </c>
      <c r="V52" s="91" t="str">
        <f t="shared" si="11"/>
        <v>Огурцы консервирован.</v>
      </c>
      <c r="W52" s="91" t="str">
        <f>W5</f>
        <v>Огурцы свежие</v>
      </c>
      <c r="X52" s="91" t="str">
        <f t="shared" si="11"/>
        <v>Яйцо</v>
      </c>
      <c r="Y52" s="91" t="str">
        <f t="shared" si="11"/>
        <v>Икра кабачковая</v>
      </c>
      <c r="Z52" s="91" t="str">
        <f t="shared" si="11"/>
        <v>Изюм</v>
      </c>
      <c r="AA52" s="91" t="str">
        <f t="shared" si="11"/>
        <v>Курага</v>
      </c>
      <c r="AB52" s="91" t="str">
        <f t="shared" si="11"/>
        <v>Чернослив</v>
      </c>
      <c r="AC52" s="91" t="str">
        <f t="shared" si="11"/>
        <v>Шиповник</v>
      </c>
      <c r="AD52" s="91" t="str">
        <f t="shared" si="11"/>
        <v>Сухофрукты</v>
      </c>
      <c r="AE52" s="91" t="str">
        <f t="shared" si="11"/>
        <v>Ягода свежемороженная</v>
      </c>
      <c r="AF52" s="91" t="str">
        <f t="shared" si="11"/>
        <v>Лимон</v>
      </c>
      <c r="AG52" s="91" t="str">
        <f t="shared" si="11"/>
        <v>Кисель</v>
      </c>
      <c r="AH52" s="91" t="str">
        <f t="shared" si="11"/>
        <v xml:space="preserve">Сок </v>
      </c>
      <c r="AI52" s="91" t="str">
        <f t="shared" si="11"/>
        <v>Макаронные изделия</v>
      </c>
      <c r="AJ52" s="91" t="str">
        <f t="shared" si="11"/>
        <v>Мука</v>
      </c>
      <c r="AK52" s="91" t="str">
        <f t="shared" si="11"/>
        <v>Дрожжи</v>
      </c>
      <c r="AL52" s="91" t="str">
        <f t="shared" si="11"/>
        <v>Печенье</v>
      </c>
      <c r="AM52" s="91" t="str">
        <f t="shared" si="11"/>
        <v>Пряники</v>
      </c>
      <c r="AN52" s="91" t="str">
        <f t="shared" si="11"/>
        <v>Вафли</v>
      </c>
      <c r="AO52" s="91" t="str">
        <f t="shared" si="11"/>
        <v>Конфеты</v>
      </c>
      <c r="AP52" s="91" t="str">
        <f t="shared" si="11"/>
        <v>Повидло Сава</v>
      </c>
      <c r="AQ52" s="91" t="str">
        <f t="shared" si="11"/>
        <v>Крупа геркулес</v>
      </c>
      <c r="AR52" s="91" t="str">
        <f t="shared" si="11"/>
        <v>Крупа горох</v>
      </c>
      <c r="AS52" s="91" t="str">
        <f t="shared" si="11"/>
        <v>Крупа гречневая</v>
      </c>
      <c r="AT52" s="91" t="str">
        <f t="shared" si="11"/>
        <v>Крупа кукурузная</v>
      </c>
      <c r="AU52" s="91" t="str">
        <f t="shared" si="11"/>
        <v>Крупа манная</v>
      </c>
      <c r="AV52" s="91" t="str">
        <f t="shared" si="11"/>
        <v>Крупа перловая</v>
      </c>
      <c r="AW52" s="91" t="str">
        <f t="shared" si="11"/>
        <v>Крупа пшеничная</v>
      </c>
      <c r="AX52" s="91" t="str">
        <f t="shared" si="11"/>
        <v>Крупа пшено</v>
      </c>
      <c r="AY52" s="91" t="str">
        <f t="shared" si="11"/>
        <v>Крупа ячневая</v>
      </c>
      <c r="AZ52" s="91" t="str">
        <f t="shared" si="11"/>
        <v>Рис</v>
      </c>
      <c r="BA52" s="91" t="str">
        <f t="shared" si="11"/>
        <v>Цыпленок бройлер</v>
      </c>
      <c r="BB52" s="91" t="str">
        <f t="shared" si="11"/>
        <v>Филе куриное</v>
      </c>
      <c r="BC52" s="91" t="str">
        <f t="shared" si="11"/>
        <v>Фарш говяжий</v>
      </c>
      <c r="BD52" s="91" t="str">
        <f t="shared" si="11"/>
        <v>Печень куриная</v>
      </c>
      <c r="BE52" s="91" t="str">
        <f t="shared" si="11"/>
        <v>Филе минтая</v>
      </c>
      <c r="BF52" s="91" t="str">
        <f t="shared" si="11"/>
        <v>Филе сельди слабосол.</v>
      </c>
      <c r="BG52" s="91" t="str">
        <f t="shared" si="11"/>
        <v>Картофель</v>
      </c>
      <c r="BH52" s="91" t="str">
        <f t="shared" si="11"/>
        <v>Морковь</v>
      </c>
      <c r="BI52" s="91" t="str">
        <f t="shared" si="11"/>
        <v>Лук</v>
      </c>
      <c r="BJ52" s="91" t="str">
        <f t="shared" si="11"/>
        <v>Капуста</v>
      </c>
      <c r="BK52" s="91" t="str">
        <f t="shared" si="11"/>
        <v>Свекла</v>
      </c>
      <c r="BL52" s="91" t="str">
        <f t="shared" si="11"/>
        <v>Томатная паста</v>
      </c>
      <c r="BM52" s="91" t="str">
        <f t="shared" si="11"/>
        <v>Масло растительное</v>
      </c>
      <c r="BN52" s="91" t="str">
        <f t="shared" si="11"/>
        <v>Соль</v>
      </c>
      <c r="BO52" s="91" t="str">
        <f t="shared" ref="BO52" si="12">BO5</f>
        <v>Аскорбиновая кислота</v>
      </c>
      <c r="BP52" s="94" t="s">
        <v>3</v>
      </c>
      <c r="BQ52" s="94" t="s">
        <v>4</v>
      </c>
    </row>
    <row r="53" spans="1:69" ht="45.75" customHeight="1" x14ac:dyDescent="0.25">
      <c r="A53" s="93"/>
      <c r="B53" s="4" t="s">
        <v>5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4"/>
      <c r="BQ53" s="94"/>
    </row>
    <row r="54" spans="1:69" x14ac:dyDescent="0.25">
      <c r="A54" s="95" t="s">
        <v>6</v>
      </c>
      <c r="B54" s="5" t="s">
        <v>7</v>
      </c>
      <c r="C54" s="96">
        <f>$E$4</f>
        <v>4</v>
      </c>
      <c r="D54" s="5">
        <f t="shared" ref="D54:BN58" si="13">D7</f>
        <v>0</v>
      </c>
      <c r="E54" s="5">
        <f t="shared" si="13"/>
        <v>0</v>
      </c>
      <c r="F54" s="5">
        <f t="shared" si="13"/>
        <v>3.0000000000000001E-3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</v>
      </c>
      <c r="K54" s="5">
        <f t="shared" si="13"/>
        <v>2E-3</v>
      </c>
      <c r="L54" s="5">
        <f t="shared" si="13"/>
        <v>0</v>
      </c>
      <c r="M54" s="5">
        <f t="shared" si="13"/>
        <v>0.01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1.4999999999999999E-2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 x14ac:dyDescent="0.25">
      <c r="A55" s="95"/>
      <c r="B55" s="7" t="s">
        <v>33</v>
      </c>
      <c r="C55" s="97"/>
      <c r="D55" s="5">
        <f t="shared" si="13"/>
        <v>0.02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 x14ac:dyDescent="0.25">
      <c r="A56" s="95"/>
      <c r="B56" s="5" t="s">
        <v>9</v>
      </c>
      <c r="C56" s="97"/>
      <c r="D56" s="5">
        <f t="shared" si="13"/>
        <v>0</v>
      </c>
      <c r="E56" s="5">
        <f t="shared" si="13"/>
        <v>0</v>
      </c>
      <c r="F56" s="5">
        <f t="shared" si="13"/>
        <v>8.0000000000000002E-3</v>
      </c>
      <c r="G56" s="5">
        <f t="shared" si="13"/>
        <v>0</v>
      </c>
      <c r="H56" s="5">
        <f t="shared" si="13"/>
        <v>1E-3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 x14ac:dyDescent="0.25">
      <c r="A57" s="95"/>
      <c r="B57" s="5"/>
      <c r="C57" s="97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5"/>
      <c r="B58" s="5"/>
      <c r="C58" s="98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25" x14ac:dyDescent="0.3">
      <c r="B59" s="16" t="s">
        <v>22</v>
      </c>
      <c r="C59" s="17"/>
      <c r="D59" s="18">
        <f t="shared" ref="D59:AJ59" si="17">SUM(D54:D58)</f>
        <v>0.02</v>
      </c>
      <c r="E59" s="18">
        <f t="shared" si="17"/>
        <v>0</v>
      </c>
      <c r="F59" s="18">
        <f t="shared" si="17"/>
        <v>1.0999999999999999E-2</v>
      </c>
      <c r="G59" s="18">
        <f t="shared" si="17"/>
        <v>0</v>
      </c>
      <c r="H59" s="18">
        <f t="shared" si="17"/>
        <v>1E-3</v>
      </c>
      <c r="I59" s="18">
        <f t="shared" si="17"/>
        <v>0</v>
      </c>
      <c r="J59" s="18">
        <f t="shared" si="17"/>
        <v>0.08</v>
      </c>
      <c r="K59" s="18">
        <f t="shared" si="17"/>
        <v>6.0000000000000001E-3</v>
      </c>
      <c r="L59" s="18">
        <f t="shared" si="17"/>
        <v>0</v>
      </c>
      <c r="M59" s="18">
        <f t="shared" si="17"/>
        <v>0.01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ref="AK59:BN59" si="18">SUM(AK54:AK58)</f>
        <v>0</v>
      </c>
      <c r="AL59" s="18">
        <f t="shared" si="18"/>
        <v>0</v>
      </c>
      <c r="AM59" s="18">
        <f t="shared" si="18"/>
        <v>0</v>
      </c>
      <c r="AN59" s="18">
        <f t="shared" si="18"/>
        <v>0</v>
      </c>
      <c r="AO59" s="18">
        <f t="shared" si="18"/>
        <v>0</v>
      </c>
      <c r="AP59" s="18">
        <f t="shared" si="18"/>
        <v>0</v>
      </c>
      <c r="AQ59" s="18">
        <f t="shared" si="18"/>
        <v>1.4999999999999999E-2</v>
      </c>
      <c r="AR59" s="18">
        <f t="shared" si="18"/>
        <v>0</v>
      </c>
      <c r="AS59" s="18">
        <f t="shared" si="18"/>
        <v>0</v>
      </c>
      <c r="AT59" s="18">
        <f t="shared" si="18"/>
        <v>0</v>
      </c>
      <c r="AU59" s="18">
        <f t="shared" si="18"/>
        <v>0</v>
      </c>
      <c r="AV59" s="18">
        <f t="shared" si="18"/>
        <v>0</v>
      </c>
      <c r="AW59" s="18">
        <f t="shared" si="18"/>
        <v>0</v>
      </c>
      <c r="AX59" s="18">
        <f t="shared" si="18"/>
        <v>0</v>
      </c>
      <c r="AY59" s="18">
        <f t="shared" si="18"/>
        <v>0</v>
      </c>
      <c r="AZ59" s="18">
        <f t="shared" si="18"/>
        <v>0</v>
      </c>
      <c r="BA59" s="18">
        <f t="shared" si="18"/>
        <v>0</v>
      </c>
      <c r="BB59" s="18">
        <f t="shared" si="18"/>
        <v>0</v>
      </c>
      <c r="BC59" s="18">
        <f t="shared" si="18"/>
        <v>0</v>
      </c>
      <c r="BD59" s="18">
        <f t="shared" si="18"/>
        <v>0</v>
      </c>
      <c r="BE59" s="18">
        <f t="shared" si="18"/>
        <v>0</v>
      </c>
      <c r="BF59" s="18">
        <f t="shared" si="18"/>
        <v>0</v>
      </c>
      <c r="BG59" s="18">
        <f t="shared" si="18"/>
        <v>0</v>
      </c>
      <c r="BH59" s="18">
        <f t="shared" si="18"/>
        <v>0</v>
      </c>
      <c r="BI59" s="18">
        <f t="shared" si="18"/>
        <v>0</v>
      </c>
      <c r="BJ59" s="18">
        <f t="shared" si="18"/>
        <v>0</v>
      </c>
      <c r="BK59" s="18">
        <f t="shared" si="18"/>
        <v>0</v>
      </c>
      <c r="BL59" s="18">
        <f t="shared" si="18"/>
        <v>0</v>
      </c>
      <c r="BM59" s="18">
        <f t="shared" si="18"/>
        <v>0</v>
      </c>
      <c r="BN59" s="18">
        <f t="shared" si="18"/>
        <v>5.0000000000000001E-4</v>
      </c>
      <c r="BO59" s="18">
        <f t="shared" ref="BO59" si="19">SUM(BO54:BO58)</f>
        <v>0</v>
      </c>
    </row>
    <row r="60" spans="1:69" ht="17.25" x14ac:dyDescent="0.3">
      <c r="B60" s="16" t="s">
        <v>23</v>
      </c>
      <c r="C60" s="17"/>
      <c r="D60" s="19">
        <f t="shared" ref="D60:BN60" si="20">PRODUCT(D59,$E$4)</f>
        <v>0.08</v>
      </c>
      <c r="E60" s="19">
        <f t="shared" si="20"/>
        <v>0</v>
      </c>
      <c r="F60" s="19">
        <f t="shared" si="20"/>
        <v>4.3999999999999997E-2</v>
      </c>
      <c r="G60" s="19">
        <f t="shared" si="20"/>
        <v>0</v>
      </c>
      <c r="H60" s="19">
        <f t="shared" si="20"/>
        <v>4.0000000000000001E-3</v>
      </c>
      <c r="I60" s="19">
        <f t="shared" si="20"/>
        <v>0</v>
      </c>
      <c r="J60" s="19">
        <f t="shared" si="20"/>
        <v>0.32</v>
      </c>
      <c r="K60" s="19">
        <f t="shared" si="20"/>
        <v>2.4E-2</v>
      </c>
      <c r="L60" s="19">
        <f t="shared" si="20"/>
        <v>0</v>
      </c>
      <c r="M60" s="19">
        <f t="shared" si="20"/>
        <v>0.04</v>
      </c>
      <c r="N60" s="19">
        <f t="shared" si="20"/>
        <v>0</v>
      </c>
      <c r="O60" s="19">
        <f t="shared" si="20"/>
        <v>0</v>
      </c>
      <c r="P60" s="19">
        <f t="shared" si="20"/>
        <v>0</v>
      </c>
      <c r="Q60" s="19">
        <f t="shared" si="20"/>
        <v>0</v>
      </c>
      <c r="R60" s="19">
        <f t="shared" si="20"/>
        <v>0</v>
      </c>
      <c r="S60" s="19">
        <f t="shared" si="20"/>
        <v>0</v>
      </c>
      <c r="T60" s="19">
        <f t="shared" si="20"/>
        <v>0</v>
      </c>
      <c r="U60" s="19">
        <f t="shared" si="20"/>
        <v>0</v>
      </c>
      <c r="V60" s="19">
        <f t="shared" si="20"/>
        <v>0</v>
      </c>
      <c r="W60" s="19">
        <f>PRODUCT(W59,$E$4)</f>
        <v>0</v>
      </c>
      <c r="X60" s="19">
        <f t="shared" si="20"/>
        <v>0</v>
      </c>
      <c r="Y60" s="19">
        <f t="shared" si="20"/>
        <v>0</v>
      </c>
      <c r="Z60" s="19">
        <f t="shared" si="20"/>
        <v>0</v>
      </c>
      <c r="AA60" s="19">
        <f t="shared" si="20"/>
        <v>0</v>
      </c>
      <c r="AB60" s="19">
        <f t="shared" si="20"/>
        <v>0</v>
      </c>
      <c r="AC60" s="19">
        <f t="shared" si="20"/>
        <v>0</v>
      </c>
      <c r="AD60" s="19">
        <f t="shared" si="20"/>
        <v>0</v>
      </c>
      <c r="AE60" s="19">
        <f t="shared" si="20"/>
        <v>0</v>
      </c>
      <c r="AF60" s="19">
        <f t="shared" si="20"/>
        <v>0</v>
      </c>
      <c r="AG60" s="19">
        <f t="shared" si="20"/>
        <v>0</v>
      </c>
      <c r="AH60" s="19">
        <f t="shared" si="20"/>
        <v>0</v>
      </c>
      <c r="AI60" s="19">
        <f t="shared" si="20"/>
        <v>0</v>
      </c>
      <c r="AJ60" s="19">
        <f t="shared" si="20"/>
        <v>0</v>
      </c>
      <c r="AK60" s="19">
        <f t="shared" si="20"/>
        <v>0</v>
      </c>
      <c r="AL60" s="19">
        <f t="shared" si="20"/>
        <v>0</v>
      </c>
      <c r="AM60" s="19">
        <f t="shared" si="20"/>
        <v>0</v>
      </c>
      <c r="AN60" s="19">
        <f t="shared" si="20"/>
        <v>0</v>
      </c>
      <c r="AO60" s="19">
        <f t="shared" si="20"/>
        <v>0</v>
      </c>
      <c r="AP60" s="19">
        <f t="shared" si="20"/>
        <v>0</v>
      </c>
      <c r="AQ60" s="19">
        <f t="shared" si="20"/>
        <v>0.06</v>
      </c>
      <c r="AR60" s="19">
        <f t="shared" si="20"/>
        <v>0</v>
      </c>
      <c r="AS60" s="19">
        <f t="shared" si="20"/>
        <v>0</v>
      </c>
      <c r="AT60" s="19">
        <f t="shared" si="20"/>
        <v>0</v>
      </c>
      <c r="AU60" s="19">
        <f t="shared" si="20"/>
        <v>0</v>
      </c>
      <c r="AV60" s="19">
        <f t="shared" si="20"/>
        <v>0</v>
      </c>
      <c r="AW60" s="19">
        <f t="shared" si="20"/>
        <v>0</v>
      </c>
      <c r="AX60" s="19">
        <f t="shared" si="20"/>
        <v>0</v>
      </c>
      <c r="AY60" s="19">
        <f t="shared" si="20"/>
        <v>0</v>
      </c>
      <c r="AZ60" s="19">
        <f t="shared" si="20"/>
        <v>0</v>
      </c>
      <c r="BA60" s="19">
        <f t="shared" si="20"/>
        <v>0</v>
      </c>
      <c r="BB60" s="19">
        <f t="shared" si="20"/>
        <v>0</v>
      </c>
      <c r="BC60" s="19">
        <f t="shared" si="20"/>
        <v>0</v>
      </c>
      <c r="BD60" s="19">
        <f t="shared" si="20"/>
        <v>0</v>
      </c>
      <c r="BE60" s="19">
        <f t="shared" si="20"/>
        <v>0</v>
      </c>
      <c r="BF60" s="19">
        <f t="shared" si="20"/>
        <v>0</v>
      </c>
      <c r="BG60" s="19">
        <f t="shared" si="20"/>
        <v>0</v>
      </c>
      <c r="BH60" s="19">
        <f t="shared" si="20"/>
        <v>0</v>
      </c>
      <c r="BI60" s="19">
        <f t="shared" si="20"/>
        <v>0</v>
      </c>
      <c r="BJ60" s="19">
        <f t="shared" si="20"/>
        <v>0</v>
      </c>
      <c r="BK60" s="19">
        <f t="shared" si="20"/>
        <v>0</v>
      </c>
      <c r="BL60" s="19">
        <f t="shared" si="20"/>
        <v>0</v>
      </c>
      <c r="BM60" s="19">
        <f t="shared" si="20"/>
        <v>0</v>
      </c>
      <c r="BN60" s="19">
        <f t="shared" si="20"/>
        <v>2E-3</v>
      </c>
      <c r="BO60" s="19">
        <f t="shared" ref="BO60" si="21">PRODUCT(BO59,$E$4)</f>
        <v>0</v>
      </c>
    </row>
    <row r="62" spans="1:69" ht="17.25" x14ac:dyDescent="0.3">
      <c r="A62" s="22"/>
      <c r="B62" s="23" t="s">
        <v>25</v>
      </c>
      <c r="C62" s="24" t="s">
        <v>26</v>
      </c>
      <c r="D62" s="25">
        <f t="shared" ref="D62:BN62" si="22">D44</f>
        <v>67.27</v>
      </c>
      <c r="E62" s="25">
        <f t="shared" si="22"/>
        <v>70</v>
      </c>
      <c r="F62" s="25">
        <f t="shared" si="22"/>
        <v>85</v>
      </c>
      <c r="G62" s="25">
        <f t="shared" si="22"/>
        <v>532</v>
      </c>
      <c r="H62" s="25">
        <f t="shared" si="22"/>
        <v>1140</v>
      </c>
      <c r="I62" s="25">
        <f t="shared" si="22"/>
        <v>620</v>
      </c>
      <c r="J62" s="25">
        <f t="shared" si="22"/>
        <v>71.38</v>
      </c>
      <c r="K62" s="25">
        <f t="shared" si="22"/>
        <v>662.44</v>
      </c>
      <c r="L62" s="25">
        <f t="shared" si="22"/>
        <v>200.83</v>
      </c>
      <c r="M62" s="25">
        <f t="shared" si="22"/>
        <v>554</v>
      </c>
      <c r="N62" s="25">
        <f t="shared" si="22"/>
        <v>99.49</v>
      </c>
      <c r="O62" s="25">
        <f t="shared" si="22"/>
        <v>320.32</v>
      </c>
      <c r="P62" s="25">
        <f t="shared" si="22"/>
        <v>373.68</v>
      </c>
      <c r="Q62" s="25">
        <f t="shared" si="22"/>
        <v>380</v>
      </c>
      <c r="R62" s="25">
        <f t="shared" si="22"/>
        <v>0</v>
      </c>
      <c r="S62" s="25">
        <f t="shared" si="22"/>
        <v>0</v>
      </c>
      <c r="T62" s="25">
        <f t="shared" si="22"/>
        <v>0</v>
      </c>
      <c r="U62" s="25">
        <f t="shared" si="22"/>
        <v>708</v>
      </c>
      <c r="V62" s="25">
        <f t="shared" si="22"/>
        <v>401.28</v>
      </c>
      <c r="W62" s="25">
        <f>W44</f>
        <v>209</v>
      </c>
      <c r="X62" s="25">
        <f t="shared" si="22"/>
        <v>7.2</v>
      </c>
      <c r="Y62" s="25">
        <f t="shared" si="22"/>
        <v>0</v>
      </c>
      <c r="Z62" s="25">
        <f t="shared" si="22"/>
        <v>315</v>
      </c>
      <c r="AA62" s="25">
        <f t="shared" si="22"/>
        <v>412</v>
      </c>
      <c r="AB62" s="25">
        <f t="shared" si="22"/>
        <v>224</v>
      </c>
      <c r="AC62" s="25">
        <f t="shared" si="22"/>
        <v>238</v>
      </c>
      <c r="AD62" s="25">
        <f t="shared" si="22"/>
        <v>145</v>
      </c>
      <c r="AE62" s="25">
        <f t="shared" si="22"/>
        <v>388</v>
      </c>
      <c r="AF62" s="25">
        <f t="shared" si="22"/>
        <v>279</v>
      </c>
      <c r="AG62" s="25">
        <f t="shared" si="22"/>
        <v>227.27</v>
      </c>
      <c r="AH62" s="25">
        <f t="shared" si="22"/>
        <v>59.8</v>
      </c>
      <c r="AI62" s="25">
        <f t="shared" si="22"/>
        <v>56.5</v>
      </c>
      <c r="AJ62" s="25">
        <f t="shared" si="22"/>
        <v>38.5</v>
      </c>
      <c r="AK62" s="25">
        <f t="shared" si="22"/>
        <v>190</v>
      </c>
      <c r="AL62" s="25">
        <f t="shared" si="22"/>
        <v>195</v>
      </c>
      <c r="AM62" s="25">
        <f t="shared" si="22"/>
        <v>316.27999999999997</v>
      </c>
      <c r="AN62" s="25">
        <f t="shared" si="22"/>
        <v>244</v>
      </c>
      <c r="AO62" s="25">
        <f t="shared" si="22"/>
        <v>0</v>
      </c>
      <c r="AP62" s="25">
        <f t="shared" si="22"/>
        <v>224.14</v>
      </c>
      <c r="AQ62" s="25">
        <f t="shared" si="22"/>
        <v>62.5</v>
      </c>
      <c r="AR62" s="25">
        <f t="shared" si="22"/>
        <v>50</v>
      </c>
      <c r="AS62" s="25">
        <f t="shared" si="22"/>
        <v>66</v>
      </c>
      <c r="AT62" s="25">
        <f t="shared" si="22"/>
        <v>61.43</v>
      </c>
      <c r="AU62" s="25">
        <f t="shared" si="22"/>
        <v>54.29</v>
      </c>
      <c r="AV62" s="25">
        <f t="shared" si="22"/>
        <v>56.25</v>
      </c>
      <c r="AW62" s="25">
        <f t="shared" si="22"/>
        <v>72.86</v>
      </c>
      <c r="AX62" s="25">
        <f t="shared" si="22"/>
        <v>66</v>
      </c>
      <c r="AY62" s="25">
        <f t="shared" si="22"/>
        <v>60</v>
      </c>
      <c r="AZ62" s="25">
        <f t="shared" si="22"/>
        <v>117.34</v>
      </c>
      <c r="BA62" s="25">
        <f t="shared" si="22"/>
        <v>275</v>
      </c>
      <c r="BB62" s="25">
        <f t="shared" si="22"/>
        <v>413</v>
      </c>
      <c r="BC62" s="25">
        <f t="shared" si="22"/>
        <v>558.79999999999995</v>
      </c>
      <c r="BD62" s="25">
        <f t="shared" si="22"/>
        <v>217</v>
      </c>
      <c r="BE62" s="25">
        <f t="shared" si="22"/>
        <v>369</v>
      </c>
      <c r="BF62" s="25">
        <f t="shared" si="22"/>
        <v>0</v>
      </c>
      <c r="BG62" s="25">
        <f t="shared" si="22"/>
        <v>49</v>
      </c>
      <c r="BH62" s="25">
        <f t="shared" si="22"/>
        <v>79</v>
      </c>
      <c r="BI62" s="25">
        <f t="shared" si="22"/>
        <v>49</v>
      </c>
      <c r="BJ62" s="25">
        <f t="shared" si="22"/>
        <v>59</v>
      </c>
      <c r="BK62" s="25">
        <f t="shared" si="22"/>
        <v>49</v>
      </c>
      <c r="BL62" s="25">
        <f t="shared" si="22"/>
        <v>268</v>
      </c>
      <c r="BM62" s="25">
        <f t="shared" si="22"/>
        <v>138.88999999999999</v>
      </c>
      <c r="BN62" s="25">
        <f t="shared" si="22"/>
        <v>14.89</v>
      </c>
      <c r="BO62" s="25">
        <f t="shared" ref="BO62" si="23">BO44</f>
        <v>10000</v>
      </c>
    </row>
    <row r="63" spans="1:69" ht="17.25" x14ac:dyDescent="0.3">
      <c r="B63" s="16" t="s">
        <v>27</v>
      </c>
      <c r="C63" s="17" t="s">
        <v>26</v>
      </c>
      <c r="D63" s="18">
        <f t="shared" ref="D63:BN63" si="24">D62/1000</f>
        <v>6.7269999999999996E-2</v>
      </c>
      <c r="E63" s="18">
        <f t="shared" si="24"/>
        <v>7.0000000000000007E-2</v>
      </c>
      <c r="F63" s="18">
        <f t="shared" si="24"/>
        <v>8.5000000000000006E-2</v>
      </c>
      <c r="G63" s="18">
        <f t="shared" si="24"/>
        <v>0.53200000000000003</v>
      </c>
      <c r="H63" s="18">
        <f t="shared" si="24"/>
        <v>1.1399999999999999</v>
      </c>
      <c r="I63" s="18">
        <f t="shared" si="24"/>
        <v>0.62</v>
      </c>
      <c r="J63" s="18">
        <f t="shared" si="24"/>
        <v>7.1379999999999999E-2</v>
      </c>
      <c r="K63" s="18">
        <f t="shared" si="24"/>
        <v>0.66244000000000003</v>
      </c>
      <c r="L63" s="18">
        <f t="shared" si="24"/>
        <v>0.20083000000000001</v>
      </c>
      <c r="M63" s="18">
        <f t="shared" si="24"/>
        <v>0.55400000000000005</v>
      </c>
      <c r="N63" s="18">
        <f t="shared" si="24"/>
        <v>9.9489999999999995E-2</v>
      </c>
      <c r="O63" s="18">
        <f t="shared" si="24"/>
        <v>0.32031999999999999</v>
      </c>
      <c r="P63" s="18">
        <f t="shared" si="24"/>
        <v>0.37368000000000001</v>
      </c>
      <c r="Q63" s="18">
        <f t="shared" si="24"/>
        <v>0.38</v>
      </c>
      <c r="R63" s="18">
        <f t="shared" si="24"/>
        <v>0</v>
      </c>
      <c r="S63" s="18">
        <f t="shared" si="24"/>
        <v>0</v>
      </c>
      <c r="T63" s="18">
        <f t="shared" si="24"/>
        <v>0</v>
      </c>
      <c r="U63" s="18">
        <f t="shared" si="24"/>
        <v>0.70799999999999996</v>
      </c>
      <c r="V63" s="18">
        <f t="shared" si="24"/>
        <v>0.40127999999999997</v>
      </c>
      <c r="W63" s="18">
        <f>W62/1000</f>
        <v>0.20899999999999999</v>
      </c>
      <c r="X63" s="18">
        <f t="shared" si="24"/>
        <v>7.1999999999999998E-3</v>
      </c>
      <c r="Y63" s="18">
        <f t="shared" si="24"/>
        <v>0</v>
      </c>
      <c r="Z63" s="18">
        <f t="shared" si="24"/>
        <v>0.315</v>
      </c>
      <c r="AA63" s="18">
        <f t="shared" si="24"/>
        <v>0.41199999999999998</v>
      </c>
      <c r="AB63" s="18">
        <f t="shared" si="24"/>
        <v>0.224</v>
      </c>
      <c r="AC63" s="18">
        <f t="shared" si="24"/>
        <v>0.23799999999999999</v>
      </c>
      <c r="AD63" s="18">
        <f t="shared" si="24"/>
        <v>0.14499999999999999</v>
      </c>
      <c r="AE63" s="18">
        <f t="shared" si="24"/>
        <v>0.38800000000000001</v>
      </c>
      <c r="AF63" s="18">
        <f t="shared" si="24"/>
        <v>0.27900000000000003</v>
      </c>
      <c r="AG63" s="18">
        <f t="shared" si="24"/>
        <v>0.22727</v>
      </c>
      <c r="AH63" s="18">
        <f t="shared" si="24"/>
        <v>5.9799999999999999E-2</v>
      </c>
      <c r="AI63" s="18">
        <f t="shared" si="24"/>
        <v>5.6500000000000002E-2</v>
      </c>
      <c r="AJ63" s="18">
        <f t="shared" si="24"/>
        <v>3.85E-2</v>
      </c>
      <c r="AK63" s="18">
        <f t="shared" si="24"/>
        <v>0.19</v>
      </c>
      <c r="AL63" s="18">
        <f t="shared" si="24"/>
        <v>0.19500000000000001</v>
      </c>
      <c r="AM63" s="18">
        <f t="shared" si="24"/>
        <v>0.31627999999999995</v>
      </c>
      <c r="AN63" s="18">
        <f t="shared" si="24"/>
        <v>0.24399999999999999</v>
      </c>
      <c r="AO63" s="18">
        <f t="shared" si="24"/>
        <v>0</v>
      </c>
      <c r="AP63" s="18">
        <f t="shared" si="24"/>
        <v>0.22413999999999998</v>
      </c>
      <c r="AQ63" s="18">
        <f t="shared" si="24"/>
        <v>6.25E-2</v>
      </c>
      <c r="AR63" s="18">
        <f t="shared" si="24"/>
        <v>0.05</v>
      </c>
      <c r="AS63" s="18">
        <f t="shared" si="24"/>
        <v>6.6000000000000003E-2</v>
      </c>
      <c r="AT63" s="18">
        <f t="shared" si="24"/>
        <v>6.1429999999999998E-2</v>
      </c>
      <c r="AU63" s="18">
        <f t="shared" si="24"/>
        <v>5.4289999999999998E-2</v>
      </c>
      <c r="AV63" s="18">
        <f t="shared" si="24"/>
        <v>5.6250000000000001E-2</v>
      </c>
      <c r="AW63" s="18">
        <f t="shared" si="24"/>
        <v>7.2859999999999994E-2</v>
      </c>
      <c r="AX63" s="18">
        <f t="shared" si="24"/>
        <v>6.6000000000000003E-2</v>
      </c>
      <c r="AY63" s="18">
        <f t="shared" si="24"/>
        <v>0.06</v>
      </c>
      <c r="AZ63" s="18">
        <f t="shared" si="24"/>
        <v>0.11734</v>
      </c>
      <c r="BA63" s="18">
        <f t="shared" si="24"/>
        <v>0.27500000000000002</v>
      </c>
      <c r="BB63" s="18">
        <f t="shared" si="24"/>
        <v>0.41299999999999998</v>
      </c>
      <c r="BC63" s="18">
        <f t="shared" si="24"/>
        <v>0.55879999999999996</v>
      </c>
      <c r="BD63" s="18">
        <f t="shared" si="24"/>
        <v>0.217</v>
      </c>
      <c r="BE63" s="18">
        <f t="shared" si="24"/>
        <v>0.36899999999999999</v>
      </c>
      <c r="BF63" s="18">
        <f t="shared" si="24"/>
        <v>0</v>
      </c>
      <c r="BG63" s="18">
        <f t="shared" si="24"/>
        <v>4.9000000000000002E-2</v>
      </c>
      <c r="BH63" s="18">
        <f t="shared" si="24"/>
        <v>7.9000000000000001E-2</v>
      </c>
      <c r="BI63" s="18">
        <f t="shared" si="24"/>
        <v>4.9000000000000002E-2</v>
      </c>
      <c r="BJ63" s="18">
        <f t="shared" si="24"/>
        <v>5.8999999999999997E-2</v>
      </c>
      <c r="BK63" s="18">
        <f t="shared" si="24"/>
        <v>4.9000000000000002E-2</v>
      </c>
      <c r="BL63" s="18">
        <f t="shared" si="24"/>
        <v>0.26800000000000002</v>
      </c>
      <c r="BM63" s="18">
        <f t="shared" si="24"/>
        <v>0.13888999999999999</v>
      </c>
      <c r="BN63" s="18">
        <f t="shared" si="24"/>
        <v>1.489E-2</v>
      </c>
      <c r="BO63" s="18">
        <f t="shared" ref="BO63" si="25">BO62/1000</f>
        <v>10</v>
      </c>
    </row>
    <row r="64" spans="1:69" ht="17.25" x14ac:dyDescent="0.3">
      <c r="A64" s="26"/>
      <c r="B64" s="27" t="s">
        <v>28</v>
      </c>
      <c r="C64" s="99"/>
      <c r="D64" s="28">
        <f t="shared" ref="D64:BN64" si="26">D60*D62</f>
        <v>5.3815999999999997</v>
      </c>
      <c r="E64" s="28">
        <f t="shared" si="26"/>
        <v>0</v>
      </c>
      <c r="F64" s="28">
        <f t="shared" si="26"/>
        <v>3.7399999999999998</v>
      </c>
      <c r="G64" s="28">
        <f t="shared" si="26"/>
        <v>0</v>
      </c>
      <c r="H64" s="28">
        <f t="shared" si="26"/>
        <v>4.5600000000000005</v>
      </c>
      <c r="I64" s="28">
        <f t="shared" si="26"/>
        <v>0</v>
      </c>
      <c r="J64" s="28">
        <f t="shared" si="26"/>
        <v>22.8416</v>
      </c>
      <c r="K64" s="28">
        <f t="shared" si="26"/>
        <v>15.898560000000002</v>
      </c>
      <c r="L64" s="28">
        <f t="shared" si="26"/>
        <v>0</v>
      </c>
      <c r="M64" s="28">
        <f t="shared" si="26"/>
        <v>22.16</v>
      </c>
      <c r="N64" s="28">
        <f t="shared" si="26"/>
        <v>0</v>
      </c>
      <c r="O64" s="28">
        <f t="shared" si="26"/>
        <v>0</v>
      </c>
      <c r="P64" s="28">
        <f t="shared" si="26"/>
        <v>0</v>
      </c>
      <c r="Q64" s="28">
        <f t="shared" si="26"/>
        <v>0</v>
      </c>
      <c r="R64" s="28">
        <f t="shared" si="26"/>
        <v>0</v>
      </c>
      <c r="S64" s="28">
        <f t="shared" si="26"/>
        <v>0</v>
      </c>
      <c r="T64" s="28">
        <f t="shared" si="26"/>
        <v>0</v>
      </c>
      <c r="U64" s="28">
        <f t="shared" si="26"/>
        <v>0</v>
      </c>
      <c r="V64" s="28">
        <f t="shared" si="26"/>
        <v>0</v>
      </c>
      <c r="W64" s="28">
        <f>W60*W62</f>
        <v>0</v>
      </c>
      <c r="X64" s="28">
        <f t="shared" si="26"/>
        <v>0</v>
      </c>
      <c r="Y64" s="28">
        <f t="shared" si="26"/>
        <v>0</v>
      </c>
      <c r="Z64" s="28">
        <f t="shared" si="26"/>
        <v>0</v>
      </c>
      <c r="AA64" s="28">
        <f t="shared" si="26"/>
        <v>0</v>
      </c>
      <c r="AB64" s="28">
        <f t="shared" si="26"/>
        <v>0</v>
      </c>
      <c r="AC64" s="28">
        <f t="shared" si="26"/>
        <v>0</v>
      </c>
      <c r="AD64" s="28">
        <f t="shared" si="26"/>
        <v>0</v>
      </c>
      <c r="AE64" s="28">
        <f t="shared" si="26"/>
        <v>0</v>
      </c>
      <c r="AF64" s="28">
        <f t="shared" si="26"/>
        <v>0</v>
      </c>
      <c r="AG64" s="28">
        <f t="shared" si="26"/>
        <v>0</v>
      </c>
      <c r="AH64" s="28">
        <f t="shared" si="26"/>
        <v>0</v>
      </c>
      <c r="AI64" s="28">
        <f t="shared" si="26"/>
        <v>0</v>
      </c>
      <c r="AJ64" s="28">
        <f t="shared" si="26"/>
        <v>0</v>
      </c>
      <c r="AK64" s="28">
        <f t="shared" si="26"/>
        <v>0</v>
      </c>
      <c r="AL64" s="28">
        <f t="shared" si="26"/>
        <v>0</v>
      </c>
      <c r="AM64" s="28">
        <f t="shared" si="26"/>
        <v>0</v>
      </c>
      <c r="AN64" s="28">
        <f t="shared" si="26"/>
        <v>0</v>
      </c>
      <c r="AO64" s="28">
        <f t="shared" si="26"/>
        <v>0</v>
      </c>
      <c r="AP64" s="28">
        <f t="shared" si="26"/>
        <v>0</v>
      </c>
      <c r="AQ64" s="28">
        <f t="shared" si="26"/>
        <v>3.75</v>
      </c>
      <c r="AR64" s="28">
        <f t="shared" si="26"/>
        <v>0</v>
      </c>
      <c r="AS64" s="28">
        <f t="shared" si="26"/>
        <v>0</v>
      </c>
      <c r="AT64" s="28">
        <f t="shared" si="26"/>
        <v>0</v>
      </c>
      <c r="AU64" s="28">
        <f t="shared" si="26"/>
        <v>0</v>
      </c>
      <c r="AV64" s="28">
        <f t="shared" si="26"/>
        <v>0</v>
      </c>
      <c r="AW64" s="28">
        <f t="shared" si="26"/>
        <v>0</v>
      </c>
      <c r="AX64" s="28">
        <f t="shared" si="26"/>
        <v>0</v>
      </c>
      <c r="AY64" s="28">
        <f t="shared" si="26"/>
        <v>0</v>
      </c>
      <c r="AZ64" s="28">
        <f t="shared" si="26"/>
        <v>0</v>
      </c>
      <c r="BA64" s="28">
        <f t="shared" si="26"/>
        <v>0</v>
      </c>
      <c r="BB64" s="28">
        <f t="shared" si="26"/>
        <v>0</v>
      </c>
      <c r="BC64" s="28">
        <f t="shared" si="26"/>
        <v>0</v>
      </c>
      <c r="BD64" s="28">
        <f t="shared" si="26"/>
        <v>0</v>
      </c>
      <c r="BE64" s="28">
        <f t="shared" si="26"/>
        <v>0</v>
      </c>
      <c r="BF64" s="28">
        <f t="shared" si="26"/>
        <v>0</v>
      </c>
      <c r="BG64" s="28">
        <f t="shared" si="26"/>
        <v>0</v>
      </c>
      <c r="BH64" s="28">
        <f t="shared" si="26"/>
        <v>0</v>
      </c>
      <c r="BI64" s="28">
        <f t="shared" si="26"/>
        <v>0</v>
      </c>
      <c r="BJ64" s="28">
        <f t="shared" si="26"/>
        <v>0</v>
      </c>
      <c r="BK64" s="28">
        <f t="shared" si="26"/>
        <v>0</v>
      </c>
      <c r="BL64" s="28">
        <f t="shared" si="26"/>
        <v>0</v>
      </c>
      <c r="BM64" s="28">
        <f t="shared" si="26"/>
        <v>0</v>
      </c>
      <c r="BN64" s="28">
        <f t="shared" si="26"/>
        <v>2.9780000000000001E-2</v>
      </c>
      <c r="BO64" s="28">
        <f t="shared" ref="BO64" si="27">BO60*BO62</f>
        <v>0</v>
      </c>
      <c r="BP64" s="29">
        <f>SUM(D64:BN64)</f>
        <v>78.361540000000005</v>
      </c>
      <c r="BQ64" s="30">
        <f>BP64/$C$7</f>
        <v>19.590385000000001</v>
      </c>
    </row>
    <row r="65" spans="1:69" ht="17.25" x14ac:dyDescent="0.3">
      <c r="A65" s="26"/>
      <c r="B65" s="27" t="s">
        <v>29</v>
      </c>
      <c r="C65" s="99"/>
      <c r="D65" s="28">
        <f t="shared" ref="D65:BN65" si="28">D60*D62</f>
        <v>5.3815999999999997</v>
      </c>
      <c r="E65" s="28">
        <f t="shared" si="28"/>
        <v>0</v>
      </c>
      <c r="F65" s="28">
        <f t="shared" si="28"/>
        <v>3.7399999999999998</v>
      </c>
      <c r="G65" s="28">
        <f t="shared" si="28"/>
        <v>0</v>
      </c>
      <c r="H65" s="28">
        <f t="shared" si="28"/>
        <v>4.5600000000000005</v>
      </c>
      <c r="I65" s="28">
        <f t="shared" si="28"/>
        <v>0</v>
      </c>
      <c r="J65" s="28">
        <f t="shared" si="28"/>
        <v>22.8416</v>
      </c>
      <c r="K65" s="28">
        <f t="shared" si="28"/>
        <v>15.898560000000002</v>
      </c>
      <c r="L65" s="28">
        <f t="shared" si="28"/>
        <v>0</v>
      </c>
      <c r="M65" s="28">
        <f t="shared" si="28"/>
        <v>22.16</v>
      </c>
      <c r="N65" s="28">
        <f t="shared" si="28"/>
        <v>0</v>
      </c>
      <c r="O65" s="28">
        <f t="shared" si="28"/>
        <v>0</v>
      </c>
      <c r="P65" s="28">
        <f t="shared" si="28"/>
        <v>0</v>
      </c>
      <c r="Q65" s="28">
        <f t="shared" si="28"/>
        <v>0</v>
      </c>
      <c r="R65" s="28">
        <f t="shared" si="28"/>
        <v>0</v>
      </c>
      <c r="S65" s="28">
        <f t="shared" si="28"/>
        <v>0</v>
      </c>
      <c r="T65" s="28">
        <f t="shared" si="28"/>
        <v>0</v>
      </c>
      <c r="U65" s="28">
        <f t="shared" si="28"/>
        <v>0</v>
      </c>
      <c r="V65" s="28">
        <f t="shared" si="28"/>
        <v>0</v>
      </c>
      <c r="W65" s="28">
        <f>W60*W62</f>
        <v>0</v>
      </c>
      <c r="X65" s="28">
        <f t="shared" si="28"/>
        <v>0</v>
      </c>
      <c r="Y65" s="28">
        <f t="shared" si="28"/>
        <v>0</v>
      </c>
      <c r="Z65" s="28">
        <f t="shared" si="28"/>
        <v>0</v>
      </c>
      <c r="AA65" s="28">
        <f t="shared" si="28"/>
        <v>0</v>
      </c>
      <c r="AB65" s="28">
        <f t="shared" si="28"/>
        <v>0</v>
      </c>
      <c r="AC65" s="28">
        <f t="shared" si="28"/>
        <v>0</v>
      </c>
      <c r="AD65" s="28">
        <f t="shared" si="28"/>
        <v>0</v>
      </c>
      <c r="AE65" s="28">
        <f t="shared" si="28"/>
        <v>0</v>
      </c>
      <c r="AF65" s="28">
        <f t="shared" si="28"/>
        <v>0</v>
      </c>
      <c r="AG65" s="28">
        <f t="shared" si="28"/>
        <v>0</v>
      </c>
      <c r="AH65" s="28">
        <f t="shared" si="28"/>
        <v>0</v>
      </c>
      <c r="AI65" s="28">
        <f t="shared" si="28"/>
        <v>0</v>
      </c>
      <c r="AJ65" s="28">
        <f t="shared" si="28"/>
        <v>0</v>
      </c>
      <c r="AK65" s="28">
        <f t="shared" si="28"/>
        <v>0</v>
      </c>
      <c r="AL65" s="28">
        <f t="shared" si="28"/>
        <v>0</v>
      </c>
      <c r="AM65" s="28">
        <f t="shared" si="28"/>
        <v>0</v>
      </c>
      <c r="AN65" s="28">
        <f t="shared" si="28"/>
        <v>0</v>
      </c>
      <c r="AO65" s="28">
        <f t="shared" si="28"/>
        <v>0</v>
      </c>
      <c r="AP65" s="28">
        <f t="shared" si="28"/>
        <v>0</v>
      </c>
      <c r="AQ65" s="28">
        <f t="shared" si="28"/>
        <v>3.75</v>
      </c>
      <c r="AR65" s="28">
        <f t="shared" si="28"/>
        <v>0</v>
      </c>
      <c r="AS65" s="28">
        <f t="shared" si="28"/>
        <v>0</v>
      </c>
      <c r="AT65" s="28">
        <f t="shared" si="28"/>
        <v>0</v>
      </c>
      <c r="AU65" s="28">
        <f t="shared" si="28"/>
        <v>0</v>
      </c>
      <c r="AV65" s="28">
        <f t="shared" si="28"/>
        <v>0</v>
      </c>
      <c r="AW65" s="28">
        <f t="shared" si="28"/>
        <v>0</v>
      </c>
      <c r="AX65" s="28">
        <f t="shared" si="28"/>
        <v>0</v>
      </c>
      <c r="AY65" s="28">
        <f t="shared" si="28"/>
        <v>0</v>
      </c>
      <c r="AZ65" s="28">
        <f t="shared" si="28"/>
        <v>0</v>
      </c>
      <c r="BA65" s="28">
        <f t="shared" si="28"/>
        <v>0</v>
      </c>
      <c r="BB65" s="28">
        <f t="shared" si="28"/>
        <v>0</v>
      </c>
      <c r="BC65" s="28">
        <f t="shared" si="28"/>
        <v>0</v>
      </c>
      <c r="BD65" s="28">
        <f t="shared" si="28"/>
        <v>0</v>
      </c>
      <c r="BE65" s="28">
        <f t="shared" si="28"/>
        <v>0</v>
      </c>
      <c r="BF65" s="28">
        <f t="shared" si="28"/>
        <v>0</v>
      </c>
      <c r="BG65" s="28">
        <f t="shared" si="28"/>
        <v>0</v>
      </c>
      <c r="BH65" s="28">
        <f t="shared" si="28"/>
        <v>0</v>
      </c>
      <c r="BI65" s="28">
        <f t="shared" si="28"/>
        <v>0</v>
      </c>
      <c r="BJ65" s="28">
        <f t="shared" si="28"/>
        <v>0</v>
      </c>
      <c r="BK65" s="28">
        <f t="shared" si="28"/>
        <v>0</v>
      </c>
      <c r="BL65" s="28">
        <f t="shared" si="28"/>
        <v>0</v>
      </c>
      <c r="BM65" s="28">
        <f t="shared" si="28"/>
        <v>0</v>
      </c>
      <c r="BN65" s="28">
        <f t="shared" si="28"/>
        <v>2.9780000000000001E-2</v>
      </c>
      <c r="BO65" s="28">
        <f t="shared" ref="BO65" si="29">BO60*BO62</f>
        <v>0</v>
      </c>
      <c r="BP65" s="29">
        <f>SUM(D65:BN65)</f>
        <v>78.361540000000005</v>
      </c>
      <c r="BQ65" s="30">
        <f>BP65/$C$7</f>
        <v>19.590385000000001</v>
      </c>
    </row>
    <row r="67" spans="1:69" x14ac:dyDescent="0.25">
      <c r="J67" s="1">
        <v>9</v>
      </c>
      <c r="K67" t="s">
        <v>0</v>
      </c>
      <c r="AB67" t="s">
        <v>32</v>
      </c>
    </row>
    <row r="68" spans="1:69" ht="15" customHeight="1" x14ac:dyDescent="0.25">
      <c r="A68" s="92"/>
      <c r="B68" s="3" t="s">
        <v>1</v>
      </c>
      <c r="C68" s="89" t="s">
        <v>2</v>
      </c>
      <c r="D68" s="91" t="str">
        <f t="shared" ref="D68:BN68" si="30">D5</f>
        <v>Хлеб пшеничный</v>
      </c>
      <c r="E68" s="91" t="str">
        <f t="shared" si="30"/>
        <v>Хлеб ржано-пшеничный</v>
      </c>
      <c r="F68" s="91" t="str">
        <f t="shared" si="30"/>
        <v>Сахар</v>
      </c>
      <c r="G68" s="91" t="str">
        <f t="shared" si="30"/>
        <v>Чай</v>
      </c>
      <c r="H68" s="91" t="str">
        <f t="shared" si="30"/>
        <v>Какао</v>
      </c>
      <c r="I68" s="91" t="str">
        <f t="shared" si="30"/>
        <v>Кофейный напиток</v>
      </c>
      <c r="J68" s="91" t="str">
        <f t="shared" si="30"/>
        <v>Молоко 2,5%</v>
      </c>
      <c r="K68" s="91" t="str">
        <f t="shared" si="30"/>
        <v>Масло сливочное</v>
      </c>
      <c r="L68" s="91" t="str">
        <f t="shared" si="30"/>
        <v>Сметана 15%</v>
      </c>
      <c r="M68" s="91" t="str">
        <f t="shared" si="30"/>
        <v>Молоко сухое</v>
      </c>
      <c r="N68" s="91" t="str">
        <f t="shared" si="30"/>
        <v>Снежок 2,5 %</v>
      </c>
      <c r="O68" s="91" t="str">
        <f t="shared" si="30"/>
        <v>Творог 5%</v>
      </c>
      <c r="P68" s="91" t="str">
        <f t="shared" si="30"/>
        <v>Молоко сгущенное</v>
      </c>
      <c r="Q68" s="91" t="str">
        <f t="shared" si="30"/>
        <v xml:space="preserve">Джем Сава </v>
      </c>
      <c r="R68" s="91" t="str">
        <f t="shared" si="30"/>
        <v>Сыр</v>
      </c>
      <c r="S68" s="91" t="str">
        <f t="shared" si="30"/>
        <v>Зеленый горошек</v>
      </c>
      <c r="T68" s="91" t="str">
        <f t="shared" si="30"/>
        <v>Кукуруза консервирован.</v>
      </c>
      <c r="U68" s="91" t="str">
        <f t="shared" si="30"/>
        <v>Консервы рыбные</v>
      </c>
      <c r="V68" s="91" t="str">
        <f t="shared" si="30"/>
        <v>Огурцы консервирован.</v>
      </c>
      <c r="W68" s="91" t="str">
        <f>W5</f>
        <v>Огурцы свежие</v>
      </c>
      <c r="X68" s="91" t="str">
        <f t="shared" si="30"/>
        <v>Яйцо</v>
      </c>
      <c r="Y68" s="91" t="str">
        <f t="shared" si="30"/>
        <v>Икра кабачковая</v>
      </c>
      <c r="Z68" s="91" t="str">
        <f t="shared" si="30"/>
        <v>Изюм</v>
      </c>
      <c r="AA68" s="91" t="str">
        <f t="shared" si="30"/>
        <v>Курага</v>
      </c>
      <c r="AB68" s="91" t="str">
        <f t="shared" si="30"/>
        <v>Чернослив</v>
      </c>
      <c r="AC68" s="91" t="str">
        <f t="shared" si="30"/>
        <v>Шиповник</v>
      </c>
      <c r="AD68" s="91" t="str">
        <f t="shared" si="30"/>
        <v>Сухофрукты</v>
      </c>
      <c r="AE68" s="91" t="str">
        <f t="shared" si="30"/>
        <v>Ягода свежемороженная</v>
      </c>
      <c r="AF68" s="91" t="str">
        <f t="shared" si="30"/>
        <v>Лимон</v>
      </c>
      <c r="AG68" s="91" t="str">
        <f t="shared" si="30"/>
        <v>Кисель</v>
      </c>
      <c r="AH68" s="91" t="str">
        <f t="shared" si="30"/>
        <v xml:space="preserve">Сок </v>
      </c>
      <c r="AI68" s="91" t="str">
        <f t="shared" si="30"/>
        <v>Макаронные изделия</v>
      </c>
      <c r="AJ68" s="91" t="str">
        <f t="shared" si="30"/>
        <v>Мука</v>
      </c>
      <c r="AK68" s="91" t="str">
        <f t="shared" si="30"/>
        <v>Дрожжи</v>
      </c>
      <c r="AL68" s="91" t="str">
        <f t="shared" si="30"/>
        <v>Печенье</v>
      </c>
      <c r="AM68" s="91" t="str">
        <f t="shared" si="30"/>
        <v>Пряники</v>
      </c>
      <c r="AN68" s="91" t="str">
        <f t="shared" si="30"/>
        <v>Вафли</v>
      </c>
      <c r="AO68" s="91" t="str">
        <f t="shared" si="30"/>
        <v>Конфеты</v>
      </c>
      <c r="AP68" s="91" t="str">
        <f t="shared" si="30"/>
        <v>Повидло Сава</v>
      </c>
      <c r="AQ68" s="91" t="str">
        <f t="shared" si="30"/>
        <v>Крупа геркулес</v>
      </c>
      <c r="AR68" s="91" t="str">
        <f t="shared" si="30"/>
        <v>Крупа горох</v>
      </c>
      <c r="AS68" s="91" t="str">
        <f t="shared" si="30"/>
        <v>Крупа гречневая</v>
      </c>
      <c r="AT68" s="91" t="str">
        <f t="shared" si="30"/>
        <v>Крупа кукурузная</v>
      </c>
      <c r="AU68" s="91" t="str">
        <f t="shared" si="30"/>
        <v>Крупа манная</v>
      </c>
      <c r="AV68" s="91" t="str">
        <f t="shared" si="30"/>
        <v>Крупа перловая</v>
      </c>
      <c r="AW68" s="91" t="str">
        <f t="shared" si="30"/>
        <v>Крупа пшеничная</v>
      </c>
      <c r="AX68" s="91" t="str">
        <f t="shared" si="30"/>
        <v>Крупа пшено</v>
      </c>
      <c r="AY68" s="91" t="str">
        <f t="shared" si="30"/>
        <v>Крупа ячневая</v>
      </c>
      <c r="AZ68" s="91" t="str">
        <f t="shared" si="30"/>
        <v>Рис</v>
      </c>
      <c r="BA68" s="91" t="str">
        <f t="shared" si="30"/>
        <v>Цыпленок бройлер</v>
      </c>
      <c r="BB68" s="91" t="str">
        <f t="shared" si="30"/>
        <v>Филе куриное</v>
      </c>
      <c r="BC68" s="91" t="str">
        <f t="shared" si="30"/>
        <v>Фарш говяжий</v>
      </c>
      <c r="BD68" s="91" t="str">
        <f t="shared" si="30"/>
        <v>Печень куриная</v>
      </c>
      <c r="BE68" s="91" t="str">
        <f t="shared" si="30"/>
        <v>Филе минтая</v>
      </c>
      <c r="BF68" s="91" t="str">
        <f t="shared" si="30"/>
        <v>Филе сельди слабосол.</v>
      </c>
      <c r="BG68" s="91" t="str">
        <f t="shared" si="30"/>
        <v>Картофель</v>
      </c>
      <c r="BH68" s="91" t="str">
        <f t="shared" si="30"/>
        <v>Морковь</v>
      </c>
      <c r="BI68" s="91" t="str">
        <f t="shared" si="30"/>
        <v>Лук</v>
      </c>
      <c r="BJ68" s="91" t="str">
        <f t="shared" si="30"/>
        <v>Капуста</v>
      </c>
      <c r="BK68" s="91" t="str">
        <f t="shared" si="30"/>
        <v>Свекла</v>
      </c>
      <c r="BL68" s="91" t="str">
        <f t="shared" si="30"/>
        <v>Томатная паста</v>
      </c>
      <c r="BM68" s="91" t="str">
        <f t="shared" si="30"/>
        <v>Масло растительное</v>
      </c>
      <c r="BN68" s="91" t="str">
        <f t="shared" si="30"/>
        <v>Соль</v>
      </c>
      <c r="BO68" s="91" t="str">
        <f t="shared" ref="BO68" si="31">BO5</f>
        <v>Аскорбиновая кислота</v>
      </c>
      <c r="BP68" s="94" t="s">
        <v>3</v>
      </c>
      <c r="BQ68" s="94" t="s">
        <v>4</v>
      </c>
    </row>
    <row r="69" spans="1:69" ht="45.75" customHeight="1" x14ac:dyDescent="0.25">
      <c r="A69" s="93"/>
      <c r="B69" s="4" t="s">
        <v>5</v>
      </c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4"/>
      <c r="BQ69" s="94"/>
    </row>
    <row r="70" spans="1:69" x14ac:dyDescent="0.25">
      <c r="A70" s="95" t="s">
        <v>10</v>
      </c>
      <c r="B70" s="5" t="s">
        <v>11</v>
      </c>
      <c r="C70" s="96">
        <f>$E$4</f>
        <v>4</v>
      </c>
      <c r="D70" s="5">
        <f t="shared" ref="D70:BN74" si="32">D12</f>
        <v>0.02</v>
      </c>
      <c r="E70" s="5">
        <f t="shared" si="32"/>
        <v>0</v>
      </c>
      <c r="F70" s="5">
        <f t="shared" si="32"/>
        <v>0</v>
      </c>
      <c r="G70" s="5">
        <f t="shared" si="32"/>
        <v>0</v>
      </c>
      <c r="H70" s="5">
        <f t="shared" si="32"/>
        <v>0</v>
      </c>
      <c r="I70" s="5">
        <f t="shared" si="32"/>
        <v>0</v>
      </c>
      <c r="J70" s="5">
        <f t="shared" si="32"/>
        <v>0</v>
      </c>
      <c r="K70" s="5">
        <f t="shared" si="32"/>
        <v>0</v>
      </c>
      <c r="L70" s="5">
        <f t="shared" si="32"/>
        <v>0</v>
      </c>
      <c r="M70" s="5">
        <f t="shared" si="32"/>
        <v>0</v>
      </c>
      <c r="N70" s="5">
        <f t="shared" si="32"/>
        <v>0</v>
      </c>
      <c r="O70" s="5">
        <f t="shared" si="32"/>
        <v>0</v>
      </c>
      <c r="P70" s="5">
        <f t="shared" si="32"/>
        <v>0</v>
      </c>
      <c r="Q70" s="5">
        <f t="shared" si="32"/>
        <v>0</v>
      </c>
      <c r="R70" s="5">
        <f t="shared" si="32"/>
        <v>0</v>
      </c>
      <c r="S70" s="5">
        <f t="shared" si="32"/>
        <v>0</v>
      </c>
      <c r="T70" s="5">
        <f t="shared" si="32"/>
        <v>0</v>
      </c>
      <c r="U70" s="5">
        <f t="shared" si="32"/>
        <v>0</v>
      </c>
      <c r="V70" s="5">
        <f t="shared" si="32"/>
        <v>0</v>
      </c>
      <c r="W70" s="5">
        <f t="shared" si="32"/>
        <v>0</v>
      </c>
      <c r="X70" s="5">
        <f t="shared" si="32"/>
        <v>0</v>
      </c>
      <c r="Y70" s="5">
        <f t="shared" si="32"/>
        <v>0</v>
      </c>
      <c r="Z70" s="5">
        <f t="shared" si="32"/>
        <v>0</v>
      </c>
      <c r="AA70" s="5">
        <f t="shared" si="32"/>
        <v>0</v>
      </c>
      <c r="AB70" s="5">
        <f t="shared" si="32"/>
        <v>0</v>
      </c>
      <c r="AC70" s="5">
        <f t="shared" si="32"/>
        <v>0</v>
      </c>
      <c r="AD70" s="5">
        <f t="shared" si="32"/>
        <v>0</v>
      </c>
      <c r="AE70" s="5">
        <f t="shared" si="32"/>
        <v>0</v>
      </c>
      <c r="AF70" s="5">
        <f t="shared" si="32"/>
        <v>0</v>
      </c>
      <c r="AG70" s="5">
        <f t="shared" si="32"/>
        <v>0</v>
      </c>
      <c r="AH70" s="5">
        <f t="shared" si="32"/>
        <v>0</v>
      </c>
      <c r="AI70" s="5">
        <f t="shared" si="32"/>
        <v>0</v>
      </c>
      <c r="AJ70" s="5">
        <f t="shared" si="32"/>
        <v>0</v>
      </c>
      <c r="AK70" s="5">
        <f t="shared" si="32"/>
        <v>0</v>
      </c>
      <c r="AL70" s="5">
        <f t="shared" si="32"/>
        <v>0</v>
      </c>
      <c r="AM70" s="5">
        <f t="shared" si="32"/>
        <v>0</v>
      </c>
      <c r="AN70" s="5">
        <f t="shared" si="32"/>
        <v>0</v>
      </c>
      <c r="AO70" s="5">
        <f t="shared" si="32"/>
        <v>0</v>
      </c>
      <c r="AP70" s="5">
        <f t="shared" si="32"/>
        <v>0</v>
      </c>
      <c r="AQ70" s="5">
        <f t="shared" si="32"/>
        <v>0</v>
      </c>
      <c r="AR70" s="5">
        <f t="shared" si="32"/>
        <v>0</v>
      </c>
      <c r="AS70" s="5">
        <f t="shared" si="32"/>
        <v>0</v>
      </c>
      <c r="AT70" s="5">
        <f t="shared" si="32"/>
        <v>0</v>
      </c>
      <c r="AU70" s="5">
        <f t="shared" si="32"/>
        <v>0</v>
      </c>
      <c r="AV70" s="5">
        <f t="shared" si="32"/>
        <v>0</v>
      </c>
      <c r="AW70" s="5">
        <f t="shared" si="32"/>
        <v>0</v>
      </c>
      <c r="AX70" s="5">
        <f t="shared" si="32"/>
        <v>0</v>
      </c>
      <c r="AY70" s="5">
        <f t="shared" si="32"/>
        <v>0</v>
      </c>
      <c r="AZ70" s="5">
        <f t="shared" si="32"/>
        <v>0</v>
      </c>
      <c r="BA70" s="5">
        <f t="shared" si="32"/>
        <v>2.5000000000000001E-2</v>
      </c>
      <c r="BB70" s="5">
        <f t="shared" si="32"/>
        <v>0</v>
      </c>
      <c r="BC70" s="5">
        <f t="shared" si="32"/>
        <v>0</v>
      </c>
      <c r="BD70" s="5">
        <f t="shared" si="32"/>
        <v>0</v>
      </c>
      <c r="BE70" s="5">
        <f t="shared" si="32"/>
        <v>0</v>
      </c>
      <c r="BF70" s="5">
        <f t="shared" si="32"/>
        <v>0</v>
      </c>
      <c r="BG70" s="5">
        <f t="shared" si="32"/>
        <v>0.1</v>
      </c>
      <c r="BH70" s="5">
        <f t="shared" si="32"/>
        <v>0.01</v>
      </c>
      <c r="BI70" s="5">
        <f t="shared" si="32"/>
        <v>0.01</v>
      </c>
      <c r="BJ70" s="5">
        <f t="shared" si="32"/>
        <v>0</v>
      </c>
      <c r="BK70" s="5">
        <f t="shared" si="32"/>
        <v>0</v>
      </c>
      <c r="BL70" s="5">
        <f t="shared" si="32"/>
        <v>0</v>
      </c>
      <c r="BM70" s="5">
        <f t="shared" si="32"/>
        <v>2E-3</v>
      </c>
      <c r="BN70" s="5">
        <f t="shared" si="32"/>
        <v>1E-3</v>
      </c>
      <c r="BO70" s="5">
        <f t="shared" ref="BO70:BO73" si="33">BO12</f>
        <v>0</v>
      </c>
    </row>
    <row r="71" spans="1:69" x14ac:dyDescent="0.25">
      <c r="A71" s="95"/>
      <c r="B71" s="8" t="s">
        <v>34</v>
      </c>
      <c r="C71" s="97"/>
      <c r="D71" s="5">
        <f t="shared" si="32"/>
        <v>0</v>
      </c>
      <c r="E71" s="5">
        <f t="shared" si="32"/>
        <v>0</v>
      </c>
      <c r="F71" s="5">
        <f t="shared" si="32"/>
        <v>0</v>
      </c>
      <c r="G71" s="5">
        <f t="shared" si="32"/>
        <v>0</v>
      </c>
      <c r="H71" s="5">
        <f t="shared" si="32"/>
        <v>0</v>
      </c>
      <c r="I71" s="5">
        <f t="shared" si="32"/>
        <v>0</v>
      </c>
      <c r="J71" s="5">
        <f t="shared" si="32"/>
        <v>0</v>
      </c>
      <c r="K71" s="5">
        <f t="shared" si="32"/>
        <v>0</v>
      </c>
      <c r="L71" s="5">
        <f t="shared" si="32"/>
        <v>6.0000000000000001E-3</v>
      </c>
      <c r="M71" s="5">
        <f t="shared" si="32"/>
        <v>0</v>
      </c>
      <c r="N71" s="5">
        <f t="shared" si="32"/>
        <v>0</v>
      </c>
      <c r="O71" s="5">
        <f t="shared" si="32"/>
        <v>0</v>
      </c>
      <c r="P71" s="5">
        <f t="shared" si="32"/>
        <v>0</v>
      </c>
      <c r="Q71" s="5">
        <f t="shared" si="32"/>
        <v>0</v>
      </c>
      <c r="R71" s="5">
        <f t="shared" si="32"/>
        <v>0</v>
      </c>
      <c r="S71" s="5">
        <f t="shared" si="32"/>
        <v>0</v>
      </c>
      <c r="T71" s="5">
        <f t="shared" si="32"/>
        <v>0</v>
      </c>
      <c r="U71" s="5">
        <f t="shared" si="32"/>
        <v>0</v>
      </c>
      <c r="V71" s="5">
        <f t="shared" si="32"/>
        <v>0</v>
      </c>
      <c r="W71" s="5">
        <f t="shared" si="32"/>
        <v>0</v>
      </c>
      <c r="X71" s="5">
        <f t="shared" si="32"/>
        <v>0</v>
      </c>
      <c r="Y71" s="5">
        <f t="shared" si="32"/>
        <v>0</v>
      </c>
      <c r="Z71" s="5">
        <f t="shared" si="32"/>
        <v>0</v>
      </c>
      <c r="AA71" s="5">
        <f t="shared" si="32"/>
        <v>0</v>
      </c>
      <c r="AB71" s="5">
        <f t="shared" si="32"/>
        <v>0</v>
      </c>
      <c r="AC71" s="5">
        <f t="shared" si="32"/>
        <v>0</v>
      </c>
      <c r="AD71" s="5">
        <f t="shared" si="32"/>
        <v>0</v>
      </c>
      <c r="AE71" s="5">
        <f t="shared" si="32"/>
        <v>0</v>
      </c>
      <c r="AF71" s="5">
        <f t="shared" si="32"/>
        <v>0</v>
      </c>
      <c r="AG71" s="5">
        <f t="shared" si="32"/>
        <v>0</v>
      </c>
      <c r="AH71" s="5">
        <f t="shared" si="32"/>
        <v>0</v>
      </c>
      <c r="AI71" s="5">
        <f t="shared" si="32"/>
        <v>0</v>
      </c>
      <c r="AJ71" s="5">
        <f t="shared" si="32"/>
        <v>5.2999999999999998E-4</v>
      </c>
      <c r="AK71" s="5">
        <f t="shared" si="32"/>
        <v>0</v>
      </c>
      <c r="AL71" s="5">
        <f t="shared" si="32"/>
        <v>0</v>
      </c>
      <c r="AM71" s="5">
        <f t="shared" si="32"/>
        <v>0</v>
      </c>
      <c r="AN71" s="5">
        <f t="shared" si="32"/>
        <v>0</v>
      </c>
      <c r="AO71" s="5">
        <f t="shared" si="32"/>
        <v>0</v>
      </c>
      <c r="AP71" s="5">
        <f t="shared" si="32"/>
        <v>0</v>
      </c>
      <c r="AQ71" s="5">
        <f t="shared" si="32"/>
        <v>0</v>
      </c>
      <c r="AR71" s="5">
        <f t="shared" si="32"/>
        <v>0</v>
      </c>
      <c r="AS71" s="5">
        <f t="shared" si="32"/>
        <v>0</v>
      </c>
      <c r="AT71" s="5">
        <f t="shared" si="32"/>
        <v>0</v>
      </c>
      <c r="AU71" s="5">
        <f t="shared" si="32"/>
        <v>0</v>
      </c>
      <c r="AV71" s="5">
        <f t="shared" si="32"/>
        <v>0</v>
      </c>
      <c r="AW71" s="5">
        <f t="shared" si="32"/>
        <v>0</v>
      </c>
      <c r="AX71" s="5">
        <f t="shared" si="32"/>
        <v>0</v>
      </c>
      <c r="AY71" s="5">
        <f t="shared" si="32"/>
        <v>0</v>
      </c>
      <c r="AZ71" s="5">
        <f t="shared" si="32"/>
        <v>0</v>
      </c>
      <c r="BA71" s="5">
        <f t="shared" si="32"/>
        <v>0</v>
      </c>
      <c r="BB71" s="5">
        <f t="shared" si="32"/>
        <v>0</v>
      </c>
      <c r="BC71" s="5">
        <f t="shared" si="32"/>
        <v>0</v>
      </c>
      <c r="BD71" s="5">
        <f t="shared" si="32"/>
        <v>0</v>
      </c>
      <c r="BE71" s="5">
        <f t="shared" si="32"/>
        <v>3.5000000000000003E-2</v>
      </c>
      <c r="BF71" s="5">
        <f t="shared" si="32"/>
        <v>0</v>
      </c>
      <c r="BG71" s="5">
        <f t="shared" si="32"/>
        <v>0</v>
      </c>
      <c r="BH71" s="5">
        <f t="shared" si="32"/>
        <v>0.03</v>
      </c>
      <c r="BI71" s="5">
        <f t="shared" si="32"/>
        <v>0</v>
      </c>
      <c r="BJ71" s="5">
        <f t="shared" si="32"/>
        <v>0</v>
      </c>
      <c r="BK71" s="5">
        <f t="shared" si="32"/>
        <v>0</v>
      </c>
      <c r="BL71" s="5">
        <f t="shared" si="32"/>
        <v>0</v>
      </c>
      <c r="BM71" s="5">
        <f t="shared" si="32"/>
        <v>4.0000000000000001E-3</v>
      </c>
      <c r="BN71" s="5">
        <f t="shared" si="32"/>
        <v>1E-3</v>
      </c>
      <c r="BO71" s="5">
        <f t="shared" si="33"/>
        <v>0</v>
      </c>
    </row>
    <row r="72" spans="1:69" x14ac:dyDescent="0.25">
      <c r="A72" s="95"/>
      <c r="B72" s="5" t="s">
        <v>12</v>
      </c>
      <c r="C72" s="97"/>
      <c r="D72" s="5">
        <f t="shared" si="32"/>
        <v>0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2E-3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0.03</v>
      </c>
      <c r="BA72" s="5">
        <f t="shared" si="32"/>
        <v>0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</v>
      </c>
      <c r="BH72" s="5">
        <f t="shared" si="32"/>
        <v>0</v>
      </c>
      <c r="BI72" s="5">
        <f t="shared" si="32"/>
        <v>0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0</v>
      </c>
      <c r="BN72" s="5">
        <f t="shared" si="32"/>
        <v>1E-3</v>
      </c>
      <c r="BO72" s="5">
        <f t="shared" si="33"/>
        <v>0</v>
      </c>
    </row>
    <row r="73" spans="1:69" x14ac:dyDescent="0.25">
      <c r="A73" s="95"/>
      <c r="B73" s="5" t="s">
        <v>13</v>
      </c>
      <c r="C73" s="97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0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0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</v>
      </c>
      <c r="BF73" s="5">
        <f t="shared" si="32"/>
        <v>0</v>
      </c>
      <c r="BG73" s="5">
        <f t="shared" si="32"/>
        <v>0</v>
      </c>
      <c r="BH73" s="5">
        <f t="shared" si="32"/>
        <v>0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0</v>
      </c>
      <c r="BN73" s="5">
        <f t="shared" si="32"/>
        <v>0</v>
      </c>
      <c r="BO73" s="5">
        <f t="shared" si="33"/>
        <v>0</v>
      </c>
    </row>
    <row r="74" spans="1:69" x14ac:dyDescent="0.25">
      <c r="A74" s="95"/>
      <c r="B74" s="5" t="s">
        <v>14</v>
      </c>
      <c r="C74" s="97"/>
      <c r="D74" s="5">
        <f t="shared" si="32"/>
        <v>0</v>
      </c>
      <c r="E74" s="5">
        <f t="shared" si="32"/>
        <v>4.2999999999999997E-2</v>
      </c>
      <c r="F74" s="5">
        <f t="shared" si="32"/>
        <v>0</v>
      </c>
      <c r="G74" s="5">
        <f t="shared" ref="G74:BN76" si="34">G16</f>
        <v>0</v>
      </c>
      <c r="H74" s="5">
        <f t="shared" si="34"/>
        <v>0</v>
      </c>
      <c r="I74" s="5">
        <f t="shared" si="34"/>
        <v>0</v>
      </c>
      <c r="J74" s="5">
        <f t="shared" si="34"/>
        <v>0</v>
      </c>
      <c r="K74" s="5">
        <f t="shared" si="34"/>
        <v>0</v>
      </c>
      <c r="L74" s="5">
        <f t="shared" si="34"/>
        <v>0</v>
      </c>
      <c r="M74" s="5">
        <f t="shared" si="34"/>
        <v>0</v>
      </c>
      <c r="N74" s="5">
        <f t="shared" si="34"/>
        <v>0</v>
      </c>
      <c r="O74" s="5">
        <f t="shared" si="34"/>
        <v>0</v>
      </c>
      <c r="P74" s="5">
        <f t="shared" si="34"/>
        <v>0</v>
      </c>
      <c r="Q74" s="5">
        <f t="shared" si="34"/>
        <v>0</v>
      </c>
      <c r="R74" s="5">
        <f t="shared" si="34"/>
        <v>0</v>
      </c>
      <c r="S74" s="5">
        <f t="shared" si="34"/>
        <v>0</v>
      </c>
      <c r="T74" s="5">
        <f t="shared" si="34"/>
        <v>0</v>
      </c>
      <c r="U74" s="5">
        <f t="shared" si="34"/>
        <v>0</v>
      </c>
      <c r="V74" s="5">
        <f t="shared" si="34"/>
        <v>0</v>
      </c>
      <c r="W74" s="5">
        <f t="shared" si="34"/>
        <v>0</v>
      </c>
      <c r="X74" s="5">
        <f t="shared" si="34"/>
        <v>0</v>
      </c>
      <c r="Y74" s="5">
        <f t="shared" si="34"/>
        <v>0</v>
      </c>
      <c r="Z74" s="5">
        <f t="shared" si="34"/>
        <v>0</v>
      </c>
      <c r="AA74" s="5">
        <f t="shared" si="34"/>
        <v>0</v>
      </c>
      <c r="AB74" s="5">
        <f t="shared" si="34"/>
        <v>0</v>
      </c>
      <c r="AC74" s="5">
        <f t="shared" si="34"/>
        <v>0</v>
      </c>
      <c r="AD74" s="5">
        <f t="shared" si="34"/>
        <v>0</v>
      </c>
      <c r="AE74" s="5">
        <f t="shared" si="34"/>
        <v>0</v>
      </c>
      <c r="AF74" s="5">
        <f t="shared" si="34"/>
        <v>0</v>
      </c>
      <c r="AG74" s="5">
        <f t="shared" si="34"/>
        <v>0</v>
      </c>
      <c r="AH74" s="5">
        <f t="shared" si="34"/>
        <v>0</v>
      </c>
      <c r="AI74" s="5">
        <f t="shared" si="34"/>
        <v>0</v>
      </c>
      <c r="AJ74" s="5">
        <f t="shared" si="34"/>
        <v>0</v>
      </c>
      <c r="AK74" s="5">
        <f t="shared" si="34"/>
        <v>0</v>
      </c>
      <c r="AL74" s="5">
        <f t="shared" si="34"/>
        <v>0</v>
      </c>
      <c r="AM74" s="5">
        <f t="shared" si="34"/>
        <v>0</v>
      </c>
      <c r="AN74" s="5">
        <f t="shared" si="34"/>
        <v>0</v>
      </c>
      <c r="AO74" s="5">
        <f t="shared" si="34"/>
        <v>0</v>
      </c>
      <c r="AP74" s="5">
        <f t="shared" si="34"/>
        <v>0</v>
      </c>
      <c r="AQ74" s="5">
        <f t="shared" si="34"/>
        <v>0</v>
      </c>
      <c r="AR74" s="5">
        <f t="shared" si="34"/>
        <v>0</v>
      </c>
      <c r="AS74" s="5">
        <f t="shared" si="34"/>
        <v>0</v>
      </c>
      <c r="AT74" s="5">
        <f t="shared" si="34"/>
        <v>0</v>
      </c>
      <c r="AU74" s="5">
        <f t="shared" si="34"/>
        <v>0</v>
      </c>
      <c r="AV74" s="5">
        <f t="shared" si="34"/>
        <v>0</v>
      </c>
      <c r="AW74" s="5">
        <f t="shared" si="34"/>
        <v>0</v>
      </c>
      <c r="AX74" s="5">
        <f t="shared" si="34"/>
        <v>0</v>
      </c>
      <c r="AY74" s="5">
        <f t="shared" si="34"/>
        <v>0</v>
      </c>
      <c r="AZ74" s="5">
        <f t="shared" si="34"/>
        <v>0</v>
      </c>
      <c r="BA74" s="5">
        <f t="shared" si="34"/>
        <v>0</v>
      </c>
      <c r="BB74" s="5">
        <f t="shared" si="34"/>
        <v>0</v>
      </c>
      <c r="BC74" s="5">
        <f t="shared" si="34"/>
        <v>0</v>
      </c>
      <c r="BD74" s="5">
        <f t="shared" si="34"/>
        <v>0</v>
      </c>
      <c r="BE74" s="5">
        <f t="shared" si="34"/>
        <v>0</v>
      </c>
      <c r="BF74" s="5">
        <f t="shared" si="34"/>
        <v>0</v>
      </c>
      <c r="BG74" s="5">
        <f t="shared" si="34"/>
        <v>0</v>
      </c>
      <c r="BH74" s="5">
        <f t="shared" si="34"/>
        <v>0</v>
      </c>
      <c r="BI74" s="5">
        <f t="shared" si="34"/>
        <v>0</v>
      </c>
      <c r="BJ74" s="5">
        <f t="shared" si="34"/>
        <v>0</v>
      </c>
      <c r="BK74" s="5">
        <f t="shared" si="34"/>
        <v>0</v>
      </c>
      <c r="BL74" s="5">
        <f t="shared" si="34"/>
        <v>0</v>
      </c>
      <c r="BM74" s="5">
        <f t="shared" si="34"/>
        <v>0</v>
      </c>
      <c r="BN74" s="5">
        <f t="shared" si="34"/>
        <v>0</v>
      </c>
      <c r="BO74" s="5">
        <f t="shared" ref="BO74" si="35">BO16</f>
        <v>0</v>
      </c>
    </row>
    <row r="75" spans="1:69" x14ac:dyDescent="0.25">
      <c r="A75" s="95"/>
      <c r="B75" s="9" t="s">
        <v>15</v>
      </c>
      <c r="C75" s="97"/>
      <c r="D75" s="5">
        <f t="shared" ref="D75:AJ76" si="36">D17</f>
        <v>0</v>
      </c>
      <c r="E75" s="5">
        <f t="shared" si="36"/>
        <v>0</v>
      </c>
      <c r="F75" s="5">
        <f t="shared" si="36"/>
        <v>0.01</v>
      </c>
      <c r="G75" s="5">
        <f t="shared" si="36"/>
        <v>0</v>
      </c>
      <c r="H75" s="5">
        <f t="shared" si="36"/>
        <v>0</v>
      </c>
      <c r="I75" s="5">
        <f t="shared" si="36"/>
        <v>0</v>
      </c>
      <c r="J75" s="5">
        <f t="shared" si="36"/>
        <v>0</v>
      </c>
      <c r="K75" s="5">
        <f t="shared" si="36"/>
        <v>0</v>
      </c>
      <c r="L75" s="5">
        <f t="shared" si="36"/>
        <v>0</v>
      </c>
      <c r="M75" s="5">
        <f t="shared" si="36"/>
        <v>0</v>
      </c>
      <c r="N75" s="5">
        <f t="shared" si="36"/>
        <v>0</v>
      </c>
      <c r="O75" s="5">
        <f t="shared" si="36"/>
        <v>0</v>
      </c>
      <c r="P75" s="5">
        <f t="shared" si="36"/>
        <v>0</v>
      </c>
      <c r="Q75" s="5">
        <f t="shared" si="36"/>
        <v>0</v>
      </c>
      <c r="R75" s="5">
        <f t="shared" si="36"/>
        <v>0</v>
      </c>
      <c r="S75" s="5">
        <f t="shared" si="36"/>
        <v>0</v>
      </c>
      <c r="T75" s="5">
        <f t="shared" si="36"/>
        <v>0</v>
      </c>
      <c r="U75" s="5">
        <f t="shared" si="36"/>
        <v>0</v>
      </c>
      <c r="V75" s="5">
        <f t="shared" si="36"/>
        <v>0</v>
      </c>
      <c r="W75" s="5">
        <f t="shared" si="34"/>
        <v>0</v>
      </c>
      <c r="X75" s="5">
        <f t="shared" si="36"/>
        <v>0</v>
      </c>
      <c r="Y75" s="5">
        <f t="shared" si="36"/>
        <v>0</v>
      </c>
      <c r="Z75" s="5">
        <f t="shared" si="36"/>
        <v>0</v>
      </c>
      <c r="AA75" s="5">
        <f t="shared" si="36"/>
        <v>0</v>
      </c>
      <c r="AB75" s="5">
        <f t="shared" si="36"/>
        <v>0.01</v>
      </c>
      <c r="AC75" s="5">
        <f t="shared" si="36"/>
        <v>0</v>
      </c>
      <c r="AD75" s="5">
        <f t="shared" si="36"/>
        <v>0</v>
      </c>
      <c r="AE75" s="5">
        <f t="shared" si="36"/>
        <v>0</v>
      </c>
      <c r="AF75" s="5">
        <f t="shared" si="36"/>
        <v>0</v>
      </c>
      <c r="AG75" s="5">
        <f t="shared" si="36"/>
        <v>0</v>
      </c>
      <c r="AH75" s="5">
        <f t="shared" si="36"/>
        <v>0</v>
      </c>
      <c r="AI75" s="5">
        <f t="shared" si="36"/>
        <v>0</v>
      </c>
      <c r="AJ75" s="5">
        <f t="shared" si="36"/>
        <v>0</v>
      </c>
      <c r="AK75" s="5">
        <f t="shared" si="34"/>
        <v>0</v>
      </c>
      <c r="AL75" s="5">
        <f t="shared" si="34"/>
        <v>0</v>
      </c>
      <c r="AM75" s="5">
        <f t="shared" si="34"/>
        <v>0</v>
      </c>
      <c r="AN75" s="5">
        <f t="shared" si="34"/>
        <v>0</v>
      </c>
      <c r="AO75" s="5">
        <f t="shared" si="34"/>
        <v>0</v>
      </c>
      <c r="AP75" s="5">
        <f t="shared" si="34"/>
        <v>0</v>
      </c>
      <c r="AQ75" s="5">
        <f t="shared" si="34"/>
        <v>0</v>
      </c>
      <c r="AR75" s="5">
        <f t="shared" si="34"/>
        <v>0</v>
      </c>
      <c r="AS75" s="5">
        <f t="shared" si="34"/>
        <v>0</v>
      </c>
      <c r="AT75" s="5">
        <f t="shared" si="34"/>
        <v>0</v>
      </c>
      <c r="AU75" s="5">
        <f t="shared" si="34"/>
        <v>0</v>
      </c>
      <c r="AV75" s="5">
        <f t="shared" si="34"/>
        <v>0</v>
      </c>
      <c r="AW75" s="5">
        <f t="shared" si="34"/>
        <v>0</v>
      </c>
      <c r="AX75" s="5">
        <f t="shared" si="34"/>
        <v>0</v>
      </c>
      <c r="AY75" s="5">
        <f t="shared" si="34"/>
        <v>0</v>
      </c>
      <c r="AZ75" s="5">
        <f t="shared" si="34"/>
        <v>0</v>
      </c>
      <c r="BA75" s="5">
        <f t="shared" si="34"/>
        <v>0</v>
      </c>
      <c r="BB75" s="5">
        <f t="shared" si="34"/>
        <v>0</v>
      </c>
      <c r="BC75" s="5">
        <f t="shared" si="34"/>
        <v>0</v>
      </c>
      <c r="BD75" s="5">
        <f t="shared" si="34"/>
        <v>0</v>
      </c>
      <c r="BE75" s="5">
        <f t="shared" si="34"/>
        <v>0</v>
      </c>
      <c r="BF75" s="5">
        <f t="shared" si="34"/>
        <v>0</v>
      </c>
      <c r="BG75" s="5">
        <f t="shared" si="34"/>
        <v>0</v>
      </c>
      <c r="BH75" s="5">
        <f t="shared" si="34"/>
        <v>0</v>
      </c>
      <c r="BI75" s="5">
        <f t="shared" si="34"/>
        <v>0</v>
      </c>
      <c r="BJ75" s="5">
        <f t="shared" si="34"/>
        <v>0</v>
      </c>
      <c r="BK75" s="5">
        <f t="shared" si="34"/>
        <v>0</v>
      </c>
      <c r="BL75" s="5">
        <f t="shared" si="34"/>
        <v>0</v>
      </c>
      <c r="BM75" s="5">
        <f t="shared" si="34"/>
        <v>0</v>
      </c>
      <c r="BN75" s="5">
        <f t="shared" si="34"/>
        <v>0</v>
      </c>
      <c r="BO75" s="5">
        <f t="shared" ref="BO75" si="37">BO17</f>
        <v>3.4999999999999997E-5</v>
      </c>
    </row>
    <row r="76" spans="1:69" x14ac:dyDescent="0.25">
      <c r="A76" s="95"/>
      <c r="B76" s="9"/>
      <c r="C76" s="98"/>
      <c r="D76" s="5">
        <f t="shared" si="36"/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5">
        <f t="shared" si="36"/>
        <v>0</v>
      </c>
      <c r="O76" s="5">
        <f t="shared" si="36"/>
        <v>0</v>
      </c>
      <c r="P76" s="5">
        <f t="shared" si="36"/>
        <v>0</v>
      </c>
      <c r="Q76" s="5">
        <f t="shared" si="36"/>
        <v>0</v>
      </c>
      <c r="R76" s="5">
        <f t="shared" si="36"/>
        <v>0</v>
      </c>
      <c r="S76" s="5">
        <f t="shared" si="36"/>
        <v>0</v>
      </c>
      <c r="T76" s="5">
        <f t="shared" si="36"/>
        <v>0</v>
      </c>
      <c r="U76" s="5">
        <f t="shared" si="36"/>
        <v>0</v>
      </c>
      <c r="V76" s="5">
        <f t="shared" si="36"/>
        <v>0</v>
      </c>
      <c r="W76" s="5">
        <f t="shared" si="34"/>
        <v>0</v>
      </c>
      <c r="X76" s="5">
        <f t="shared" si="36"/>
        <v>0</v>
      </c>
      <c r="Y76" s="5">
        <f t="shared" si="36"/>
        <v>0</v>
      </c>
      <c r="Z76" s="5">
        <f t="shared" si="36"/>
        <v>0</v>
      </c>
      <c r="AA76" s="5">
        <f t="shared" si="36"/>
        <v>0</v>
      </c>
      <c r="AB76" s="5">
        <f t="shared" si="36"/>
        <v>0</v>
      </c>
      <c r="AC76" s="5">
        <f t="shared" si="36"/>
        <v>0</v>
      </c>
      <c r="AD76" s="5">
        <f t="shared" si="36"/>
        <v>0</v>
      </c>
      <c r="AE76" s="5">
        <f t="shared" si="36"/>
        <v>0</v>
      </c>
      <c r="AF76" s="5">
        <f t="shared" si="36"/>
        <v>0</v>
      </c>
      <c r="AG76" s="5">
        <f t="shared" si="36"/>
        <v>0</v>
      </c>
      <c r="AH76" s="5">
        <f t="shared" si="36"/>
        <v>0</v>
      </c>
      <c r="AI76" s="5">
        <f t="shared" si="36"/>
        <v>0</v>
      </c>
      <c r="AJ76" s="5">
        <f t="shared" si="36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8">BO18</f>
        <v>0</v>
      </c>
    </row>
    <row r="77" spans="1:69" ht="17.25" x14ac:dyDescent="0.3">
      <c r="B77" s="16" t="s">
        <v>22</v>
      </c>
      <c r="C77" s="17"/>
      <c r="D77" s="18">
        <f t="shared" ref="D77:BN77" si="39">SUM(D70:D76)</f>
        <v>0.02</v>
      </c>
      <c r="E77" s="18">
        <f t="shared" si="39"/>
        <v>4.2999999999999997E-2</v>
      </c>
      <c r="F77" s="18">
        <f t="shared" si="39"/>
        <v>0.01</v>
      </c>
      <c r="G77" s="18">
        <f t="shared" si="39"/>
        <v>0</v>
      </c>
      <c r="H77" s="18">
        <f t="shared" si="39"/>
        <v>0</v>
      </c>
      <c r="I77" s="18">
        <f t="shared" si="39"/>
        <v>0</v>
      </c>
      <c r="J77" s="18">
        <f t="shared" si="39"/>
        <v>0</v>
      </c>
      <c r="K77" s="18">
        <f t="shared" si="39"/>
        <v>2E-3</v>
      </c>
      <c r="L77" s="18">
        <f t="shared" si="39"/>
        <v>6.0000000000000001E-3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0</v>
      </c>
      <c r="W77" s="18">
        <f>SUM(W70:W76)</f>
        <v>0</v>
      </c>
      <c r="X77" s="18">
        <f t="shared" si="39"/>
        <v>0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0.01</v>
      </c>
      <c r="AC77" s="18">
        <f t="shared" si="39"/>
        <v>0</v>
      </c>
      <c r="AD77" s="18">
        <f t="shared" si="39"/>
        <v>0</v>
      </c>
      <c r="AE77" s="18">
        <f t="shared" si="39"/>
        <v>0</v>
      </c>
      <c r="AF77" s="18">
        <f t="shared" si="39"/>
        <v>0</v>
      </c>
      <c r="AG77" s="18">
        <f t="shared" si="39"/>
        <v>0</v>
      </c>
      <c r="AH77" s="18">
        <f t="shared" si="39"/>
        <v>0</v>
      </c>
      <c r="AI77" s="18">
        <f t="shared" si="39"/>
        <v>0</v>
      </c>
      <c r="AJ77" s="18">
        <f t="shared" si="39"/>
        <v>5.2999999999999998E-4</v>
      </c>
      <c r="AK77" s="18">
        <f t="shared" si="39"/>
        <v>0</v>
      </c>
      <c r="AL77" s="18">
        <f t="shared" si="39"/>
        <v>0</v>
      </c>
      <c r="AM77" s="18">
        <f t="shared" si="39"/>
        <v>0</v>
      </c>
      <c r="AN77" s="18">
        <f t="shared" si="39"/>
        <v>0</v>
      </c>
      <c r="AO77" s="18">
        <f t="shared" si="39"/>
        <v>0</v>
      </c>
      <c r="AP77" s="18">
        <f t="shared" si="39"/>
        <v>0</v>
      </c>
      <c r="AQ77" s="18">
        <f t="shared" si="39"/>
        <v>0</v>
      </c>
      <c r="AR77" s="18">
        <f t="shared" si="39"/>
        <v>0</v>
      </c>
      <c r="AS77" s="18">
        <f t="shared" si="39"/>
        <v>0</v>
      </c>
      <c r="AT77" s="18">
        <f t="shared" si="39"/>
        <v>0</v>
      </c>
      <c r="AU77" s="18">
        <f t="shared" si="39"/>
        <v>0</v>
      </c>
      <c r="AV77" s="18">
        <f t="shared" si="39"/>
        <v>0</v>
      </c>
      <c r="AW77" s="18">
        <f t="shared" si="39"/>
        <v>0</v>
      </c>
      <c r="AX77" s="18">
        <f t="shared" si="39"/>
        <v>0</v>
      </c>
      <c r="AY77" s="18">
        <f t="shared" si="39"/>
        <v>0</v>
      </c>
      <c r="AZ77" s="18">
        <f t="shared" si="39"/>
        <v>0.03</v>
      </c>
      <c r="BA77" s="18">
        <f t="shared" si="39"/>
        <v>2.5000000000000001E-2</v>
      </c>
      <c r="BB77" s="18">
        <f t="shared" si="39"/>
        <v>0</v>
      </c>
      <c r="BC77" s="18">
        <f t="shared" si="39"/>
        <v>0</v>
      </c>
      <c r="BD77" s="18">
        <f t="shared" si="39"/>
        <v>0</v>
      </c>
      <c r="BE77" s="18">
        <f t="shared" si="39"/>
        <v>3.5000000000000003E-2</v>
      </c>
      <c r="BF77" s="18">
        <f t="shared" si="39"/>
        <v>0</v>
      </c>
      <c r="BG77" s="18">
        <f t="shared" si="39"/>
        <v>0.1</v>
      </c>
      <c r="BH77" s="18">
        <f t="shared" si="39"/>
        <v>0.04</v>
      </c>
      <c r="BI77" s="18">
        <f t="shared" si="39"/>
        <v>0.01</v>
      </c>
      <c r="BJ77" s="18">
        <f t="shared" si="39"/>
        <v>0</v>
      </c>
      <c r="BK77" s="18">
        <f t="shared" si="39"/>
        <v>0</v>
      </c>
      <c r="BL77" s="18">
        <f t="shared" si="39"/>
        <v>0</v>
      </c>
      <c r="BM77" s="18">
        <f t="shared" si="39"/>
        <v>6.0000000000000001E-3</v>
      </c>
      <c r="BN77" s="18">
        <f t="shared" si="39"/>
        <v>3.0000000000000001E-3</v>
      </c>
      <c r="BO77" s="18">
        <f t="shared" ref="BO77" si="40">SUM(BO70:BO76)</f>
        <v>3.4999999999999997E-5</v>
      </c>
    </row>
    <row r="78" spans="1:69" ht="17.25" x14ac:dyDescent="0.3">
      <c r="B78" s="16" t="s">
        <v>23</v>
      </c>
      <c r="C78" s="17"/>
      <c r="D78" s="19">
        <f t="shared" ref="D78:BN78" si="41">PRODUCT(D77,$E$4)</f>
        <v>0.08</v>
      </c>
      <c r="E78" s="19">
        <f t="shared" si="41"/>
        <v>0.17199999999999999</v>
      </c>
      <c r="F78" s="19">
        <f t="shared" si="41"/>
        <v>0.04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8.0000000000000002E-3</v>
      </c>
      <c r="L78" s="19">
        <f t="shared" si="41"/>
        <v>2.4E-2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PRODUCT(W77,$E$4)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0.04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2.1199999999999999E-3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0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0.12</v>
      </c>
      <c r="BA78" s="19">
        <f t="shared" si="41"/>
        <v>0.1</v>
      </c>
      <c r="BB78" s="19">
        <f t="shared" si="41"/>
        <v>0</v>
      </c>
      <c r="BC78" s="19">
        <f t="shared" si="41"/>
        <v>0</v>
      </c>
      <c r="BD78" s="19">
        <f t="shared" si="41"/>
        <v>0</v>
      </c>
      <c r="BE78" s="19">
        <f t="shared" si="41"/>
        <v>0.14000000000000001</v>
      </c>
      <c r="BF78" s="19">
        <f t="shared" si="41"/>
        <v>0</v>
      </c>
      <c r="BG78" s="19">
        <f t="shared" si="41"/>
        <v>0.4</v>
      </c>
      <c r="BH78" s="19">
        <f t="shared" si="41"/>
        <v>0.16</v>
      </c>
      <c r="BI78" s="19">
        <f t="shared" si="41"/>
        <v>0.04</v>
      </c>
      <c r="BJ78" s="19">
        <f t="shared" si="41"/>
        <v>0</v>
      </c>
      <c r="BK78" s="19">
        <f t="shared" si="41"/>
        <v>0</v>
      </c>
      <c r="BL78" s="19">
        <f t="shared" si="41"/>
        <v>0</v>
      </c>
      <c r="BM78" s="19">
        <f t="shared" si="41"/>
        <v>2.4E-2</v>
      </c>
      <c r="BN78" s="19">
        <f t="shared" si="41"/>
        <v>1.2E-2</v>
      </c>
      <c r="BO78" s="19">
        <f t="shared" ref="BO78" si="42">PRODUCT(BO77,$E$4)</f>
        <v>1.3999999999999999E-4</v>
      </c>
    </row>
    <row r="80" spans="1:69" ht="17.25" x14ac:dyDescent="0.3">
      <c r="A80" s="22"/>
      <c r="B80" s="23" t="s">
        <v>25</v>
      </c>
      <c r="C80" s="24" t="s">
        <v>26</v>
      </c>
      <c r="D80" s="25">
        <f t="shared" ref="D80:BN80" si="43">D44</f>
        <v>67.27</v>
      </c>
      <c r="E80" s="25">
        <f t="shared" si="43"/>
        <v>70</v>
      </c>
      <c r="F80" s="25">
        <f t="shared" si="43"/>
        <v>85</v>
      </c>
      <c r="G80" s="25">
        <f t="shared" si="43"/>
        <v>532</v>
      </c>
      <c r="H80" s="25">
        <f t="shared" si="43"/>
        <v>1140</v>
      </c>
      <c r="I80" s="25">
        <f t="shared" si="43"/>
        <v>620</v>
      </c>
      <c r="J80" s="25">
        <f t="shared" si="43"/>
        <v>71.38</v>
      </c>
      <c r="K80" s="25">
        <f t="shared" si="43"/>
        <v>662.44</v>
      </c>
      <c r="L80" s="25">
        <f t="shared" si="43"/>
        <v>200.83</v>
      </c>
      <c r="M80" s="25">
        <f t="shared" si="43"/>
        <v>554</v>
      </c>
      <c r="N80" s="25">
        <f t="shared" si="43"/>
        <v>99.49</v>
      </c>
      <c r="O80" s="25">
        <f t="shared" si="43"/>
        <v>320.32</v>
      </c>
      <c r="P80" s="25">
        <f t="shared" si="43"/>
        <v>373.68</v>
      </c>
      <c r="Q80" s="25">
        <f t="shared" si="43"/>
        <v>380</v>
      </c>
      <c r="R80" s="25">
        <f t="shared" si="43"/>
        <v>0</v>
      </c>
      <c r="S80" s="25">
        <f t="shared" si="43"/>
        <v>0</v>
      </c>
      <c r="T80" s="25">
        <f t="shared" si="43"/>
        <v>0</v>
      </c>
      <c r="U80" s="25">
        <f t="shared" si="43"/>
        <v>708</v>
      </c>
      <c r="V80" s="25">
        <f t="shared" si="43"/>
        <v>401.28</v>
      </c>
      <c r="W80" s="25">
        <f>W44</f>
        <v>209</v>
      </c>
      <c r="X80" s="25">
        <f t="shared" si="43"/>
        <v>7.2</v>
      </c>
      <c r="Y80" s="25">
        <f t="shared" si="43"/>
        <v>0</v>
      </c>
      <c r="Z80" s="25">
        <f t="shared" si="43"/>
        <v>315</v>
      </c>
      <c r="AA80" s="25">
        <f t="shared" si="43"/>
        <v>412</v>
      </c>
      <c r="AB80" s="25">
        <f t="shared" si="43"/>
        <v>224</v>
      </c>
      <c r="AC80" s="25">
        <f t="shared" si="43"/>
        <v>238</v>
      </c>
      <c r="AD80" s="25">
        <f t="shared" si="43"/>
        <v>145</v>
      </c>
      <c r="AE80" s="25">
        <f t="shared" si="43"/>
        <v>388</v>
      </c>
      <c r="AF80" s="25">
        <f t="shared" si="43"/>
        <v>279</v>
      </c>
      <c r="AG80" s="25">
        <f t="shared" si="43"/>
        <v>227.27</v>
      </c>
      <c r="AH80" s="25">
        <f t="shared" si="43"/>
        <v>59.8</v>
      </c>
      <c r="AI80" s="25">
        <f t="shared" si="43"/>
        <v>56.5</v>
      </c>
      <c r="AJ80" s="25">
        <f t="shared" si="43"/>
        <v>38.5</v>
      </c>
      <c r="AK80" s="25">
        <f t="shared" si="43"/>
        <v>190</v>
      </c>
      <c r="AL80" s="25">
        <f t="shared" si="43"/>
        <v>195</v>
      </c>
      <c r="AM80" s="25">
        <f t="shared" si="43"/>
        <v>316.27999999999997</v>
      </c>
      <c r="AN80" s="25">
        <f t="shared" si="43"/>
        <v>244</v>
      </c>
      <c r="AO80" s="25">
        <f t="shared" si="43"/>
        <v>0</v>
      </c>
      <c r="AP80" s="25">
        <f t="shared" si="43"/>
        <v>224.14</v>
      </c>
      <c r="AQ80" s="25">
        <f t="shared" si="43"/>
        <v>62.5</v>
      </c>
      <c r="AR80" s="25">
        <f t="shared" si="43"/>
        <v>50</v>
      </c>
      <c r="AS80" s="25">
        <f t="shared" si="43"/>
        <v>66</v>
      </c>
      <c r="AT80" s="25">
        <f t="shared" si="43"/>
        <v>61.43</v>
      </c>
      <c r="AU80" s="25">
        <f t="shared" si="43"/>
        <v>54.29</v>
      </c>
      <c r="AV80" s="25">
        <f t="shared" si="43"/>
        <v>56.25</v>
      </c>
      <c r="AW80" s="25">
        <f t="shared" si="43"/>
        <v>72.86</v>
      </c>
      <c r="AX80" s="25">
        <f t="shared" si="43"/>
        <v>66</v>
      </c>
      <c r="AY80" s="25">
        <f t="shared" si="43"/>
        <v>60</v>
      </c>
      <c r="AZ80" s="25">
        <f t="shared" si="43"/>
        <v>117.34</v>
      </c>
      <c r="BA80" s="25">
        <f t="shared" si="43"/>
        <v>275</v>
      </c>
      <c r="BB80" s="25">
        <f t="shared" si="43"/>
        <v>413</v>
      </c>
      <c r="BC80" s="25">
        <f t="shared" si="43"/>
        <v>558.79999999999995</v>
      </c>
      <c r="BD80" s="25">
        <f t="shared" si="43"/>
        <v>217</v>
      </c>
      <c r="BE80" s="25">
        <f t="shared" si="43"/>
        <v>369</v>
      </c>
      <c r="BF80" s="25">
        <f t="shared" si="43"/>
        <v>0</v>
      </c>
      <c r="BG80" s="25">
        <f t="shared" si="43"/>
        <v>49</v>
      </c>
      <c r="BH80" s="25">
        <f t="shared" si="43"/>
        <v>79</v>
      </c>
      <c r="BI80" s="25">
        <f t="shared" si="43"/>
        <v>49</v>
      </c>
      <c r="BJ80" s="25">
        <f t="shared" si="43"/>
        <v>59</v>
      </c>
      <c r="BK80" s="25">
        <f t="shared" si="43"/>
        <v>49</v>
      </c>
      <c r="BL80" s="25">
        <f t="shared" si="43"/>
        <v>268</v>
      </c>
      <c r="BM80" s="25">
        <f t="shared" si="43"/>
        <v>138.88999999999999</v>
      </c>
      <c r="BN80" s="25">
        <f t="shared" si="43"/>
        <v>14.89</v>
      </c>
      <c r="BO80" s="25">
        <f t="shared" ref="BO80" si="44">BO44</f>
        <v>10000</v>
      </c>
    </row>
    <row r="81" spans="1:69" ht="17.25" x14ac:dyDescent="0.3">
      <c r="B81" s="16" t="s">
        <v>27</v>
      </c>
      <c r="C81" s="17" t="s">
        <v>26</v>
      </c>
      <c r="D81" s="18">
        <f t="shared" ref="D81:BN81" si="45">D80/1000</f>
        <v>6.7269999999999996E-2</v>
      </c>
      <c r="E81" s="18">
        <f t="shared" si="45"/>
        <v>7.0000000000000007E-2</v>
      </c>
      <c r="F81" s="18">
        <f t="shared" si="45"/>
        <v>8.5000000000000006E-2</v>
      </c>
      <c r="G81" s="18">
        <f t="shared" si="45"/>
        <v>0.53200000000000003</v>
      </c>
      <c r="H81" s="18">
        <f t="shared" si="45"/>
        <v>1.1399999999999999</v>
      </c>
      <c r="I81" s="18">
        <f t="shared" si="45"/>
        <v>0.62</v>
      </c>
      <c r="J81" s="18">
        <f t="shared" si="45"/>
        <v>7.1379999999999999E-2</v>
      </c>
      <c r="K81" s="18">
        <f t="shared" si="45"/>
        <v>0.66244000000000003</v>
      </c>
      <c r="L81" s="18">
        <f t="shared" si="45"/>
        <v>0.20083000000000001</v>
      </c>
      <c r="M81" s="18">
        <f t="shared" si="45"/>
        <v>0.55400000000000005</v>
      </c>
      <c r="N81" s="18">
        <f t="shared" si="45"/>
        <v>9.9489999999999995E-2</v>
      </c>
      <c r="O81" s="18">
        <f t="shared" si="45"/>
        <v>0.32031999999999999</v>
      </c>
      <c r="P81" s="18">
        <f t="shared" si="45"/>
        <v>0.37368000000000001</v>
      </c>
      <c r="Q81" s="18">
        <f t="shared" si="45"/>
        <v>0.38</v>
      </c>
      <c r="R81" s="18">
        <f t="shared" si="45"/>
        <v>0</v>
      </c>
      <c r="S81" s="18">
        <f t="shared" si="45"/>
        <v>0</v>
      </c>
      <c r="T81" s="18">
        <f t="shared" si="45"/>
        <v>0</v>
      </c>
      <c r="U81" s="18">
        <f t="shared" si="45"/>
        <v>0.70799999999999996</v>
      </c>
      <c r="V81" s="18">
        <f t="shared" si="45"/>
        <v>0.40127999999999997</v>
      </c>
      <c r="W81" s="18">
        <f>W80/1000</f>
        <v>0.20899999999999999</v>
      </c>
      <c r="X81" s="18">
        <f t="shared" si="45"/>
        <v>7.1999999999999998E-3</v>
      </c>
      <c r="Y81" s="18">
        <f t="shared" si="45"/>
        <v>0</v>
      </c>
      <c r="Z81" s="18">
        <f t="shared" si="45"/>
        <v>0.315</v>
      </c>
      <c r="AA81" s="18">
        <f t="shared" si="45"/>
        <v>0.41199999999999998</v>
      </c>
      <c r="AB81" s="18">
        <f t="shared" si="45"/>
        <v>0.224</v>
      </c>
      <c r="AC81" s="18">
        <f t="shared" si="45"/>
        <v>0.23799999999999999</v>
      </c>
      <c r="AD81" s="18">
        <f t="shared" si="45"/>
        <v>0.14499999999999999</v>
      </c>
      <c r="AE81" s="18">
        <f t="shared" si="45"/>
        <v>0.38800000000000001</v>
      </c>
      <c r="AF81" s="18">
        <f t="shared" si="45"/>
        <v>0.27900000000000003</v>
      </c>
      <c r="AG81" s="18">
        <f t="shared" si="45"/>
        <v>0.22727</v>
      </c>
      <c r="AH81" s="18">
        <f t="shared" si="45"/>
        <v>5.9799999999999999E-2</v>
      </c>
      <c r="AI81" s="18">
        <f t="shared" si="45"/>
        <v>5.6500000000000002E-2</v>
      </c>
      <c r="AJ81" s="18">
        <f t="shared" si="45"/>
        <v>3.85E-2</v>
      </c>
      <c r="AK81" s="18">
        <f t="shared" si="45"/>
        <v>0.19</v>
      </c>
      <c r="AL81" s="18">
        <f t="shared" si="45"/>
        <v>0.19500000000000001</v>
      </c>
      <c r="AM81" s="18">
        <f t="shared" si="45"/>
        <v>0.31627999999999995</v>
      </c>
      <c r="AN81" s="18">
        <f t="shared" si="45"/>
        <v>0.24399999999999999</v>
      </c>
      <c r="AO81" s="18">
        <f t="shared" si="45"/>
        <v>0</v>
      </c>
      <c r="AP81" s="18">
        <f t="shared" si="45"/>
        <v>0.22413999999999998</v>
      </c>
      <c r="AQ81" s="18">
        <f t="shared" si="45"/>
        <v>6.25E-2</v>
      </c>
      <c r="AR81" s="18">
        <f t="shared" si="45"/>
        <v>0.05</v>
      </c>
      <c r="AS81" s="18">
        <f t="shared" si="45"/>
        <v>6.6000000000000003E-2</v>
      </c>
      <c r="AT81" s="18">
        <f t="shared" si="45"/>
        <v>6.1429999999999998E-2</v>
      </c>
      <c r="AU81" s="18">
        <f t="shared" si="45"/>
        <v>5.4289999999999998E-2</v>
      </c>
      <c r="AV81" s="18">
        <f t="shared" si="45"/>
        <v>5.6250000000000001E-2</v>
      </c>
      <c r="AW81" s="18">
        <f t="shared" si="45"/>
        <v>7.2859999999999994E-2</v>
      </c>
      <c r="AX81" s="18">
        <f t="shared" si="45"/>
        <v>6.6000000000000003E-2</v>
      </c>
      <c r="AY81" s="18">
        <f t="shared" si="45"/>
        <v>0.06</v>
      </c>
      <c r="AZ81" s="18">
        <f t="shared" si="45"/>
        <v>0.11734</v>
      </c>
      <c r="BA81" s="18">
        <f t="shared" si="45"/>
        <v>0.27500000000000002</v>
      </c>
      <c r="BB81" s="18">
        <f t="shared" si="45"/>
        <v>0.41299999999999998</v>
      </c>
      <c r="BC81" s="18">
        <f t="shared" si="45"/>
        <v>0.55879999999999996</v>
      </c>
      <c r="BD81" s="18">
        <f t="shared" si="45"/>
        <v>0.217</v>
      </c>
      <c r="BE81" s="18">
        <f t="shared" si="45"/>
        <v>0.36899999999999999</v>
      </c>
      <c r="BF81" s="18">
        <f t="shared" si="45"/>
        <v>0</v>
      </c>
      <c r="BG81" s="18">
        <f t="shared" si="45"/>
        <v>4.9000000000000002E-2</v>
      </c>
      <c r="BH81" s="18">
        <f t="shared" si="45"/>
        <v>7.9000000000000001E-2</v>
      </c>
      <c r="BI81" s="18">
        <f t="shared" si="45"/>
        <v>4.9000000000000002E-2</v>
      </c>
      <c r="BJ81" s="18">
        <f t="shared" si="45"/>
        <v>5.8999999999999997E-2</v>
      </c>
      <c r="BK81" s="18">
        <f t="shared" si="45"/>
        <v>4.9000000000000002E-2</v>
      </c>
      <c r="BL81" s="18">
        <f t="shared" si="45"/>
        <v>0.26800000000000002</v>
      </c>
      <c r="BM81" s="18">
        <f t="shared" si="45"/>
        <v>0.13888999999999999</v>
      </c>
      <c r="BN81" s="18">
        <f t="shared" si="45"/>
        <v>1.489E-2</v>
      </c>
      <c r="BO81" s="18">
        <f t="shared" ref="BO81" si="46">BO80/1000</f>
        <v>10</v>
      </c>
    </row>
    <row r="82" spans="1:69" ht="17.25" x14ac:dyDescent="0.3">
      <c r="A82" s="26"/>
      <c r="B82" s="27" t="s">
        <v>28</v>
      </c>
      <c r="C82" s="99"/>
      <c r="D82" s="28">
        <f t="shared" ref="D82:BN82" si="47">D78*D80</f>
        <v>5.3815999999999997</v>
      </c>
      <c r="E82" s="28">
        <f t="shared" si="47"/>
        <v>12.04</v>
      </c>
      <c r="F82" s="28">
        <f t="shared" si="47"/>
        <v>3.4</v>
      </c>
      <c r="G82" s="28">
        <f t="shared" si="47"/>
        <v>0</v>
      </c>
      <c r="H82" s="28">
        <f t="shared" si="47"/>
        <v>0</v>
      </c>
      <c r="I82" s="28">
        <f t="shared" si="47"/>
        <v>0</v>
      </c>
      <c r="J82" s="28">
        <f t="shared" si="47"/>
        <v>0</v>
      </c>
      <c r="K82" s="28">
        <f t="shared" si="47"/>
        <v>5.2995200000000002</v>
      </c>
      <c r="L82" s="28">
        <f t="shared" si="47"/>
        <v>4.8199200000000006</v>
      </c>
      <c r="M82" s="28">
        <f t="shared" si="47"/>
        <v>0</v>
      </c>
      <c r="N82" s="28">
        <f t="shared" si="47"/>
        <v>0</v>
      </c>
      <c r="O82" s="28">
        <f t="shared" si="47"/>
        <v>0</v>
      </c>
      <c r="P82" s="28">
        <f t="shared" si="47"/>
        <v>0</v>
      </c>
      <c r="Q82" s="28">
        <f t="shared" si="47"/>
        <v>0</v>
      </c>
      <c r="R82" s="28">
        <f t="shared" si="47"/>
        <v>0</v>
      </c>
      <c r="S82" s="28">
        <f t="shared" si="47"/>
        <v>0</v>
      </c>
      <c r="T82" s="28">
        <f t="shared" si="47"/>
        <v>0</v>
      </c>
      <c r="U82" s="28">
        <f t="shared" si="47"/>
        <v>0</v>
      </c>
      <c r="V82" s="28">
        <f t="shared" si="47"/>
        <v>0</v>
      </c>
      <c r="W82" s="28">
        <f>W78*W80</f>
        <v>0</v>
      </c>
      <c r="X82" s="28">
        <f t="shared" si="47"/>
        <v>0</v>
      </c>
      <c r="Y82" s="28">
        <f t="shared" si="47"/>
        <v>0</v>
      </c>
      <c r="Z82" s="28">
        <f t="shared" si="47"/>
        <v>0</v>
      </c>
      <c r="AA82" s="28">
        <f t="shared" si="47"/>
        <v>0</v>
      </c>
      <c r="AB82" s="28">
        <f t="shared" si="47"/>
        <v>8.9600000000000009</v>
      </c>
      <c r="AC82" s="28">
        <f t="shared" si="47"/>
        <v>0</v>
      </c>
      <c r="AD82" s="28">
        <f t="shared" si="47"/>
        <v>0</v>
      </c>
      <c r="AE82" s="28">
        <f t="shared" si="47"/>
        <v>0</v>
      </c>
      <c r="AF82" s="28">
        <f t="shared" si="47"/>
        <v>0</v>
      </c>
      <c r="AG82" s="28">
        <f t="shared" si="47"/>
        <v>0</v>
      </c>
      <c r="AH82" s="28">
        <f t="shared" si="47"/>
        <v>0</v>
      </c>
      <c r="AI82" s="28">
        <f t="shared" si="47"/>
        <v>0</v>
      </c>
      <c r="AJ82" s="28">
        <f t="shared" si="47"/>
        <v>8.1619999999999998E-2</v>
      </c>
      <c r="AK82" s="28">
        <f t="shared" si="47"/>
        <v>0</v>
      </c>
      <c r="AL82" s="28">
        <f t="shared" si="47"/>
        <v>0</v>
      </c>
      <c r="AM82" s="28">
        <f t="shared" si="47"/>
        <v>0</v>
      </c>
      <c r="AN82" s="28">
        <f t="shared" si="47"/>
        <v>0</v>
      </c>
      <c r="AO82" s="28">
        <f t="shared" si="47"/>
        <v>0</v>
      </c>
      <c r="AP82" s="28">
        <f t="shared" si="47"/>
        <v>0</v>
      </c>
      <c r="AQ82" s="28">
        <f t="shared" si="47"/>
        <v>0</v>
      </c>
      <c r="AR82" s="28">
        <f t="shared" si="47"/>
        <v>0</v>
      </c>
      <c r="AS82" s="28">
        <f t="shared" si="47"/>
        <v>0</v>
      </c>
      <c r="AT82" s="28">
        <f t="shared" si="47"/>
        <v>0</v>
      </c>
      <c r="AU82" s="28">
        <f t="shared" si="47"/>
        <v>0</v>
      </c>
      <c r="AV82" s="28">
        <f t="shared" si="47"/>
        <v>0</v>
      </c>
      <c r="AW82" s="28">
        <f t="shared" si="47"/>
        <v>0</v>
      </c>
      <c r="AX82" s="28">
        <f t="shared" si="47"/>
        <v>0</v>
      </c>
      <c r="AY82" s="28">
        <f t="shared" si="47"/>
        <v>0</v>
      </c>
      <c r="AZ82" s="28">
        <f t="shared" si="47"/>
        <v>14.0808</v>
      </c>
      <c r="BA82" s="28">
        <f t="shared" si="47"/>
        <v>27.5</v>
      </c>
      <c r="BB82" s="28">
        <f t="shared" si="47"/>
        <v>0</v>
      </c>
      <c r="BC82" s="28">
        <f t="shared" si="47"/>
        <v>0</v>
      </c>
      <c r="BD82" s="28">
        <f t="shared" si="47"/>
        <v>0</v>
      </c>
      <c r="BE82" s="28">
        <f t="shared" si="47"/>
        <v>51.660000000000004</v>
      </c>
      <c r="BF82" s="28">
        <f t="shared" si="47"/>
        <v>0</v>
      </c>
      <c r="BG82" s="28">
        <f t="shared" si="47"/>
        <v>19.600000000000001</v>
      </c>
      <c r="BH82" s="28">
        <f t="shared" si="47"/>
        <v>12.64</v>
      </c>
      <c r="BI82" s="28">
        <f t="shared" si="47"/>
        <v>1.96</v>
      </c>
      <c r="BJ82" s="28">
        <f t="shared" si="47"/>
        <v>0</v>
      </c>
      <c r="BK82" s="28">
        <f t="shared" si="47"/>
        <v>0</v>
      </c>
      <c r="BL82" s="28">
        <f t="shared" si="47"/>
        <v>0</v>
      </c>
      <c r="BM82" s="28">
        <f t="shared" si="47"/>
        <v>3.3333599999999999</v>
      </c>
      <c r="BN82" s="28">
        <f t="shared" si="47"/>
        <v>0.17868000000000001</v>
      </c>
      <c r="BO82" s="28">
        <f t="shared" ref="BO82" si="48">BO78*BO80</f>
        <v>1.4</v>
      </c>
      <c r="BP82" s="29">
        <f>SUM(D82:BN82)</f>
        <v>170.93550000000002</v>
      </c>
      <c r="BQ82" s="30">
        <f>BP82/$C$7</f>
        <v>42.733875000000005</v>
      </c>
    </row>
    <row r="83" spans="1:69" ht="17.25" x14ac:dyDescent="0.3">
      <c r="A83" s="26"/>
      <c r="B83" s="27" t="s">
        <v>29</v>
      </c>
      <c r="C83" s="99"/>
      <c r="D83" s="28">
        <f t="shared" ref="D83:BN83" si="49">D78*D80</f>
        <v>5.3815999999999997</v>
      </c>
      <c r="E83" s="28">
        <f t="shared" si="49"/>
        <v>12.04</v>
      </c>
      <c r="F83" s="28">
        <f t="shared" si="49"/>
        <v>3.4</v>
      </c>
      <c r="G83" s="28">
        <f t="shared" si="49"/>
        <v>0</v>
      </c>
      <c r="H83" s="28">
        <f t="shared" si="49"/>
        <v>0</v>
      </c>
      <c r="I83" s="28">
        <f t="shared" si="49"/>
        <v>0</v>
      </c>
      <c r="J83" s="28">
        <f t="shared" si="49"/>
        <v>0</v>
      </c>
      <c r="K83" s="28">
        <f t="shared" si="49"/>
        <v>5.2995200000000002</v>
      </c>
      <c r="L83" s="28">
        <f t="shared" si="49"/>
        <v>4.8199200000000006</v>
      </c>
      <c r="M83" s="28">
        <f t="shared" si="49"/>
        <v>0</v>
      </c>
      <c r="N83" s="28">
        <f t="shared" si="49"/>
        <v>0</v>
      </c>
      <c r="O83" s="28">
        <f t="shared" si="49"/>
        <v>0</v>
      </c>
      <c r="P83" s="28">
        <f t="shared" si="49"/>
        <v>0</v>
      </c>
      <c r="Q83" s="28">
        <f t="shared" si="49"/>
        <v>0</v>
      </c>
      <c r="R83" s="28">
        <f t="shared" si="49"/>
        <v>0</v>
      </c>
      <c r="S83" s="28">
        <f t="shared" si="49"/>
        <v>0</v>
      </c>
      <c r="T83" s="28">
        <f t="shared" si="49"/>
        <v>0</v>
      </c>
      <c r="U83" s="28">
        <f t="shared" si="49"/>
        <v>0</v>
      </c>
      <c r="V83" s="28">
        <f t="shared" si="49"/>
        <v>0</v>
      </c>
      <c r="W83" s="28">
        <f>W78*W80</f>
        <v>0</v>
      </c>
      <c r="X83" s="28">
        <f t="shared" si="49"/>
        <v>0</v>
      </c>
      <c r="Y83" s="28">
        <f t="shared" si="49"/>
        <v>0</v>
      </c>
      <c r="Z83" s="28">
        <f t="shared" si="49"/>
        <v>0</v>
      </c>
      <c r="AA83" s="28">
        <f t="shared" si="49"/>
        <v>0</v>
      </c>
      <c r="AB83" s="28">
        <f t="shared" si="49"/>
        <v>8.9600000000000009</v>
      </c>
      <c r="AC83" s="28">
        <f t="shared" si="49"/>
        <v>0</v>
      </c>
      <c r="AD83" s="28">
        <f t="shared" si="49"/>
        <v>0</v>
      </c>
      <c r="AE83" s="28">
        <f t="shared" si="49"/>
        <v>0</v>
      </c>
      <c r="AF83" s="28">
        <f t="shared" si="49"/>
        <v>0</v>
      </c>
      <c r="AG83" s="28">
        <f t="shared" si="49"/>
        <v>0</v>
      </c>
      <c r="AH83" s="28">
        <f t="shared" si="49"/>
        <v>0</v>
      </c>
      <c r="AI83" s="28">
        <f t="shared" si="49"/>
        <v>0</v>
      </c>
      <c r="AJ83" s="28">
        <f t="shared" si="49"/>
        <v>8.1619999999999998E-2</v>
      </c>
      <c r="AK83" s="28">
        <f t="shared" si="49"/>
        <v>0</v>
      </c>
      <c r="AL83" s="28">
        <f t="shared" si="49"/>
        <v>0</v>
      </c>
      <c r="AM83" s="28">
        <f t="shared" si="49"/>
        <v>0</v>
      </c>
      <c r="AN83" s="28">
        <f t="shared" si="49"/>
        <v>0</v>
      </c>
      <c r="AO83" s="28">
        <f t="shared" si="49"/>
        <v>0</v>
      </c>
      <c r="AP83" s="28">
        <f t="shared" si="49"/>
        <v>0</v>
      </c>
      <c r="AQ83" s="28">
        <f t="shared" si="49"/>
        <v>0</v>
      </c>
      <c r="AR83" s="28">
        <f t="shared" si="49"/>
        <v>0</v>
      </c>
      <c r="AS83" s="28">
        <f t="shared" si="49"/>
        <v>0</v>
      </c>
      <c r="AT83" s="28">
        <f t="shared" si="49"/>
        <v>0</v>
      </c>
      <c r="AU83" s="28">
        <f t="shared" si="49"/>
        <v>0</v>
      </c>
      <c r="AV83" s="28">
        <f t="shared" si="49"/>
        <v>0</v>
      </c>
      <c r="AW83" s="28">
        <f t="shared" si="49"/>
        <v>0</v>
      </c>
      <c r="AX83" s="28">
        <f t="shared" si="49"/>
        <v>0</v>
      </c>
      <c r="AY83" s="28">
        <f t="shared" si="49"/>
        <v>0</v>
      </c>
      <c r="AZ83" s="28">
        <f t="shared" si="49"/>
        <v>14.0808</v>
      </c>
      <c r="BA83" s="28">
        <f t="shared" si="49"/>
        <v>27.5</v>
      </c>
      <c r="BB83" s="28">
        <f t="shared" si="49"/>
        <v>0</v>
      </c>
      <c r="BC83" s="28">
        <f t="shared" si="49"/>
        <v>0</v>
      </c>
      <c r="BD83" s="28">
        <f t="shared" si="49"/>
        <v>0</v>
      </c>
      <c r="BE83" s="28">
        <f t="shared" si="49"/>
        <v>51.660000000000004</v>
      </c>
      <c r="BF83" s="28">
        <f t="shared" si="49"/>
        <v>0</v>
      </c>
      <c r="BG83" s="28">
        <f t="shared" si="49"/>
        <v>19.600000000000001</v>
      </c>
      <c r="BH83" s="28">
        <f t="shared" si="49"/>
        <v>12.64</v>
      </c>
      <c r="BI83" s="28">
        <f t="shared" si="49"/>
        <v>1.96</v>
      </c>
      <c r="BJ83" s="28">
        <f t="shared" si="49"/>
        <v>0</v>
      </c>
      <c r="BK83" s="28">
        <f t="shared" si="49"/>
        <v>0</v>
      </c>
      <c r="BL83" s="28">
        <f t="shared" si="49"/>
        <v>0</v>
      </c>
      <c r="BM83" s="28">
        <f t="shared" si="49"/>
        <v>3.3333599999999999</v>
      </c>
      <c r="BN83" s="28">
        <f t="shared" si="49"/>
        <v>0.17868000000000001</v>
      </c>
      <c r="BO83" s="28">
        <f t="shared" ref="BO83" si="50">BO78*BO80</f>
        <v>1.4</v>
      </c>
      <c r="BP83" s="29">
        <f>SUM(D83:BN83)</f>
        <v>170.93550000000002</v>
      </c>
      <c r="BQ83" s="30">
        <f>BP83/$C$7</f>
        <v>42.733875000000005</v>
      </c>
    </row>
    <row r="85" spans="1:69" x14ac:dyDescent="0.25">
      <c r="J85" s="1">
        <v>9</v>
      </c>
      <c r="K85" t="s">
        <v>0</v>
      </c>
      <c r="AB85" t="s">
        <v>32</v>
      </c>
    </row>
    <row r="86" spans="1:69" ht="15" customHeight="1" x14ac:dyDescent="0.25">
      <c r="A86" s="92"/>
      <c r="B86" s="3" t="s">
        <v>1</v>
      </c>
      <c r="C86" s="89" t="s">
        <v>2</v>
      </c>
      <c r="D86" s="91" t="str">
        <f t="shared" ref="D86:BN86" si="51">D5</f>
        <v>Хлеб пшеничный</v>
      </c>
      <c r="E86" s="91" t="str">
        <f t="shared" si="51"/>
        <v>Хлеб ржано-пшеничный</v>
      </c>
      <c r="F86" s="91" t="str">
        <f t="shared" si="51"/>
        <v>Сахар</v>
      </c>
      <c r="G86" s="91" t="str">
        <f t="shared" si="51"/>
        <v>Чай</v>
      </c>
      <c r="H86" s="91" t="str">
        <f t="shared" si="51"/>
        <v>Какао</v>
      </c>
      <c r="I86" s="91" t="str">
        <f t="shared" si="51"/>
        <v>Кофейный напиток</v>
      </c>
      <c r="J86" s="91" t="str">
        <f t="shared" si="51"/>
        <v>Молоко 2,5%</v>
      </c>
      <c r="K86" s="91" t="str">
        <f t="shared" si="51"/>
        <v>Масло сливочное</v>
      </c>
      <c r="L86" s="91" t="str">
        <f t="shared" si="51"/>
        <v>Сметана 15%</v>
      </c>
      <c r="M86" s="91" t="str">
        <f t="shared" si="51"/>
        <v>Молоко сухое</v>
      </c>
      <c r="N86" s="91" t="str">
        <f t="shared" si="51"/>
        <v>Снежок 2,5 %</v>
      </c>
      <c r="O86" s="91" t="str">
        <f t="shared" si="51"/>
        <v>Творог 5%</v>
      </c>
      <c r="P86" s="91" t="str">
        <f t="shared" si="51"/>
        <v>Молоко сгущенное</v>
      </c>
      <c r="Q86" s="91" t="str">
        <f t="shared" si="51"/>
        <v xml:space="preserve">Джем Сава </v>
      </c>
      <c r="R86" s="91" t="str">
        <f t="shared" si="51"/>
        <v>Сыр</v>
      </c>
      <c r="S86" s="91" t="str">
        <f t="shared" si="51"/>
        <v>Зеленый горошек</v>
      </c>
      <c r="T86" s="91" t="str">
        <f t="shared" si="51"/>
        <v>Кукуруза консервирован.</v>
      </c>
      <c r="U86" s="91" t="str">
        <f t="shared" si="51"/>
        <v>Консервы рыбные</v>
      </c>
      <c r="V86" s="91" t="str">
        <f t="shared" si="51"/>
        <v>Огурцы консервирован.</v>
      </c>
      <c r="W86" s="89" t="str">
        <f>W5</f>
        <v>Огурцы свежие</v>
      </c>
      <c r="X86" s="91" t="str">
        <f t="shared" si="51"/>
        <v>Яйцо</v>
      </c>
      <c r="Y86" s="91" t="str">
        <f t="shared" si="51"/>
        <v>Икра кабачковая</v>
      </c>
      <c r="Z86" s="91" t="str">
        <f t="shared" si="51"/>
        <v>Изюм</v>
      </c>
      <c r="AA86" s="91" t="str">
        <f t="shared" si="51"/>
        <v>Курага</v>
      </c>
      <c r="AB86" s="91" t="str">
        <f t="shared" si="51"/>
        <v>Чернослив</v>
      </c>
      <c r="AC86" s="91" t="str">
        <f t="shared" si="51"/>
        <v>Шиповник</v>
      </c>
      <c r="AD86" s="91" t="str">
        <f t="shared" si="51"/>
        <v>Сухофрукты</v>
      </c>
      <c r="AE86" s="91" t="str">
        <f t="shared" si="51"/>
        <v>Ягода свежемороженная</v>
      </c>
      <c r="AF86" s="91" t="str">
        <f t="shared" si="51"/>
        <v>Лимон</v>
      </c>
      <c r="AG86" s="91" t="str">
        <f t="shared" si="51"/>
        <v>Кисель</v>
      </c>
      <c r="AH86" s="91" t="str">
        <f t="shared" si="51"/>
        <v xml:space="preserve">Сок </v>
      </c>
      <c r="AI86" s="91" t="str">
        <f t="shared" si="51"/>
        <v>Макаронные изделия</v>
      </c>
      <c r="AJ86" s="91" t="str">
        <f t="shared" si="51"/>
        <v>Мука</v>
      </c>
      <c r="AK86" s="91" t="str">
        <f t="shared" si="51"/>
        <v>Дрожжи</v>
      </c>
      <c r="AL86" s="91" t="str">
        <f t="shared" si="51"/>
        <v>Печенье</v>
      </c>
      <c r="AM86" s="91" t="str">
        <f t="shared" si="51"/>
        <v>Пряники</v>
      </c>
      <c r="AN86" s="91" t="str">
        <f t="shared" si="51"/>
        <v>Вафли</v>
      </c>
      <c r="AO86" s="91" t="str">
        <f t="shared" si="51"/>
        <v>Конфеты</v>
      </c>
      <c r="AP86" s="91" t="str">
        <f t="shared" si="51"/>
        <v>Повидло Сава</v>
      </c>
      <c r="AQ86" s="91" t="str">
        <f t="shared" si="51"/>
        <v>Крупа геркулес</v>
      </c>
      <c r="AR86" s="91" t="str">
        <f t="shared" si="51"/>
        <v>Крупа горох</v>
      </c>
      <c r="AS86" s="91" t="str">
        <f t="shared" si="51"/>
        <v>Крупа гречневая</v>
      </c>
      <c r="AT86" s="91" t="str">
        <f t="shared" si="51"/>
        <v>Крупа кукурузная</v>
      </c>
      <c r="AU86" s="91" t="str">
        <f t="shared" si="51"/>
        <v>Крупа манная</v>
      </c>
      <c r="AV86" s="91" t="str">
        <f t="shared" si="51"/>
        <v>Крупа перловая</v>
      </c>
      <c r="AW86" s="91" t="str">
        <f t="shared" si="51"/>
        <v>Крупа пшеничная</v>
      </c>
      <c r="AX86" s="91" t="str">
        <f t="shared" si="51"/>
        <v>Крупа пшено</v>
      </c>
      <c r="AY86" s="91" t="str">
        <f t="shared" si="51"/>
        <v>Крупа ячневая</v>
      </c>
      <c r="AZ86" s="91" t="str">
        <f t="shared" si="51"/>
        <v>Рис</v>
      </c>
      <c r="BA86" s="91" t="str">
        <f t="shared" si="51"/>
        <v>Цыпленок бройлер</v>
      </c>
      <c r="BB86" s="91" t="str">
        <f t="shared" si="51"/>
        <v>Филе куриное</v>
      </c>
      <c r="BC86" s="91" t="str">
        <f t="shared" si="51"/>
        <v>Фарш говяжий</v>
      </c>
      <c r="BD86" s="91" t="str">
        <f t="shared" si="51"/>
        <v>Печень куриная</v>
      </c>
      <c r="BE86" s="91" t="str">
        <f t="shared" si="51"/>
        <v>Филе минтая</v>
      </c>
      <c r="BF86" s="91" t="str">
        <f t="shared" si="51"/>
        <v>Филе сельди слабосол.</v>
      </c>
      <c r="BG86" s="91" t="str">
        <f t="shared" si="51"/>
        <v>Картофель</v>
      </c>
      <c r="BH86" s="91" t="str">
        <f t="shared" si="51"/>
        <v>Морковь</v>
      </c>
      <c r="BI86" s="91" t="str">
        <f t="shared" si="51"/>
        <v>Лук</v>
      </c>
      <c r="BJ86" s="91" t="str">
        <f t="shared" si="51"/>
        <v>Капуста</v>
      </c>
      <c r="BK86" s="91" t="str">
        <f t="shared" si="51"/>
        <v>Свекла</v>
      </c>
      <c r="BL86" s="91" t="str">
        <f t="shared" si="51"/>
        <v>Томатная паста</v>
      </c>
      <c r="BM86" s="91" t="str">
        <f t="shared" si="51"/>
        <v>Масло растительное</v>
      </c>
      <c r="BN86" s="91" t="str">
        <f t="shared" si="51"/>
        <v>Соль</v>
      </c>
      <c r="BO86" s="91" t="str">
        <f t="shared" ref="BO86" si="52">BO5</f>
        <v>Аскорбиновая кислота</v>
      </c>
      <c r="BP86" s="94" t="s">
        <v>3</v>
      </c>
      <c r="BQ86" s="94" t="s">
        <v>4</v>
      </c>
    </row>
    <row r="87" spans="1:69" ht="45.75" customHeight="1" x14ac:dyDescent="0.25">
      <c r="A87" s="93"/>
      <c r="B87" s="4" t="s">
        <v>5</v>
      </c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0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4"/>
      <c r="BQ87" s="94"/>
    </row>
    <row r="88" spans="1:69" x14ac:dyDescent="0.25">
      <c r="A88" s="95" t="s">
        <v>16</v>
      </c>
      <c r="B88" s="5" t="s">
        <v>17</v>
      </c>
      <c r="C88" s="96">
        <f>$E$4</f>
        <v>4</v>
      </c>
      <c r="D88" s="5">
        <f t="shared" ref="D88:BN92" si="53">D20</f>
        <v>0</v>
      </c>
      <c r="E88" s="5">
        <f t="shared" si="53"/>
        <v>0</v>
      </c>
      <c r="F88" s="5">
        <f t="shared" si="53"/>
        <v>8.0000000000000002E-3</v>
      </c>
      <c r="G88" s="5">
        <f t="shared" si="53"/>
        <v>2.9999999999999997E-4</v>
      </c>
      <c r="H88" s="5">
        <f t="shared" si="53"/>
        <v>0</v>
      </c>
      <c r="I88" s="5">
        <f t="shared" si="53"/>
        <v>0</v>
      </c>
      <c r="J88" s="5">
        <f t="shared" si="53"/>
        <v>0</v>
      </c>
      <c r="K88" s="5">
        <f t="shared" si="53"/>
        <v>0</v>
      </c>
      <c r="L88" s="5">
        <f t="shared" si="53"/>
        <v>0</v>
      </c>
      <c r="M88" s="5">
        <f t="shared" si="53"/>
        <v>0</v>
      </c>
      <c r="N88" s="5">
        <f t="shared" si="53"/>
        <v>0</v>
      </c>
      <c r="O88" s="5">
        <f t="shared" si="53"/>
        <v>0</v>
      </c>
      <c r="P88" s="5">
        <f t="shared" si="53"/>
        <v>0</v>
      </c>
      <c r="Q88" s="5">
        <f t="shared" si="53"/>
        <v>0</v>
      </c>
      <c r="R88" s="5">
        <f t="shared" si="53"/>
        <v>0</v>
      </c>
      <c r="S88" s="5">
        <f t="shared" si="53"/>
        <v>0</v>
      </c>
      <c r="T88" s="5">
        <f t="shared" si="53"/>
        <v>0</v>
      </c>
      <c r="U88" s="5">
        <f t="shared" si="53"/>
        <v>0</v>
      </c>
      <c r="V88" s="5">
        <f t="shared" si="53"/>
        <v>0</v>
      </c>
      <c r="W88" s="5">
        <f>W20</f>
        <v>0</v>
      </c>
      <c r="X88" s="5">
        <f t="shared" si="53"/>
        <v>0</v>
      </c>
      <c r="Y88" s="5">
        <f t="shared" si="53"/>
        <v>0</v>
      </c>
      <c r="Z88" s="5">
        <f t="shared" si="53"/>
        <v>0</v>
      </c>
      <c r="AA88" s="5">
        <f t="shared" si="53"/>
        <v>0</v>
      </c>
      <c r="AB88" s="5">
        <f t="shared" si="53"/>
        <v>0</v>
      </c>
      <c r="AC88" s="5">
        <f t="shared" si="53"/>
        <v>0</v>
      </c>
      <c r="AD88" s="5">
        <f t="shared" si="53"/>
        <v>0</v>
      </c>
      <c r="AE88" s="5">
        <f t="shared" si="53"/>
        <v>0</v>
      </c>
      <c r="AF88" s="5">
        <f t="shared" si="53"/>
        <v>5.0000000000000001E-3</v>
      </c>
      <c r="AG88" s="5">
        <f t="shared" si="53"/>
        <v>0</v>
      </c>
      <c r="AH88" s="5">
        <f t="shared" si="53"/>
        <v>0</v>
      </c>
      <c r="AI88" s="5">
        <f t="shared" si="53"/>
        <v>0</v>
      </c>
      <c r="AJ88" s="5">
        <f t="shared" si="53"/>
        <v>0</v>
      </c>
      <c r="AK88" s="5">
        <f t="shared" si="53"/>
        <v>0</v>
      </c>
      <c r="AL88" s="5">
        <f t="shared" si="53"/>
        <v>0</v>
      </c>
      <c r="AM88" s="5">
        <f t="shared" si="53"/>
        <v>0</v>
      </c>
      <c r="AN88" s="5">
        <f t="shared" si="53"/>
        <v>0</v>
      </c>
      <c r="AO88" s="5">
        <f t="shared" si="53"/>
        <v>0</v>
      </c>
      <c r="AP88" s="5">
        <f t="shared" si="53"/>
        <v>0</v>
      </c>
      <c r="AQ88" s="5">
        <f t="shared" si="53"/>
        <v>0</v>
      </c>
      <c r="AR88" s="5">
        <f t="shared" si="53"/>
        <v>0</v>
      </c>
      <c r="AS88" s="5">
        <f t="shared" si="53"/>
        <v>0</v>
      </c>
      <c r="AT88" s="5">
        <f t="shared" si="53"/>
        <v>0</v>
      </c>
      <c r="AU88" s="5">
        <f t="shared" si="53"/>
        <v>0</v>
      </c>
      <c r="AV88" s="5">
        <f t="shared" si="53"/>
        <v>0</v>
      </c>
      <c r="AW88" s="5">
        <f t="shared" si="53"/>
        <v>0</v>
      </c>
      <c r="AX88" s="5">
        <f t="shared" si="53"/>
        <v>0</v>
      </c>
      <c r="AY88" s="5">
        <f t="shared" si="53"/>
        <v>0</v>
      </c>
      <c r="AZ88" s="5">
        <f t="shared" si="53"/>
        <v>0</v>
      </c>
      <c r="BA88" s="5">
        <f t="shared" si="53"/>
        <v>0</v>
      </c>
      <c r="BB88" s="5">
        <f t="shared" si="53"/>
        <v>0</v>
      </c>
      <c r="BC88" s="5">
        <f t="shared" si="53"/>
        <v>0</v>
      </c>
      <c r="BD88" s="5">
        <f t="shared" si="53"/>
        <v>0</v>
      </c>
      <c r="BE88" s="5">
        <f t="shared" si="53"/>
        <v>0</v>
      </c>
      <c r="BF88" s="5">
        <f t="shared" si="53"/>
        <v>0</v>
      </c>
      <c r="BG88" s="5">
        <f t="shared" si="53"/>
        <v>0</v>
      </c>
      <c r="BH88" s="5">
        <f t="shared" si="53"/>
        <v>0</v>
      </c>
      <c r="BI88" s="5">
        <f t="shared" si="53"/>
        <v>0</v>
      </c>
      <c r="BJ88" s="5">
        <f t="shared" si="53"/>
        <v>0</v>
      </c>
      <c r="BK88" s="5">
        <f t="shared" si="53"/>
        <v>0</v>
      </c>
      <c r="BL88" s="5">
        <f t="shared" si="53"/>
        <v>0</v>
      </c>
      <c r="BM88" s="5">
        <f t="shared" si="53"/>
        <v>0</v>
      </c>
      <c r="BN88" s="5">
        <f t="shared" si="53"/>
        <v>0</v>
      </c>
      <c r="BO88" s="5">
        <f t="shared" ref="BO88:BO91" si="54">BO20</f>
        <v>0</v>
      </c>
    </row>
    <row r="89" spans="1:69" x14ac:dyDescent="0.25">
      <c r="A89" s="95"/>
      <c r="B89" s="5" t="s">
        <v>18</v>
      </c>
      <c r="C89" s="97"/>
      <c r="D89" s="5">
        <f t="shared" si="53"/>
        <v>0</v>
      </c>
      <c r="E89" s="5">
        <f t="shared" si="53"/>
        <v>0</v>
      </c>
      <c r="F89" s="5">
        <f t="shared" si="53"/>
        <v>3.0000000000000001E-3</v>
      </c>
      <c r="G89" s="5">
        <f t="shared" si="53"/>
        <v>0</v>
      </c>
      <c r="H89" s="5">
        <f t="shared" si="53"/>
        <v>0</v>
      </c>
      <c r="I89" s="5">
        <f t="shared" si="53"/>
        <v>0</v>
      </c>
      <c r="J89" s="5">
        <f t="shared" si="53"/>
        <v>1.2E-2</v>
      </c>
      <c r="K89" s="5">
        <f t="shared" si="53"/>
        <v>3.0000000000000001E-3</v>
      </c>
      <c r="L89" s="5">
        <f t="shared" si="53"/>
        <v>0</v>
      </c>
      <c r="M89" s="5">
        <f t="shared" si="53"/>
        <v>0</v>
      </c>
      <c r="N89" s="5">
        <f t="shared" si="53"/>
        <v>0</v>
      </c>
      <c r="O89" s="5">
        <f t="shared" si="53"/>
        <v>0</v>
      </c>
      <c r="P89" s="5">
        <f t="shared" si="53"/>
        <v>0</v>
      </c>
      <c r="Q89" s="5">
        <f t="shared" si="53"/>
        <v>0</v>
      </c>
      <c r="R89" s="5">
        <f t="shared" si="53"/>
        <v>0</v>
      </c>
      <c r="S89" s="5">
        <f t="shared" si="53"/>
        <v>0</v>
      </c>
      <c r="T89" s="5">
        <f t="shared" si="53"/>
        <v>0</v>
      </c>
      <c r="U89" s="5">
        <f t="shared" si="53"/>
        <v>0</v>
      </c>
      <c r="V89" s="5">
        <f t="shared" si="53"/>
        <v>0</v>
      </c>
      <c r="W89" s="5">
        <f>W21</f>
        <v>0</v>
      </c>
      <c r="X89" s="5">
        <f t="shared" si="53"/>
        <v>9.0899999999999995E-2</v>
      </c>
      <c r="Y89" s="5">
        <f t="shared" si="53"/>
        <v>0</v>
      </c>
      <c r="Z89" s="5">
        <f t="shared" si="53"/>
        <v>0</v>
      </c>
      <c r="AA89" s="5">
        <f t="shared" si="53"/>
        <v>0</v>
      </c>
      <c r="AB89" s="5">
        <f t="shared" si="53"/>
        <v>0</v>
      </c>
      <c r="AC89" s="5">
        <f t="shared" si="53"/>
        <v>0</v>
      </c>
      <c r="AD89" s="5">
        <f t="shared" si="53"/>
        <v>0</v>
      </c>
      <c r="AE89" s="5">
        <f t="shared" si="53"/>
        <v>0</v>
      </c>
      <c r="AF89" s="5">
        <f t="shared" si="53"/>
        <v>0</v>
      </c>
      <c r="AG89" s="5">
        <f t="shared" si="53"/>
        <v>0</v>
      </c>
      <c r="AH89" s="5">
        <f t="shared" si="53"/>
        <v>0</v>
      </c>
      <c r="AI89" s="5">
        <f t="shared" si="53"/>
        <v>0</v>
      </c>
      <c r="AJ89" s="5">
        <f t="shared" si="53"/>
        <v>3.4000000000000002E-2</v>
      </c>
      <c r="AK89" s="5">
        <f t="shared" si="53"/>
        <v>2.9999999999999997E-4</v>
      </c>
      <c r="AL89" s="5">
        <f t="shared" si="53"/>
        <v>0</v>
      </c>
      <c r="AM89" s="5">
        <f t="shared" si="53"/>
        <v>0</v>
      </c>
      <c r="AN89" s="5">
        <f t="shared" si="53"/>
        <v>0</v>
      </c>
      <c r="AO89" s="5">
        <f t="shared" si="53"/>
        <v>0</v>
      </c>
      <c r="AP89" s="5">
        <f t="shared" si="53"/>
        <v>0</v>
      </c>
      <c r="AQ89" s="5">
        <f t="shared" si="53"/>
        <v>0</v>
      </c>
      <c r="AR89" s="5">
        <f t="shared" si="53"/>
        <v>0</v>
      </c>
      <c r="AS89" s="5">
        <f t="shared" si="53"/>
        <v>0</v>
      </c>
      <c r="AT89" s="5">
        <f t="shared" si="53"/>
        <v>0</v>
      </c>
      <c r="AU89" s="5">
        <f t="shared" si="53"/>
        <v>0</v>
      </c>
      <c r="AV89" s="5">
        <f t="shared" si="53"/>
        <v>0</v>
      </c>
      <c r="AW89" s="5">
        <f t="shared" si="53"/>
        <v>0</v>
      </c>
      <c r="AX89" s="5">
        <f t="shared" si="53"/>
        <v>0</v>
      </c>
      <c r="AY89" s="5">
        <f t="shared" si="53"/>
        <v>0</v>
      </c>
      <c r="AZ89" s="5">
        <f t="shared" si="53"/>
        <v>0</v>
      </c>
      <c r="BA89" s="5">
        <f t="shared" si="53"/>
        <v>0</v>
      </c>
      <c r="BB89" s="5">
        <f t="shared" si="53"/>
        <v>0</v>
      </c>
      <c r="BC89" s="5">
        <f t="shared" si="53"/>
        <v>0</v>
      </c>
      <c r="BD89" s="5">
        <f t="shared" si="53"/>
        <v>0</v>
      </c>
      <c r="BE89" s="5">
        <f t="shared" si="53"/>
        <v>0</v>
      </c>
      <c r="BF89" s="5">
        <f t="shared" si="53"/>
        <v>0</v>
      </c>
      <c r="BG89" s="5">
        <f t="shared" si="53"/>
        <v>0</v>
      </c>
      <c r="BH89" s="5">
        <f t="shared" si="53"/>
        <v>0</v>
      </c>
      <c r="BI89" s="5">
        <f t="shared" si="53"/>
        <v>0</v>
      </c>
      <c r="BJ89" s="5">
        <f t="shared" si="53"/>
        <v>0</v>
      </c>
      <c r="BK89" s="5">
        <f t="shared" si="53"/>
        <v>0</v>
      </c>
      <c r="BL89" s="5">
        <f t="shared" si="53"/>
        <v>0</v>
      </c>
      <c r="BM89" s="5">
        <f t="shared" si="53"/>
        <v>3.0000000000000001E-3</v>
      </c>
      <c r="BN89" s="5">
        <f t="shared" si="53"/>
        <v>0</v>
      </c>
      <c r="BO89" s="5">
        <f t="shared" si="54"/>
        <v>0</v>
      </c>
    </row>
    <row r="90" spans="1:69" x14ac:dyDescent="0.25">
      <c r="A90" s="95"/>
      <c r="B90" s="5"/>
      <c r="C90" s="97"/>
      <c r="D90" s="5">
        <f t="shared" si="53"/>
        <v>0</v>
      </c>
      <c r="E90" s="5">
        <f t="shared" si="53"/>
        <v>0</v>
      </c>
      <c r="F90" s="5">
        <f t="shared" si="53"/>
        <v>0</v>
      </c>
      <c r="G90" s="5">
        <f t="shared" si="53"/>
        <v>0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0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si="54"/>
        <v>0</v>
      </c>
    </row>
    <row r="91" spans="1:69" x14ac:dyDescent="0.25">
      <c r="A91" s="95"/>
      <c r="B91" s="5"/>
      <c r="C91" s="97"/>
      <c r="D91" s="5">
        <f t="shared" si="53"/>
        <v>0</v>
      </c>
      <c r="E91" s="5">
        <f t="shared" si="53"/>
        <v>0</v>
      </c>
      <c r="F91" s="5">
        <f t="shared" si="53"/>
        <v>0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0</v>
      </c>
      <c r="K91" s="5">
        <f t="shared" si="53"/>
        <v>0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0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0</v>
      </c>
      <c r="AK91" s="5">
        <f t="shared" si="53"/>
        <v>0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0</v>
      </c>
      <c r="BN91" s="5">
        <f t="shared" si="53"/>
        <v>0</v>
      </c>
      <c r="BO91" s="5">
        <f t="shared" si="54"/>
        <v>0</v>
      </c>
    </row>
    <row r="92" spans="1:69" x14ac:dyDescent="0.25">
      <c r="A92" s="95"/>
      <c r="B92" s="5"/>
      <c r="C92" s="98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ref="K92:BN92" si="55">K24</f>
        <v>0</v>
      </c>
      <c r="L92" s="5">
        <f t="shared" si="55"/>
        <v>0</v>
      </c>
      <c r="M92" s="5">
        <f t="shared" si="55"/>
        <v>0</v>
      </c>
      <c r="N92" s="5">
        <f t="shared" si="55"/>
        <v>0</v>
      </c>
      <c r="O92" s="5">
        <f t="shared" si="55"/>
        <v>0</v>
      </c>
      <c r="P92" s="5">
        <f t="shared" si="55"/>
        <v>0</v>
      </c>
      <c r="Q92" s="5">
        <f t="shared" si="55"/>
        <v>0</v>
      </c>
      <c r="R92" s="5">
        <f t="shared" si="55"/>
        <v>0</v>
      </c>
      <c r="S92" s="5">
        <f t="shared" si="55"/>
        <v>0</v>
      </c>
      <c r="T92" s="5">
        <f t="shared" si="55"/>
        <v>0</v>
      </c>
      <c r="U92" s="5">
        <f t="shared" si="55"/>
        <v>0</v>
      </c>
      <c r="V92" s="5">
        <f t="shared" si="55"/>
        <v>0</v>
      </c>
      <c r="W92" s="5">
        <f>W24</f>
        <v>0</v>
      </c>
      <c r="X92" s="5">
        <f t="shared" si="55"/>
        <v>0</v>
      </c>
      <c r="Y92" s="5">
        <f t="shared" si="55"/>
        <v>0</v>
      </c>
      <c r="Z92" s="5">
        <f t="shared" si="55"/>
        <v>0</v>
      </c>
      <c r="AA92" s="5">
        <f t="shared" si="55"/>
        <v>0</v>
      </c>
      <c r="AB92" s="5">
        <f t="shared" si="55"/>
        <v>0</v>
      </c>
      <c r="AC92" s="5">
        <f t="shared" si="55"/>
        <v>0</v>
      </c>
      <c r="AD92" s="5">
        <f t="shared" si="55"/>
        <v>0</v>
      </c>
      <c r="AE92" s="5">
        <f t="shared" si="55"/>
        <v>0</v>
      </c>
      <c r="AF92" s="5">
        <f t="shared" si="55"/>
        <v>0</v>
      </c>
      <c r="AG92" s="5">
        <f t="shared" si="55"/>
        <v>0</v>
      </c>
      <c r="AH92" s="5">
        <f t="shared" si="55"/>
        <v>0</v>
      </c>
      <c r="AI92" s="5">
        <f t="shared" si="55"/>
        <v>0</v>
      </c>
      <c r="AJ92" s="5">
        <f t="shared" si="55"/>
        <v>0</v>
      </c>
      <c r="AK92" s="5">
        <f t="shared" si="55"/>
        <v>0</v>
      </c>
      <c r="AL92" s="5">
        <f t="shared" si="55"/>
        <v>0</v>
      </c>
      <c r="AM92" s="5">
        <f t="shared" si="55"/>
        <v>0</v>
      </c>
      <c r="AN92" s="5">
        <f t="shared" si="55"/>
        <v>0</v>
      </c>
      <c r="AO92" s="5">
        <f t="shared" si="55"/>
        <v>0</v>
      </c>
      <c r="AP92" s="5">
        <f t="shared" si="55"/>
        <v>0</v>
      </c>
      <c r="AQ92" s="5">
        <f t="shared" si="55"/>
        <v>0</v>
      </c>
      <c r="AR92" s="5">
        <f t="shared" si="55"/>
        <v>0</v>
      </c>
      <c r="AS92" s="5">
        <f t="shared" si="55"/>
        <v>0</v>
      </c>
      <c r="AT92" s="5">
        <f t="shared" si="55"/>
        <v>0</v>
      </c>
      <c r="AU92" s="5">
        <f t="shared" si="55"/>
        <v>0</v>
      </c>
      <c r="AV92" s="5">
        <f t="shared" si="55"/>
        <v>0</v>
      </c>
      <c r="AW92" s="5">
        <f t="shared" si="55"/>
        <v>0</v>
      </c>
      <c r="AX92" s="5">
        <f t="shared" si="55"/>
        <v>0</v>
      </c>
      <c r="AY92" s="5">
        <f t="shared" si="55"/>
        <v>0</v>
      </c>
      <c r="AZ92" s="5">
        <f t="shared" si="55"/>
        <v>0</v>
      </c>
      <c r="BA92" s="5">
        <f t="shared" si="55"/>
        <v>0</v>
      </c>
      <c r="BB92" s="5">
        <f t="shared" si="55"/>
        <v>0</v>
      </c>
      <c r="BC92" s="5">
        <f t="shared" si="55"/>
        <v>0</v>
      </c>
      <c r="BD92" s="5">
        <f t="shared" si="55"/>
        <v>0</v>
      </c>
      <c r="BE92" s="5">
        <f t="shared" si="55"/>
        <v>0</v>
      </c>
      <c r="BF92" s="5">
        <f t="shared" si="55"/>
        <v>0</v>
      </c>
      <c r="BG92" s="5">
        <f t="shared" si="55"/>
        <v>0</v>
      </c>
      <c r="BH92" s="5">
        <f t="shared" si="55"/>
        <v>0</v>
      </c>
      <c r="BI92" s="5">
        <f t="shared" si="55"/>
        <v>0</v>
      </c>
      <c r="BJ92" s="5">
        <f t="shared" si="55"/>
        <v>0</v>
      </c>
      <c r="BK92" s="5">
        <f t="shared" si="55"/>
        <v>0</v>
      </c>
      <c r="BL92" s="5">
        <f t="shared" si="55"/>
        <v>0</v>
      </c>
      <c r="BM92" s="5">
        <f t="shared" si="55"/>
        <v>0</v>
      </c>
      <c r="BN92" s="5">
        <f t="shared" si="55"/>
        <v>0</v>
      </c>
      <c r="BO92" s="5">
        <f t="shared" ref="BO92" si="56">BO24</f>
        <v>0</v>
      </c>
    </row>
    <row r="93" spans="1:69" ht="17.25" x14ac:dyDescent="0.3">
      <c r="B93" s="16" t="s">
        <v>22</v>
      </c>
      <c r="C93" s="17"/>
      <c r="D93" s="18">
        <f t="shared" ref="D93:BN93" si="57">SUM(D88:D92)</f>
        <v>0</v>
      </c>
      <c r="E93" s="18">
        <f t="shared" si="57"/>
        <v>0</v>
      </c>
      <c r="F93" s="18">
        <f t="shared" si="57"/>
        <v>1.0999999999999999E-2</v>
      </c>
      <c r="G93" s="18">
        <f t="shared" si="57"/>
        <v>2.9999999999999997E-4</v>
      </c>
      <c r="H93" s="18">
        <f t="shared" si="57"/>
        <v>0</v>
      </c>
      <c r="I93" s="18">
        <f t="shared" si="57"/>
        <v>0</v>
      </c>
      <c r="J93" s="18">
        <f t="shared" si="57"/>
        <v>1.2E-2</v>
      </c>
      <c r="K93" s="18">
        <f t="shared" si="57"/>
        <v>3.0000000000000001E-3</v>
      </c>
      <c r="L93" s="18">
        <f t="shared" si="57"/>
        <v>0</v>
      </c>
      <c r="M93" s="18">
        <f t="shared" si="57"/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>SUM(W88:W92)</f>
        <v>0</v>
      </c>
      <c r="X93" s="18">
        <f t="shared" si="57"/>
        <v>9.0899999999999995E-2</v>
      </c>
      <c r="Y93" s="18">
        <f t="shared" si="57"/>
        <v>0</v>
      </c>
      <c r="Z93" s="18">
        <f t="shared" si="57"/>
        <v>0</v>
      </c>
      <c r="AA93" s="18">
        <f t="shared" si="57"/>
        <v>0</v>
      </c>
      <c r="AB93" s="18">
        <f t="shared" si="57"/>
        <v>0</v>
      </c>
      <c r="AC93" s="18">
        <f t="shared" si="57"/>
        <v>0</v>
      </c>
      <c r="AD93" s="18">
        <f t="shared" si="57"/>
        <v>0</v>
      </c>
      <c r="AE93" s="18">
        <f t="shared" si="57"/>
        <v>0</v>
      </c>
      <c r="AF93" s="18">
        <f t="shared" si="57"/>
        <v>5.0000000000000001E-3</v>
      </c>
      <c r="AG93" s="18">
        <f t="shared" si="57"/>
        <v>0</v>
      </c>
      <c r="AH93" s="18">
        <f t="shared" si="57"/>
        <v>0</v>
      </c>
      <c r="AI93" s="18">
        <f t="shared" si="57"/>
        <v>0</v>
      </c>
      <c r="AJ93" s="18">
        <f t="shared" si="57"/>
        <v>3.4000000000000002E-2</v>
      </c>
      <c r="AK93" s="18">
        <f t="shared" si="57"/>
        <v>2.9999999999999997E-4</v>
      </c>
      <c r="AL93" s="18">
        <f t="shared" si="57"/>
        <v>0</v>
      </c>
      <c r="AM93" s="18">
        <f t="shared" si="57"/>
        <v>0</v>
      </c>
      <c r="AN93" s="18">
        <f t="shared" si="57"/>
        <v>0</v>
      </c>
      <c r="AO93" s="18">
        <f t="shared" si="57"/>
        <v>0</v>
      </c>
      <c r="AP93" s="18">
        <f t="shared" si="57"/>
        <v>0</v>
      </c>
      <c r="AQ93" s="18">
        <f t="shared" si="57"/>
        <v>0</v>
      </c>
      <c r="AR93" s="18">
        <f t="shared" si="57"/>
        <v>0</v>
      </c>
      <c r="AS93" s="18">
        <f t="shared" si="57"/>
        <v>0</v>
      </c>
      <c r="AT93" s="18">
        <f t="shared" si="57"/>
        <v>0</v>
      </c>
      <c r="AU93" s="18">
        <f t="shared" si="57"/>
        <v>0</v>
      </c>
      <c r="AV93" s="18">
        <f t="shared" si="57"/>
        <v>0</v>
      </c>
      <c r="AW93" s="18">
        <f t="shared" si="57"/>
        <v>0</v>
      </c>
      <c r="AX93" s="18">
        <f t="shared" si="57"/>
        <v>0</v>
      </c>
      <c r="AY93" s="18">
        <f t="shared" si="57"/>
        <v>0</v>
      </c>
      <c r="AZ93" s="18">
        <f t="shared" si="57"/>
        <v>0</v>
      </c>
      <c r="BA93" s="18">
        <f t="shared" si="57"/>
        <v>0</v>
      </c>
      <c r="BB93" s="18">
        <f t="shared" si="57"/>
        <v>0</v>
      </c>
      <c r="BC93" s="18">
        <f t="shared" si="57"/>
        <v>0</v>
      </c>
      <c r="BD93" s="18">
        <f t="shared" si="57"/>
        <v>0</v>
      </c>
      <c r="BE93" s="18">
        <f t="shared" si="57"/>
        <v>0</v>
      </c>
      <c r="BF93" s="18">
        <f t="shared" si="57"/>
        <v>0</v>
      </c>
      <c r="BG93" s="18">
        <f t="shared" si="57"/>
        <v>0</v>
      </c>
      <c r="BH93" s="18">
        <f t="shared" si="57"/>
        <v>0</v>
      </c>
      <c r="BI93" s="18">
        <f t="shared" si="57"/>
        <v>0</v>
      </c>
      <c r="BJ93" s="18">
        <f t="shared" si="57"/>
        <v>0</v>
      </c>
      <c r="BK93" s="18">
        <f t="shared" si="57"/>
        <v>0</v>
      </c>
      <c r="BL93" s="18">
        <f t="shared" si="57"/>
        <v>0</v>
      </c>
      <c r="BM93" s="18">
        <f t="shared" si="57"/>
        <v>3.0000000000000001E-3</v>
      </c>
      <c r="BN93" s="18">
        <f t="shared" si="57"/>
        <v>0</v>
      </c>
      <c r="BO93" s="18">
        <f t="shared" ref="BO93" si="58">SUM(BO88:BO92)</f>
        <v>0</v>
      </c>
    </row>
    <row r="94" spans="1:69" ht="17.25" x14ac:dyDescent="0.3">
      <c r="B94" s="16" t="s">
        <v>23</v>
      </c>
      <c r="C94" s="17"/>
      <c r="D94" s="19">
        <f t="shared" ref="D94:V94" si="59">PRODUCT(D93,$E$4)</f>
        <v>0</v>
      </c>
      <c r="E94" s="19">
        <f t="shared" si="59"/>
        <v>0</v>
      </c>
      <c r="F94" s="19">
        <f t="shared" si="59"/>
        <v>4.3999999999999997E-2</v>
      </c>
      <c r="G94" s="19">
        <f t="shared" si="59"/>
        <v>1.1999999999999999E-3</v>
      </c>
      <c r="H94" s="19">
        <f t="shared" si="59"/>
        <v>0</v>
      </c>
      <c r="I94" s="19">
        <f t="shared" si="59"/>
        <v>0</v>
      </c>
      <c r="J94" s="19">
        <f t="shared" si="59"/>
        <v>4.8000000000000001E-2</v>
      </c>
      <c r="K94" s="19">
        <f t="shared" si="59"/>
        <v>1.2E-2</v>
      </c>
      <c r="L94" s="19">
        <f t="shared" si="59"/>
        <v>0</v>
      </c>
      <c r="M94" s="19">
        <f t="shared" si="59"/>
        <v>0</v>
      </c>
      <c r="N94" s="19">
        <f t="shared" si="59"/>
        <v>0</v>
      </c>
      <c r="O94" s="19">
        <f t="shared" si="59"/>
        <v>0</v>
      </c>
      <c r="P94" s="19">
        <f t="shared" si="59"/>
        <v>0</v>
      </c>
      <c r="Q94" s="19">
        <f t="shared" si="59"/>
        <v>0</v>
      </c>
      <c r="R94" s="19">
        <f t="shared" si="59"/>
        <v>0</v>
      </c>
      <c r="S94" s="19">
        <f t="shared" si="59"/>
        <v>0</v>
      </c>
      <c r="T94" s="19">
        <f t="shared" si="59"/>
        <v>0</v>
      </c>
      <c r="U94" s="19">
        <f t="shared" si="59"/>
        <v>0</v>
      </c>
      <c r="V94" s="19">
        <f t="shared" si="59"/>
        <v>0</v>
      </c>
      <c r="W94" s="19">
        <f>PRODUCT(W93,$E$4)</f>
        <v>0</v>
      </c>
      <c r="X94" s="19">
        <v>1</v>
      </c>
      <c r="Y94" s="19">
        <f t="shared" ref="Y94:BN94" si="60">PRODUCT(Y93,$E$4)</f>
        <v>0</v>
      </c>
      <c r="Z94" s="19">
        <f t="shared" si="60"/>
        <v>0</v>
      </c>
      <c r="AA94" s="19">
        <f t="shared" si="60"/>
        <v>0</v>
      </c>
      <c r="AB94" s="19">
        <f t="shared" si="60"/>
        <v>0</v>
      </c>
      <c r="AC94" s="19">
        <f t="shared" si="60"/>
        <v>0</v>
      </c>
      <c r="AD94" s="19">
        <f t="shared" si="60"/>
        <v>0</v>
      </c>
      <c r="AE94" s="19">
        <f t="shared" si="60"/>
        <v>0</v>
      </c>
      <c r="AF94" s="19">
        <f t="shared" si="60"/>
        <v>0.02</v>
      </c>
      <c r="AG94" s="19">
        <f t="shared" si="60"/>
        <v>0</v>
      </c>
      <c r="AH94" s="19">
        <f t="shared" si="60"/>
        <v>0</v>
      </c>
      <c r="AI94" s="19">
        <f t="shared" si="60"/>
        <v>0</v>
      </c>
      <c r="AJ94" s="19">
        <f t="shared" si="60"/>
        <v>0.13600000000000001</v>
      </c>
      <c r="AK94" s="19">
        <f t="shared" si="60"/>
        <v>1.1999999999999999E-3</v>
      </c>
      <c r="AL94" s="19">
        <f t="shared" si="60"/>
        <v>0</v>
      </c>
      <c r="AM94" s="19">
        <f t="shared" si="60"/>
        <v>0</v>
      </c>
      <c r="AN94" s="19">
        <f t="shared" si="60"/>
        <v>0</v>
      </c>
      <c r="AO94" s="19">
        <f t="shared" si="60"/>
        <v>0</v>
      </c>
      <c r="AP94" s="19">
        <f t="shared" si="60"/>
        <v>0</v>
      </c>
      <c r="AQ94" s="19">
        <f t="shared" si="60"/>
        <v>0</v>
      </c>
      <c r="AR94" s="19">
        <f t="shared" si="60"/>
        <v>0</v>
      </c>
      <c r="AS94" s="19">
        <f t="shared" si="60"/>
        <v>0</v>
      </c>
      <c r="AT94" s="19">
        <f t="shared" si="60"/>
        <v>0</v>
      </c>
      <c r="AU94" s="19">
        <f t="shared" si="60"/>
        <v>0</v>
      </c>
      <c r="AV94" s="19">
        <f t="shared" si="60"/>
        <v>0</v>
      </c>
      <c r="AW94" s="19">
        <f t="shared" si="60"/>
        <v>0</v>
      </c>
      <c r="AX94" s="19">
        <f t="shared" si="60"/>
        <v>0</v>
      </c>
      <c r="AY94" s="19">
        <f t="shared" si="60"/>
        <v>0</v>
      </c>
      <c r="AZ94" s="19">
        <f t="shared" si="60"/>
        <v>0</v>
      </c>
      <c r="BA94" s="19">
        <f t="shared" si="60"/>
        <v>0</v>
      </c>
      <c r="BB94" s="19">
        <f t="shared" si="60"/>
        <v>0</v>
      </c>
      <c r="BC94" s="19">
        <f t="shared" si="60"/>
        <v>0</v>
      </c>
      <c r="BD94" s="19">
        <f t="shared" si="60"/>
        <v>0</v>
      </c>
      <c r="BE94" s="19">
        <f t="shared" si="60"/>
        <v>0</v>
      </c>
      <c r="BF94" s="19">
        <f t="shared" si="60"/>
        <v>0</v>
      </c>
      <c r="BG94" s="19">
        <f t="shared" si="60"/>
        <v>0</v>
      </c>
      <c r="BH94" s="19">
        <f t="shared" si="60"/>
        <v>0</v>
      </c>
      <c r="BI94" s="19">
        <f t="shared" si="60"/>
        <v>0</v>
      </c>
      <c r="BJ94" s="19">
        <f t="shared" si="60"/>
        <v>0</v>
      </c>
      <c r="BK94" s="19">
        <f t="shared" si="60"/>
        <v>0</v>
      </c>
      <c r="BL94" s="19">
        <f t="shared" si="60"/>
        <v>0</v>
      </c>
      <c r="BM94" s="19">
        <f t="shared" si="60"/>
        <v>1.2E-2</v>
      </c>
      <c r="BN94" s="19">
        <f t="shared" si="60"/>
        <v>0</v>
      </c>
      <c r="BO94" s="19">
        <f t="shared" ref="BO94" si="61">PRODUCT(BO93,$E$4)</f>
        <v>0</v>
      </c>
    </row>
    <row r="96" spans="1:69" ht="17.25" x14ac:dyDescent="0.3">
      <c r="A96" s="22"/>
      <c r="B96" s="23" t="s">
        <v>25</v>
      </c>
      <c r="C96" s="24" t="s">
        <v>26</v>
      </c>
      <c r="D96" s="25">
        <f t="shared" ref="D96:BN96" si="62">D44</f>
        <v>67.27</v>
      </c>
      <c r="E96" s="25">
        <f t="shared" si="62"/>
        <v>70</v>
      </c>
      <c r="F96" s="25">
        <f t="shared" si="62"/>
        <v>85</v>
      </c>
      <c r="G96" s="25">
        <f t="shared" si="62"/>
        <v>532</v>
      </c>
      <c r="H96" s="25">
        <f t="shared" si="62"/>
        <v>1140</v>
      </c>
      <c r="I96" s="25">
        <f t="shared" si="62"/>
        <v>620</v>
      </c>
      <c r="J96" s="25">
        <f t="shared" si="62"/>
        <v>71.38</v>
      </c>
      <c r="K96" s="25">
        <f t="shared" si="62"/>
        <v>662.44</v>
      </c>
      <c r="L96" s="25">
        <f t="shared" si="62"/>
        <v>200.83</v>
      </c>
      <c r="M96" s="25">
        <f t="shared" si="62"/>
        <v>554</v>
      </c>
      <c r="N96" s="25">
        <f t="shared" si="62"/>
        <v>99.49</v>
      </c>
      <c r="O96" s="25">
        <f t="shared" si="62"/>
        <v>320.32</v>
      </c>
      <c r="P96" s="25">
        <f t="shared" si="62"/>
        <v>373.68</v>
      </c>
      <c r="Q96" s="25">
        <f t="shared" si="62"/>
        <v>380</v>
      </c>
      <c r="R96" s="25">
        <f t="shared" si="62"/>
        <v>0</v>
      </c>
      <c r="S96" s="25">
        <f t="shared" si="62"/>
        <v>0</v>
      </c>
      <c r="T96" s="25">
        <f t="shared" si="62"/>
        <v>0</v>
      </c>
      <c r="U96" s="25">
        <f t="shared" si="62"/>
        <v>708</v>
      </c>
      <c r="V96" s="25">
        <f t="shared" si="62"/>
        <v>401.28</v>
      </c>
      <c r="W96" s="25">
        <f>W44</f>
        <v>209</v>
      </c>
      <c r="X96" s="25">
        <f t="shared" si="62"/>
        <v>7.2</v>
      </c>
      <c r="Y96" s="25">
        <f t="shared" si="62"/>
        <v>0</v>
      </c>
      <c r="Z96" s="25">
        <f t="shared" si="62"/>
        <v>315</v>
      </c>
      <c r="AA96" s="25">
        <f t="shared" si="62"/>
        <v>412</v>
      </c>
      <c r="AB96" s="25">
        <f t="shared" si="62"/>
        <v>224</v>
      </c>
      <c r="AC96" s="25">
        <f t="shared" si="62"/>
        <v>238</v>
      </c>
      <c r="AD96" s="25">
        <f t="shared" si="62"/>
        <v>145</v>
      </c>
      <c r="AE96" s="25">
        <f t="shared" si="62"/>
        <v>388</v>
      </c>
      <c r="AF96" s="25">
        <f t="shared" si="62"/>
        <v>279</v>
      </c>
      <c r="AG96" s="25">
        <f t="shared" si="62"/>
        <v>227.27</v>
      </c>
      <c r="AH96" s="25">
        <f t="shared" si="62"/>
        <v>59.8</v>
      </c>
      <c r="AI96" s="25">
        <f t="shared" si="62"/>
        <v>56.5</v>
      </c>
      <c r="AJ96" s="25">
        <f t="shared" si="62"/>
        <v>38.5</v>
      </c>
      <c r="AK96" s="25">
        <f t="shared" si="62"/>
        <v>190</v>
      </c>
      <c r="AL96" s="25">
        <f t="shared" si="62"/>
        <v>195</v>
      </c>
      <c r="AM96" s="25">
        <f t="shared" si="62"/>
        <v>316.27999999999997</v>
      </c>
      <c r="AN96" s="25">
        <f t="shared" si="62"/>
        <v>244</v>
      </c>
      <c r="AO96" s="25">
        <f t="shared" si="62"/>
        <v>0</v>
      </c>
      <c r="AP96" s="25">
        <f t="shared" si="62"/>
        <v>224.14</v>
      </c>
      <c r="AQ96" s="25">
        <f t="shared" si="62"/>
        <v>62.5</v>
      </c>
      <c r="AR96" s="25">
        <f t="shared" si="62"/>
        <v>50</v>
      </c>
      <c r="AS96" s="25">
        <f t="shared" si="62"/>
        <v>66</v>
      </c>
      <c r="AT96" s="25">
        <f t="shared" si="62"/>
        <v>61.43</v>
      </c>
      <c r="AU96" s="25">
        <f t="shared" si="62"/>
        <v>54.29</v>
      </c>
      <c r="AV96" s="25">
        <f t="shared" si="62"/>
        <v>56.25</v>
      </c>
      <c r="AW96" s="25">
        <f t="shared" si="62"/>
        <v>72.86</v>
      </c>
      <c r="AX96" s="25">
        <f t="shared" si="62"/>
        <v>66</v>
      </c>
      <c r="AY96" s="25">
        <f t="shared" si="62"/>
        <v>60</v>
      </c>
      <c r="AZ96" s="25">
        <f t="shared" si="62"/>
        <v>117.34</v>
      </c>
      <c r="BA96" s="25">
        <f t="shared" si="62"/>
        <v>275</v>
      </c>
      <c r="BB96" s="25">
        <f t="shared" si="62"/>
        <v>413</v>
      </c>
      <c r="BC96" s="25">
        <f t="shared" si="62"/>
        <v>558.79999999999995</v>
      </c>
      <c r="BD96" s="25">
        <f t="shared" si="62"/>
        <v>217</v>
      </c>
      <c r="BE96" s="25">
        <f t="shared" si="62"/>
        <v>369</v>
      </c>
      <c r="BF96" s="25">
        <f t="shared" si="62"/>
        <v>0</v>
      </c>
      <c r="BG96" s="25">
        <f t="shared" si="62"/>
        <v>49</v>
      </c>
      <c r="BH96" s="25">
        <f t="shared" si="62"/>
        <v>79</v>
      </c>
      <c r="BI96" s="25">
        <f t="shared" si="62"/>
        <v>49</v>
      </c>
      <c r="BJ96" s="25">
        <f t="shared" si="62"/>
        <v>59</v>
      </c>
      <c r="BK96" s="25">
        <f t="shared" si="62"/>
        <v>49</v>
      </c>
      <c r="BL96" s="25">
        <f t="shared" si="62"/>
        <v>268</v>
      </c>
      <c r="BM96" s="25">
        <f t="shared" si="62"/>
        <v>138.88999999999999</v>
      </c>
      <c r="BN96" s="25">
        <f t="shared" si="62"/>
        <v>14.89</v>
      </c>
      <c r="BO96" s="25">
        <f t="shared" ref="BO96" si="63">BO44</f>
        <v>10000</v>
      </c>
    </row>
    <row r="97" spans="1:69" ht="17.25" x14ac:dyDescent="0.3">
      <c r="B97" s="16" t="s">
        <v>27</v>
      </c>
      <c r="C97" s="17" t="s">
        <v>26</v>
      </c>
      <c r="D97" s="18">
        <f t="shared" ref="D97:BN97" si="64">D96/1000</f>
        <v>6.7269999999999996E-2</v>
      </c>
      <c r="E97" s="18">
        <f t="shared" si="64"/>
        <v>7.0000000000000007E-2</v>
      </c>
      <c r="F97" s="18">
        <f t="shared" si="64"/>
        <v>8.5000000000000006E-2</v>
      </c>
      <c r="G97" s="18">
        <f t="shared" si="64"/>
        <v>0.53200000000000003</v>
      </c>
      <c r="H97" s="18">
        <f t="shared" si="64"/>
        <v>1.1399999999999999</v>
      </c>
      <c r="I97" s="18">
        <f t="shared" si="64"/>
        <v>0.62</v>
      </c>
      <c r="J97" s="18">
        <f t="shared" si="64"/>
        <v>7.1379999999999999E-2</v>
      </c>
      <c r="K97" s="18">
        <f t="shared" si="64"/>
        <v>0.66244000000000003</v>
      </c>
      <c r="L97" s="18">
        <f t="shared" si="64"/>
        <v>0.20083000000000001</v>
      </c>
      <c r="M97" s="18">
        <f t="shared" si="64"/>
        <v>0.55400000000000005</v>
      </c>
      <c r="N97" s="18">
        <f t="shared" si="64"/>
        <v>9.9489999999999995E-2</v>
      </c>
      <c r="O97" s="18">
        <f t="shared" si="64"/>
        <v>0.32031999999999999</v>
      </c>
      <c r="P97" s="18">
        <f t="shared" si="64"/>
        <v>0.37368000000000001</v>
      </c>
      <c r="Q97" s="18">
        <f t="shared" si="64"/>
        <v>0.38</v>
      </c>
      <c r="R97" s="18">
        <f t="shared" si="64"/>
        <v>0</v>
      </c>
      <c r="S97" s="18">
        <f t="shared" si="64"/>
        <v>0</v>
      </c>
      <c r="T97" s="18">
        <f t="shared" si="64"/>
        <v>0</v>
      </c>
      <c r="U97" s="18">
        <f t="shared" si="64"/>
        <v>0.70799999999999996</v>
      </c>
      <c r="V97" s="18">
        <f t="shared" si="64"/>
        <v>0.40127999999999997</v>
      </c>
      <c r="W97" s="18">
        <f>W96/1000</f>
        <v>0.20899999999999999</v>
      </c>
      <c r="X97" s="18">
        <f t="shared" si="64"/>
        <v>7.1999999999999998E-3</v>
      </c>
      <c r="Y97" s="18">
        <f t="shared" si="64"/>
        <v>0</v>
      </c>
      <c r="Z97" s="18">
        <f t="shared" si="64"/>
        <v>0.315</v>
      </c>
      <c r="AA97" s="18">
        <f t="shared" si="64"/>
        <v>0.41199999999999998</v>
      </c>
      <c r="AB97" s="18">
        <f t="shared" si="64"/>
        <v>0.224</v>
      </c>
      <c r="AC97" s="18">
        <f t="shared" si="64"/>
        <v>0.23799999999999999</v>
      </c>
      <c r="AD97" s="18">
        <f t="shared" si="64"/>
        <v>0.14499999999999999</v>
      </c>
      <c r="AE97" s="18">
        <f t="shared" si="64"/>
        <v>0.38800000000000001</v>
      </c>
      <c r="AF97" s="18">
        <f t="shared" si="64"/>
        <v>0.27900000000000003</v>
      </c>
      <c r="AG97" s="18">
        <f t="shared" si="64"/>
        <v>0.22727</v>
      </c>
      <c r="AH97" s="18">
        <f t="shared" si="64"/>
        <v>5.9799999999999999E-2</v>
      </c>
      <c r="AI97" s="18">
        <f t="shared" si="64"/>
        <v>5.6500000000000002E-2</v>
      </c>
      <c r="AJ97" s="18">
        <f t="shared" si="64"/>
        <v>3.85E-2</v>
      </c>
      <c r="AK97" s="18">
        <f t="shared" si="64"/>
        <v>0.19</v>
      </c>
      <c r="AL97" s="18">
        <f t="shared" si="64"/>
        <v>0.19500000000000001</v>
      </c>
      <c r="AM97" s="18">
        <f t="shared" si="64"/>
        <v>0.31627999999999995</v>
      </c>
      <c r="AN97" s="18">
        <f t="shared" si="64"/>
        <v>0.24399999999999999</v>
      </c>
      <c r="AO97" s="18">
        <f t="shared" si="64"/>
        <v>0</v>
      </c>
      <c r="AP97" s="18">
        <f t="shared" si="64"/>
        <v>0.22413999999999998</v>
      </c>
      <c r="AQ97" s="18">
        <f t="shared" si="64"/>
        <v>6.25E-2</v>
      </c>
      <c r="AR97" s="18">
        <f t="shared" si="64"/>
        <v>0.05</v>
      </c>
      <c r="AS97" s="18">
        <f t="shared" si="64"/>
        <v>6.6000000000000003E-2</v>
      </c>
      <c r="AT97" s="18">
        <f t="shared" si="64"/>
        <v>6.1429999999999998E-2</v>
      </c>
      <c r="AU97" s="18">
        <f t="shared" si="64"/>
        <v>5.4289999999999998E-2</v>
      </c>
      <c r="AV97" s="18">
        <f t="shared" si="64"/>
        <v>5.6250000000000001E-2</v>
      </c>
      <c r="AW97" s="18">
        <f t="shared" si="64"/>
        <v>7.2859999999999994E-2</v>
      </c>
      <c r="AX97" s="18">
        <f t="shared" si="64"/>
        <v>6.6000000000000003E-2</v>
      </c>
      <c r="AY97" s="18">
        <f t="shared" si="64"/>
        <v>0.06</v>
      </c>
      <c r="AZ97" s="18">
        <f t="shared" si="64"/>
        <v>0.11734</v>
      </c>
      <c r="BA97" s="18">
        <f t="shared" si="64"/>
        <v>0.27500000000000002</v>
      </c>
      <c r="BB97" s="18">
        <f t="shared" si="64"/>
        <v>0.41299999999999998</v>
      </c>
      <c r="BC97" s="18">
        <f t="shared" si="64"/>
        <v>0.55879999999999996</v>
      </c>
      <c r="BD97" s="18">
        <f t="shared" si="64"/>
        <v>0.217</v>
      </c>
      <c r="BE97" s="18">
        <f t="shared" si="64"/>
        <v>0.36899999999999999</v>
      </c>
      <c r="BF97" s="18">
        <f t="shared" si="64"/>
        <v>0</v>
      </c>
      <c r="BG97" s="18">
        <f t="shared" si="64"/>
        <v>4.9000000000000002E-2</v>
      </c>
      <c r="BH97" s="18">
        <f t="shared" si="64"/>
        <v>7.9000000000000001E-2</v>
      </c>
      <c r="BI97" s="18">
        <f t="shared" si="64"/>
        <v>4.9000000000000002E-2</v>
      </c>
      <c r="BJ97" s="18">
        <f t="shared" si="64"/>
        <v>5.8999999999999997E-2</v>
      </c>
      <c r="BK97" s="18">
        <f t="shared" si="64"/>
        <v>4.9000000000000002E-2</v>
      </c>
      <c r="BL97" s="18">
        <f t="shared" si="64"/>
        <v>0.26800000000000002</v>
      </c>
      <c r="BM97" s="18">
        <f t="shared" si="64"/>
        <v>0.13888999999999999</v>
      </c>
      <c r="BN97" s="18">
        <f t="shared" si="64"/>
        <v>1.489E-2</v>
      </c>
      <c r="BO97" s="18">
        <f t="shared" ref="BO97" si="65">BO96/1000</f>
        <v>10</v>
      </c>
    </row>
    <row r="98" spans="1:69" ht="17.25" x14ac:dyDescent="0.3">
      <c r="A98" s="26"/>
      <c r="B98" s="27" t="s">
        <v>28</v>
      </c>
      <c r="C98" s="99"/>
      <c r="D98" s="28">
        <f t="shared" ref="D98:BN98" si="66">D94*D96</f>
        <v>0</v>
      </c>
      <c r="E98" s="28">
        <f t="shared" si="66"/>
        <v>0</v>
      </c>
      <c r="F98" s="28">
        <f t="shared" si="66"/>
        <v>3.7399999999999998</v>
      </c>
      <c r="G98" s="28">
        <f t="shared" si="66"/>
        <v>0.63839999999999997</v>
      </c>
      <c r="H98" s="28">
        <f t="shared" si="66"/>
        <v>0</v>
      </c>
      <c r="I98" s="28">
        <f t="shared" si="66"/>
        <v>0</v>
      </c>
      <c r="J98" s="28">
        <f t="shared" si="66"/>
        <v>3.42624</v>
      </c>
      <c r="K98" s="28">
        <f t="shared" si="66"/>
        <v>7.9492800000000008</v>
      </c>
      <c r="L98" s="28">
        <f t="shared" si="66"/>
        <v>0</v>
      </c>
      <c r="M98" s="28">
        <f t="shared" si="66"/>
        <v>0</v>
      </c>
      <c r="N98" s="28">
        <f t="shared" si="66"/>
        <v>0</v>
      </c>
      <c r="O98" s="28">
        <f t="shared" si="66"/>
        <v>0</v>
      </c>
      <c r="P98" s="28">
        <f t="shared" si="66"/>
        <v>0</v>
      </c>
      <c r="Q98" s="28">
        <f t="shared" si="66"/>
        <v>0</v>
      </c>
      <c r="R98" s="28">
        <f t="shared" si="66"/>
        <v>0</v>
      </c>
      <c r="S98" s="28">
        <f t="shared" si="66"/>
        <v>0</v>
      </c>
      <c r="T98" s="28">
        <f t="shared" si="66"/>
        <v>0</v>
      </c>
      <c r="U98" s="28">
        <f t="shared" si="66"/>
        <v>0</v>
      </c>
      <c r="V98" s="28">
        <f t="shared" si="66"/>
        <v>0</v>
      </c>
      <c r="W98" s="28">
        <f>W94*W96</f>
        <v>0</v>
      </c>
      <c r="X98" s="28">
        <f t="shared" si="66"/>
        <v>7.2</v>
      </c>
      <c r="Y98" s="28">
        <f t="shared" si="66"/>
        <v>0</v>
      </c>
      <c r="Z98" s="28">
        <f t="shared" si="66"/>
        <v>0</v>
      </c>
      <c r="AA98" s="28">
        <f t="shared" si="66"/>
        <v>0</v>
      </c>
      <c r="AB98" s="28">
        <f t="shared" si="66"/>
        <v>0</v>
      </c>
      <c r="AC98" s="28">
        <f t="shared" si="66"/>
        <v>0</v>
      </c>
      <c r="AD98" s="28">
        <f t="shared" si="66"/>
        <v>0</v>
      </c>
      <c r="AE98" s="28">
        <f t="shared" si="66"/>
        <v>0</v>
      </c>
      <c r="AF98" s="28">
        <f t="shared" si="66"/>
        <v>5.58</v>
      </c>
      <c r="AG98" s="28">
        <f t="shared" si="66"/>
        <v>0</v>
      </c>
      <c r="AH98" s="28">
        <f t="shared" si="66"/>
        <v>0</v>
      </c>
      <c r="AI98" s="28">
        <f t="shared" si="66"/>
        <v>0</v>
      </c>
      <c r="AJ98" s="28">
        <f t="shared" si="66"/>
        <v>5.2360000000000007</v>
      </c>
      <c r="AK98" s="28">
        <f t="shared" si="66"/>
        <v>0.22799999999999998</v>
      </c>
      <c r="AL98" s="28">
        <f t="shared" si="66"/>
        <v>0</v>
      </c>
      <c r="AM98" s="28">
        <f t="shared" si="66"/>
        <v>0</v>
      </c>
      <c r="AN98" s="28">
        <f t="shared" si="66"/>
        <v>0</v>
      </c>
      <c r="AO98" s="28">
        <f t="shared" si="66"/>
        <v>0</v>
      </c>
      <c r="AP98" s="28">
        <f t="shared" si="66"/>
        <v>0</v>
      </c>
      <c r="AQ98" s="28">
        <f t="shared" si="66"/>
        <v>0</v>
      </c>
      <c r="AR98" s="28">
        <f t="shared" si="66"/>
        <v>0</v>
      </c>
      <c r="AS98" s="28">
        <f t="shared" si="66"/>
        <v>0</v>
      </c>
      <c r="AT98" s="28">
        <f t="shared" si="66"/>
        <v>0</v>
      </c>
      <c r="AU98" s="28">
        <f t="shared" si="66"/>
        <v>0</v>
      </c>
      <c r="AV98" s="28">
        <f t="shared" si="66"/>
        <v>0</v>
      </c>
      <c r="AW98" s="28">
        <f t="shared" si="66"/>
        <v>0</v>
      </c>
      <c r="AX98" s="28">
        <f t="shared" si="66"/>
        <v>0</v>
      </c>
      <c r="AY98" s="28">
        <f t="shared" si="66"/>
        <v>0</v>
      </c>
      <c r="AZ98" s="28">
        <f t="shared" si="66"/>
        <v>0</v>
      </c>
      <c r="BA98" s="28">
        <f t="shared" si="66"/>
        <v>0</v>
      </c>
      <c r="BB98" s="28">
        <f t="shared" si="66"/>
        <v>0</v>
      </c>
      <c r="BC98" s="28">
        <f t="shared" si="66"/>
        <v>0</v>
      </c>
      <c r="BD98" s="28">
        <f t="shared" si="66"/>
        <v>0</v>
      </c>
      <c r="BE98" s="28">
        <f t="shared" si="66"/>
        <v>0</v>
      </c>
      <c r="BF98" s="28">
        <f t="shared" si="66"/>
        <v>0</v>
      </c>
      <c r="BG98" s="28">
        <f t="shared" si="66"/>
        <v>0</v>
      </c>
      <c r="BH98" s="28">
        <f t="shared" si="66"/>
        <v>0</v>
      </c>
      <c r="BI98" s="28">
        <f t="shared" si="66"/>
        <v>0</v>
      </c>
      <c r="BJ98" s="28">
        <f t="shared" si="66"/>
        <v>0</v>
      </c>
      <c r="BK98" s="28">
        <f t="shared" si="66"/>
        <v>0</v>
      </c>
      <c r="BL98" s="28">
        <f t="shared" si="66"/>
        <v>0</v>
      </c>
      <c r="BM98" s="28">
        <f t="shared" si="66"/>
        <v>1.6666799999999999</v>
      </c>
      <c r="BN98" s="28">
        <f t="shared" si="66"/>
        <v>0</v>
      </c>
      <c r="BO98" s="28">
        <f t="shared" ref="BO98" si="67">BO94*BO96</f>
        <v>0</v>
      </c>
      <c r="BP98" s="29">
        <f>SUM(D98:BN98)</f>
        <v>35.6646</v>
      </c>
      <c r="BQ98" s="30">
        <f>BP98/$C$7</f>
        <v>8.91615</v>
      </c>
    </row>
    <row r="99" spans="1:69" ht="17.25" x14ac:dyDescent="0.3">
      <c r="A99" s="26"/>
      <c r="B99" s="27" t="s">
        <v>29</v>
      </c>
      <c r="C99" s="99"/>
      <c r="D99" s="28">
        <f t="shared" ref="D99:BN99" si="68">D94*D96</f>
        <v>0</v>
      </c>
      <c r="E99" s="28">
        <f t="shared" si="68"/>
        <v>0</v>
      </c>
      <c r="F99" s="28">
        <f t="shared" si="68"/>
        <v>3.7399999999999998</v>
      </c>
      <c r="G99" s="28">
        <f t="shared" si="68"/>
        <v>0.63839999999999997</v>
      </c>
      <c r="H99" s="28">
        <f t="shared" si="68"/>
        <v>0</v>
      </c>
      <c r="I99" s="28">
        <f t="shared" si="68"/>
        <v>0</v>
      </c>
      <c r="J99" s="28">
        <f t="shared" si="68"/>
        <v>3.42624</v>
      </c>
      <c r="K99" s="28">
        <f t="shared" si="68"/>
        <v>7.9492800000000008</v>
      </c>
      <c r="L99" s="28">
        <f t="shared" si="68"/>
        <v>0</v>
      </c>
      <c r="M99" s="28">
        <f t="shared" si="68"/>
        <v>0</v>
      </c>
      <c r="N99" s="28">
        <f t="shared" si="68"/>
        <v>0</v>
      </c>
      <c r="O99" s="28">
        <f t="shared" si="68"/>
        <v>0</v>
      </c>
      <c r="P99" s="28">
        <f t="shared" si="68"/>
        <v>0</v>
      </c>
      <c r="Q99" s="28">
        <f t="shared" si="68"/>
        <v>0</v>
      </c>
      <c r="R99" s="28">
        <f t="shared" si="68"/>
        <v>0</v>
      </c>
      <c r="S99" s="28">
        <f t="shared" si="68"/>
        <v>0</v>
      </c>
      <c r="T99" s="28">
        <f t="shared" si="68"/>
        <v>0</v>
      </c>
      <c r="U99" s="28">
        <f t="shared" si="68"/>
        <v>0</v>
      </c>
      <c r="V99" s="28">
        <f t="shared" si="68"/>
        <v>0</v>
      </c>
      <c r="W99" s="28">
        <f>W94*W96</f>
        <v>0</v>
      </c>
      <c r="X99" s="28">
        <f t="shared" si="68"/>
        <v>7.2</v>
      </c>
      <c r="Y99" s="28">
        <f t="shared" si="68"/>
        <v>0</v>
      </c>
      <c r="Z99" s="28">
        <f t="shared" si="68"/>
        <v>0</v>
      </c>
      <c r="AA99" s="28">
        <f t="shared" si="68"/>
        <v>0</v>
      </c>
      <c r="AB99" s="28">
        <f t="shared" si="68"/>
        <v>0</v>
      </c>
      <c r="AC99" s="28">
        <f t="shared" si="68"/>
        <v>0</v>
      </c>
      <c r="AD99" s="28">
        <f t="shared" si="68"/>
        <v>0</v>
      </c>
      <c r="AE99" s="28">
        <f t="shared" si="68"/>
        <v>0</v>
      </c>
      <c r="AF99" s="28">
        <f t="shared" si="68"/>
        <v>5.58</v>
      </c>
      <c r="AG99" s="28">
        <f t="shared" si="68"/>
        <v>0</v>
      </c>
      <c r="AH99" s="28">
        <f t="shared" si="68"/>
        <v>0</v>
      </c>
      <c r="AI99" s="28">
        <f t="shared" si="68"/>
        <v>0</v>
      </c>
      <c r="AJ99" s="28">
        <f t="shared" si="68"/>
        <v>5.2360000000000007</v>
      </c>
      <c r="AK99" s="28">
        <f t="shared" si="68"/>
        <v>0.22799999999999998</v>
      </c>
      <c r="AL99" s="28">
        <f t="shared" si="68"/>
        <v>0</v>
      </c>
      <c r="AM99" s="28">
        <f t="shared" si="68"/>
        <v>0</v>
      </c>
      <c r="AN99" s="28">
        <f t="shared" si="68"/>
        <v>0</v>
      </c>
      <c r="AO99" s="28">
        <f t="shared" si="68"/>
        <v>0</v>
      </c>
      <c r="AP99" s="28">
        <f t="shared" si="68"/>
        <v>0</v>
      </c>
      <c r="AQ99" s="28">
        <f t="shared" si="68"/>
        <v>0</v>
      </c>
      <c r="AR99" s="28">
        <f t="shared" si="68"/>
        <v>0</v>
      </c>
      <c r="AS99" s="28">
        <f t="shared" si="68"/>
        <v>0</v>
      </c>
      <c r="AT99" s="28">
        <f t="shared" si="68"/>
        <v>0</v>
      </c>
      <c r="AU99" s="28">
        <f t="shared" si="68"/>
        <v>0</v>
      </c>
      <c r="AV99" s="28">
        <f t="shared" si="68"/>
        <v>0</v>
      </c>
      <c r="AW99" s="28">
        <f t="shared" si="68"/>
        <v>0</v>
      </c>
      <c r="AX99" s="28">
        <f t="shared" si="68"/>
        <v>0</v>
      </c>
      <c r="AY99" s="28">
        <f t="shared" si="68"/>
        <v>0</v>
      </c>
      <c r="AZ99" s="28">
        <f t="shared" si="68"/>
        <v>0</v>
      </c>
      <c r="BA99" s="28">
        <f t="shared" si="68"/>
        <v>0</v>
      </c>
      <c r="BB99" s="28">
        <f t="shared" si="68"/>
        <v>0</v>
      </c>
      <c r="BC99" s="28">
        <f t="shared" si="68"/>
        <v>0</v>
      </c>
      <c r="BD99" s="28">
        <f t="shared" si="68"/>
        <v>0</v>
      </c>
      <c r="BE99" s="28">
        <f t="shared" si="68"/>
        <v>0</v>
      </c>
      <c r="BF99" s="28">
        <f t="shared" si="68"/>
        <v>0</v>
      </c>
      <c r="BG99" s="28">
        <f t="shared" si="68"/>
        <v>0</v>
      </c>
      <c r="BH99" s="28">
        <f t="shared" si="68"/>
        <v>0</v>
      </c>
      <c r="BI99" s="28">
        <f t="shared" si="68"/>
        <v>0</v>
      </c>
      <c r="BJ99" s="28">
        <f t="shared" si="68"/>
        <v>0</v>
      </c>
      <c r="BK99" s="28">
        <f t="shared" si="68"/>
        <v>0</v>
      </c>
      <c r="BL99" s="28">
        <f t="shared" si="68"/>
        <v>0</v>
      </c>
      <c r="BM99" s="28">
        <f t="shared" si="68"/>
        <v>1.6666799999999999</v>
      </c>
      <c r="BN99" s="28">
        <f t="shared" si="68"/>
        <v>0</v>
      </c>
      <c r="BO99" s="28">
        <f t="shared" ref="BO99" si="69">BO94*BO96</f>
        <v>0</v>
      </c>
      <c r="BP99" s="29">
        <f>SUM(D99:BN99)</f>
        <v>35.6646</v>
      </c>
      <c r="BQ99" s="30">
        <f>BP99/$C$7</f>
        <v>8.91615</v>
      </c>
    </row>
    <row r="101" spans="1:69" x14ac:dyDescent="0.25">
      <c r="J101" s="1">
        <v>9</v>
      </c>
      <c r="K101" t="s">
        <v>0</v>
      </c>
      <c r="AB101" t="s">
        <v>32</v>
      </c>
    </row>
    <row r="102" spans="1:69" ht="15" customHeight="1" x14ac:dyDescent="0.25">
      <c r="A102" s="92"/>
      <c r="B102" s="3" t="s">
        <v>1</v>
      </c>
      <c r="C102" s="89" t="s">
        <v>2</v>
      </c>
      <c r="D102" s="91" t="str">
        <f t="shared" ref="D102:BN102" si="70">D5</f>
        <v>Хлеб пшеничный</v>
      </c>
      <c r="E102" s="91" t="str">
        <f t="shared" si="70"/>
        <v>Хлеб ржано-пшеничный</v>
      </c>
      <c r="F102" s="91" t="str">
        <f t="shared" si="70"/>
        <v>Сахар</v>
      </c>
      <c r="G102" s="91" t="str">
        <f t="shared" si="70"/>
        <v>Чай</v>
      </c>
      <c r="H102" s="91" t="str">
        <f t="shared" si="70"/>
        <v>Какао</v>
      </c>
      <c r="I102" s="91" t="str">
        <f t="shared" si="70"/>
        <v>Кофейный напиток</v>
      </c>
      <c r="J102" s="91" t="str">
        <f t="shared" si="70"/>
        <v>Молоко 2,5%</v>
      </c>
      <c r="K102" s="91" t="str">
        <f t="shared" si="70"/>
        <v>Масло сливочное</v>
      </c>
      <c r="L102" s="91" t="str">
        <f t="shared" si="70"/>
        <v>Сметана 15%</v>
      </c>
      <c r="M102" s="91" t="str">
        <f t="shared" si="70"/>
        <v>Молоко сухое</v>
      </c>
      <c r="N102" s="91" t="str">
        <f t="shared" si="70"/>
        <v>Снежок 2,5 %</v>
      </c>
      <c r="O102" s="91" t="str">
        <f t="shared" si="70"/>
        <v>Творог 5%</v>
      </c>
      <c r="P102" s="91" t="str">
        <f t="shared" si="70"/>
        <v>Молоко сгущенное</v>
      </c>
      <c r="Q102" s="91" t="str">
        <f t="shared" si="70"/>
        <v xml:space="preserve">Джем Сава </v>
      </c>
      <c r="R102" s="91" t="str">
        <f t="shared" si="70"/>
        <v>Сыр</v>
      </c>
      <c r="S102" s="91" t="str">
        <f t="shared" si="70"/>
        <v>Зеленый горошек</v>
      </c>
      <c r="T102" s="91" t="str">
        <f t="shared" si="70"/>
        <v>Кукуруза консервирован.</v>
      </c>
      <c r="U102" s="91" t="str">
        <f t="shared" si="70"/>
        <v>Консервы рыбные</v>
      </c>
      <c r="V102" s="91" t="str">
        <f t="shared" si="70"/>
        <v>Огурцы консервирован.</v>
      </c>
      <c r="W102" s="89" t="str">
        <f>W5</f>
        <v>Огурцы свежие</v>
      </c>
      <c r="X102" s="91" t="str">
        <f t="shared" si="70"/>
        <v>Яйцо</v>
      </c>
      <c r="Y102" s="91" t="str">
        <f t="shared" si="70"/>
        <v>Икра кабачковая</v>
      </c>
      <c r="Z102" s="91" t="str">
        <f t="shared" si="70"/>
        <v>Изюм</v>
      </c>
      <c r="AA102" s="91" t="str">
        <f t="shared" si="70"/>
        <v>Курага</v>
      </c>
      <c r="AB102" s="91" t="str">
        <f t="shared" si="70"/>
        <v>Чернослив</v>
      </c>
      <c r="AC102" s="91" t="str">
        <f t="shared" si="70"/>
        <v>Шиповник</v>
      </c>
      <c r="AD102" s="91" t="str">
        <f t="shared" si="70"/>
        <v>Сухофрукты</v>
      </c>
      <c r="AE102" s="91" t="str">
        <f t="shared" si="70"/>
        <v>Ягода свежемороженная</v>
      </c>
      <c r="AF102" s="91" t="str">
        <f t="shared" si="70"/>
        <v>Лимон</v>
      </c>
      <c r="AG102" s="91" t="str">
        <f t="shared" si="70"/>
        <v>Кисель</v>
      </c>
      <c r="AH102" s="91" t="str">
        <f t="shared" si="70"/>
        <v xml:space="preserve">Сок </v>
      </c>
      <c r="AI102" s="91" t="str">
        <f t="shared" si="70"/>
        <v>Макаронные изделия</v>
      </c>
      <c r="AJ102" s="91" t="str">
        <f t="shared" si="70"/>
        <v>Мука</v>
      </c>
      <c r="AK102" s="91" t="str">
        <f t="shared" si="70"/>
        <v>Дрожжи</v>
      </c>
      <c r="AL102" s="91" t="str">
        <f t="shared" si="70"/>
        <v>Печенье</v>
      </c>
      <c r="AM102" s="91" t="str">
        <f t="shared" si="70"/>
        <v>Пряники</v>
      </c>
      <c r="AN102" s="91" t="str">
        <f t="shared" si="70"/>
        <v>Вафли</v>
      </c>
      <c r="AO102" s="91" t="str">
        <f t="shared" si="70"/>
        <v>Конфеты</v>
      </c>
      <c r="AP102" s="91" t="str">
        <f t="shared" si="70"/>
        <v>Повидло Сава</v>
      </c>
      <c r="AQ102" s="91" t="str">
        <f t="shared" si="70"/>
        <v>Крупа геркулес</v>
      </c>
      <c r="AR102" s="91" t="str">
        <f t="shared" si="70"/>
        <v>Крупа горох</v>
      </c>
      <c r="AS102" s="91" t="str">
        <f t="shared" si="70"/>
        <v>Крупа гречневая</v>
      </c>
      <c r="AT102" s="91" t="str">
        <f t="shared" si="70"/>
        <v>Крупа кукурузная</v>
      </c>
      <c r="AU102" s="91" t="str">
        <f t="shared" si="70"/>
        <v>Крупа манная</v>
      </c>
      <c r="AV102" s="91" t="str">
        <f t="shared" si="70"/>
        <v>Крупа перловая</v>
      </c>
      <c r="AW102" s="91" t="str">
        <f t="shared" si="70"/>
        <v>Крупа пшеничная</v>
      </c>
      <c r="AX102" s="91" t="str">
        <f t="shared" si="70"/>
        <v>Крупа пшено</v>
      </c>
      <c r="AY102" s="91" t="str">
        <f t="shared" si="70"/>
        <v>Крупа ячневая</v>
      </c>
      <c r="AZ102" s="91" t="str">
        <f t="shared" si="70"/>
        <v>Рис</v>
      </c>
      <c r="BA102" s="91" t="str">
        <f t="shared" si="70"/>
        <v>Цыпленок бройлер</v>
      </c>
      <c r="BB102" s="91" t="str">
        <f t="shared" si="70"/>
        <v>Филе куриное</v>
      </c>
      <c r="BC102" s="91" t="str">
        <f t="shared" si="70"/>
        <v>Фарш говяжий</v>
      </c>
      <c r="BD102" s="91" t="str">
        <f t="shared" si="70"/>
        <v>Печень куриная</v>
      </c>
      <c r="BE102" s="91" t="str">
        <f t="shared" si="70"/>
        <v>Филе минтая</v>
      </c>
      <c r="BF102" s="91" t="str">
        <f t="shared" si="70"/>
        <v>Филе сельди слабосол.</v>
      </c>
      <c r="BG102" s="91" t="str">
        <f t="shared" si="70"/>
        <v>Картофель</v>
      </c>
      <c r="BH102" s="91" t="str">
        <f t="shared" si="70"/>
        <v>Морковь</v>
      </c>
      <c r="BI102" s="91" t="str">
        <f t="shared" si="70"/>
        <v>Лук</v>
      </c>
      <c r="BJ102" s="91" t="str">
        <f t="shared" si="70"/>
        <v>Капуста</v>
      </c>
      <c r="BK102" s="91" t="str">
        <f t="shared" si="70"/>
        <v>Свекла</v>
      </c>
      <c r="BL102" s="91" t="str">
        <f t="shared" si="70"/>
        <v>Томатная паста</v>
      </c>
      <c r="BM102" s="91" t="str">
        <f t="shared" si="70"/>
        <v>Масло растительное</v>
      </c>
      <c r="BN102" s="91" t="str">
        <f t="shared" si="70"/>
        <v>Соль</v>
      </c>
      <c r="BO102" s="91" t="str">
        <f t="shared" ref="BO102" si="71">BO5</f>
        <v>Аскорбиновая кислота</v>
      </c>
      <c r="BP102" s="94" t="s">
        <v>3</v>
      </c>
      <c r="BQ102" s="94" t="s">
        <v>4</v>
      </c>
    </row>
    <row r="103" spans="1:69" ht="45.75" customHeight="1" x14ac:dyDescent="0.25">
      <c r="A103" s="93"/>
      <c r="B103" s="4" t="s">
        <v>5</v>
      </c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0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4"/>
      <c r="BQ103" s="94"/>
    </row>
    <row r="104" spans="1:69" x14ac:dyDescent="0.25">
      <c r="A104" s="95" t="s">
        <v>19</v>
      </c>
      <c r="B104" s="14" t="s">
        <v>20</v>
      </c>
      <c r="C104" s="96">
        <f>$E$4</f>
        <v>4</v>
      </c>
      <c r="D104" s="5">
        <f t="shared" ref="D104:BN108" si="72">D25</f>
        <v>0</v>
      </c>
      <c r="E104" s="5">
        <f t="shared" si="72"/>
        <v>0</v>
      </c>
      <c r="F104" s="5">
        <f t="shared" si="72"/>
        <v>0</v>
      </c>
      <c r="G104" s="5">
        <f t="shared" si="72"/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0</v>
      </c>
      <c r="Q104" s="5">
        <f t="shared" si="72"/>
        <v>0</v>
      </c>
      <c r="R104" s="5">
        <f t="shared" si="72"/>
        <v>0</v>
      </c>
      <c r="S104" s="5">
        <f t="shared" si="72"/>
        <v>0</v>
      </c>
      <c r="T104" s="5">
        <f t="shared" si="72"/>
        <v>0</v>
      </c>
      <c r="U104" s="5">
        <f t="shared" si="72"/>
        <v>0</v>
      </c>
      <c r="V104" s="5">
        <f t="shared" si="72"/>
        <v>0</v>
      </c>
      <c r="W104" s="5">
        <f>W25</f>
        <v>0</v>
      </c>
      <c r="X104" s="5">
        <f t="shared" si="72"/>
        <v>0</v>
      </c>
      <c r="Y104" s="5">
        <f t="shared" si="72"/>
        <v>0</v>
      </c>
      <c r="Z104" s="5">
        <f t="shared" si="72"/>
        <v>0</v>
      </c>
      <c r="AA104" s="5">
        <f t="shared" si="72"/>
        <v>0</v>
      </c>
      <c r="AB104" s="5">
        <f t="shared" si="72"/>
        <v>0</v>
      </c>
      <c r="AC104" s="5">
        <f t="shared" si="72"/>
        <v>0</v>
      </c>
      <c r="AD104" s="5">
        <f t="shared" si="72"/>
        <v>0</v>
      </c>
      <c r="AE104" s="5">
        <f t="shared" si="72"/>
        <v>0</v>
      </c>
      <c r="AF104" s="5">
        <f t="shared" si="72"/>
        <v>0</v>
      </c>
      <c r="AG104" s="5">
        <f t="shared" si="72"/>
        <v>0</v>
      </c>
      <c r="AH104" s="5">
        <f t="shared" si="72"/>
        <v>0</v>
      </c>
      <c r="AI104" s="5">
        <f t="shared" si="72"/>
        <v>0</v>
      </c>
      <c r="AJ104" s="5">
        <f t="shared" si="72"/>
        <v>0</v>
      </c>
      <c r="AK104" s="5">
        <f t="shared" si="72"/>
        <v>0</v>
      </c>
      <c r="AL104" s="5">
        <f t="shared" si="72"/>
        <v>0</v>
      </c>
      <c r="AM104" s="5">
        <f t="shared" si="72"/>
        <v>0</v>
      </c>
      <c r="AN104" s="5">
        <f t="shared" si="72"/>
        <v>0</v>
      </c>
      <c r="AO104" s="5">
        <f t="shared" si="72"/>
        <v>0</v>
      </c>
      <c r="AP104" s="5">
        <f t="shared" si="72"/>
        <v>0</v>
      </c>
      <c r="AQ104" s="5">
        <f t="shared" si="72"/>
        <v>0</v>
      </c>
      <c r="AR104" s="5">
        <f t="shared" si="72"/>
        <v>0</v>
      </c>
      <c r="AS104" s="5">
        <f t="shared" si="72"/>
        <v>0</v>
      </c>
      <c r="AT104" s="5">
        <f t="shared" si="72"/>
        <v>0</v>
      </c>
      <c r="AU104" s="5">
        <f t="shared" si="72"/>
        <v>0</v>
      </c>
      <c r="AV104" s="5">
        <f t="shared" si="72"/>
        <v>0</v>
      </c>
      <c r="AW104" s="5">
        <f t="shared" si="72"/>
        <v>0</v>
      </c>
      <c r="AX104" s="5">
        <f t="shared" si="72"/>
        <v>0</v>
      </c>
      <c r="AY104" s="5">
        <f t="shared" si="72"/>
        <v>0</v>
      </c>
      <c r="AZ104" s="5">
        <f t="shared" si="72"/>
        <v>0</v>
      </c>
      <c r="BA104" s="5">
        <f t="shared" si="72"/>
        <v>0</v>
      </c>
      <c r="BB104" s="5">
        <f t="shared" si="72"/>
        <v>0</v>
      </c>
      <c r="BC104" s="5">
        <f t="shared" si="72"/>
        <v>0</v>
      </c>
      <c r="BD104" s="5">
        <f t="shared" si="72"/>
        <v>0</v>
      </c>
      <c r="BE104" s="5">
        <f t="shared" si="72"/>
        <v>0</v>
      </c>
      <c r="BF104" s="5">
        <f t="shared" si="72"/>
        <v>0</v>
      </c>
      <c r="BG104" s="5">
        <f t="shared" si="72"/>
        <v>0.1</v>
      </c>
      <c r="BH104" s="5">
        <f t="shared" si="72"/>
        <v>0.03</v>
      </c>
      <c r="BI104" s="5">
        <f t="shared" si="72"/>
        <v>0</v>
      </c>
      <c r="BJ104" s="5">
        <f t="shared" si="72"/>
        <v>0.03</v>
      </c>
      <c r="BK104" s="5">
        <f t="shared" si="72"/>
        <v>0</v>
      </c>
      <c r="BL104" s="5">
        <f t="shared" si="72"/>
        <v>0</v>
      </c>
      <c r="BM104" s="5">
        <f t="shared" si="72"/>
        <v>3.0000000000000001E-3</v>
      </c>
      <c r="BN104" s="5">
        <f t="shared" si="72"/>
        <v>5.0000000000000001E-4</v>
      </c>
      <c r="BO104" s="5">
        <f t="shared" ref="BO104:BO107" si="73">BO25</f>
        <v>0</v>
      </c>
    </row>
    <row r="105" spans="1:69" x14ac:dyDescent="0.25">
      <c r="A105" s="95"/>
      <c r="B105" t="s">
        <v>13</v>
      </c>
      <c r="C105" s="97"/>
      <c r="D105" s="5">
        <f t="shared" si="72"/>
        <v>0.02</v>
      </c>
      <c r="E105" s="5">
        <f t="shared" si="72"/>
        <v>0</v>
      </c>
      <c r="F105" s="5">
        <f t="shared" si="72"/>
        <v>0</v>
      </c>
      <c r="G105" s="5">
        <f t="shared" si="72"/>
        <v>0</v>
      </c>
      <c r="H105" s="5">
        <f t="shared" si="72"/>
        <v>0</v>
      </c>
      <c r="I105" s="5">
        <f t="shared" si="72"/>
        <v>0</v>
      </c>
      <c r="J105" s="5">
        <f t="shared" si="72"/>
        <v>0</v>
      </c>
      <c r="K105" s="5">
        <f t="shared" si="72"/>
        <v>0</v>
      </c>
      <c r="L105" s="5">
        <f t="shared" si="72"/>
        <v>0</v>
      </c>
      <c r="M105" s="5">
        <f t="shared" si="72"/>
        <v>0</v>
      </c>
      <c r="N105" s="5">
        <f t="shared" si="72"/>
        <v>0</v>
      </c>
      <c r="O105" s="5">
        <f t="shared" si="72"/>
        <v>0</v>
      </c>
      <c r="P105" s="5">
        <f t="shared" si="72"/>
        <v>0</v>
      </c>
      <c r="Q105" s="5">
        <f t="shared" si="72"/>
        <v>0</v>
      </c>
      <c r="R105" s="5">
        <f t="shared" si="72"/>
        <v>0</v>
      </c>
      <c r="S105" s="5">
        <f t="shared" si="72"/>
        <v>0</v>
      </c>
      <c r="T105" s="5">
        <f t="shared" si="72"/>
        <v>0</v>
      </c>
      <c r="U105" s="5">
        <f t="shared" si="72"/>
        <v>0</v>
      </c>
      <c r="V105" s="5">
        <f t="shared" si="72"/>
        <v>0</v>
      </c>
      <c r="W105" s="5">
        <f>W26</f>
        <v>0</v>
      </c>
      <c r="X105" s="5">
        <f t="shared" si="72"/>
        <v>0</v>
      </c>
      <c r="Y105" s="5">
        <f t="shared" si="72"/>
        <v>0</v>
      </c>
      <c r="Z105" s="5">
        <f t="shared" si="72"/>
        <v>0</v>
      </c>
      <c r="AA105" s="5">
        <f t="shared" si="72"/>
        <v>0</v>
      </c>
      <c r="AB105" s="5">
        <f t="shared" si="72"/>
        <v>0</v>
      </c>
      <c r="AC105" s="5">
        <f t="shared" si="72"/>
        <v>0</v>
      </c>
      <c r="AD105" s="5">
        <f t="shared" si="72"/>
        <v>0</v>
      </c>
      <c r="AE105" s="5">
        <f t="shared" si="72"/>
        <v>0</v>
      </c>
      <c r="AF105" s="5">
        <f t="shared" si="72"/>
        <v>0</v>
      </c>
      <c r="AG105" s="5">
        <f t="shared" si="72"/>
        <v>0</v>
      </c>
      <c r="AH105" s="5">
        <f t="shared" si="72"/>
        <v>0</v>
      </c>
      <c r="AI105" s="5">
        <f t="shared" si="72"/>
        <v>0</v>
      </c>
      <c r="AJ105" s="5">
        <f t="shared" si="72"/>
        <v>0</v>
      </c>
      <c r="AK105" s="5">
        <f t="shared" si="72"/>
        <v>0</v>
      </c>
      <c r="AL105" s="5">
        <f t="shared" si="72"/>
        <v>0</v>
      </c>
      <c r="AM105" s="5">
        <f t="shared" si="72"/>
        <v>0</v>
      </c>
      <c r="AN105" s="5">
        <f t="shared" si="72"/>
        <v>0</v>
      </c>
      <c r="AO105" s="5">
        <f t="shared" si="72"/>
        <v>0</v>
      </c>
      <c r="AP105" s="5">
        <f t="shared" si="72"/>
        <v>0</v>
      </c>
      <c r="AQ105" s="5">
        <f t="shared" si="72"/>
        <v>0</v>
      </c>
      <c r="AR105" s="5">
        <f t="shared" si="72"/>
        <v>0</v>
      </c>
      <c r="AS105" s="5">
        <f t="shared" si="72"/>
        <v>0</v>
      </c>
      <c r="AT105" s="5">
        <f t="shared" si="72"/>
        <v>0</v>
      </c>
      <c r="AU105" s="5">
        <f t="shared" si="72"/>
        <v>0</v>
      </c>
      <c r="AV105" s="5">
        <f t="shared" si="72"/>
        <v>0</v>
      </c>
      <c r="AW105" s="5">
        <f t="shared" si="72"/>
        <v>0</v>
      </c>
      <c r="AX105" s="5">
        <f t="shared" si="72"/>
        <v>0</v>
      </c>
      <c r="AY105" s="5">
        <f t="shared" si="72"/>
        <v>0</v>
      </c>
      <c r="AZ105" s="5">
        <f t="shared" si="72"/>
        <v>0</v>
      </c>
      <c r="BA105" s="5">
        <f t="shared" si="72"/>
        <v>0</v>
      </c>
      <c r="BB105" s="5">
        <f t="shared" si="72"/>
        <v>0</v>
      </c>
      <c r="BC105" s="5">
        <f t="shared" si="72"/>
        <v>0</v>
      </c>
      <c r="BD105" s="5">
        <f t="shared" si="72"/>
        <v>0</v>
      </c>
      <c r="BE105" s="5">
        <f t="shared" si="72"/>
        <v>0</v>
      </c>
      <c r="BF105" s="5">
        <f t="shared" si="72"/>
        <v>0</v>
      </c>
      <c r="BG105" s="5">
        <f t="shared" si="72"/>
        <v>0</v>
      </c>
      <c r="BH105" s="5">
        <f t="shared" si="72"/>
        <v>0</v>
      </c>
      <c r="BI105" s="5">
        <f t="shared" si="72"/>
        <v>0</v>
      </c>
      <c r="BJ105" s="5">
        <f t="shared" si="72"/>
        <v>0</v>
      </c>
      <c r="BK105" s="5">
        <f t="shared" si="72"/>
        <v>0</v>
      </c>
      <c r="BL105" s="5">
        <f t="shared" si="72"/>
        <v>0</v>
      </c>
      <c r="BM105" s="5">
        <f t="shared" si="72"/>
        <v>0</v>
      </c>
      <c r="BN105" s="5">
        <f t="shared" si="72"/>
        <v>0</v>
      </c>
      <c r="BO105" s="5">
        <f t="shared" si="73"/>
        <v>0</v>
      </c>
    </row>
    <row r="106" spans="1:69" x14ac:dyDescent="0.25">
      <c r="A106" s="95"/>
      <c r="B106" s="9" t="s">
        <v>21</v>
      </c>
      <c r="C106" s="97"/>
      <c r="D106" s="5">
        <f t="shared" si="72"/>
        <v>0</v>
      </c>
      <c r="E106" s="5">
        <f t="shared" si="72"/>
        <v>0</v>
      </c>
      <c r="F106" s="5">
        <f t="shared" si="72"/>
        <v>8.0000000000000002E-3</v>
      </c>
      <c r="G106" s="5">
        <f t="shared" si="72"/>
        <v>2.9999999999999997E-4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</v>
      </c>
      <c r="BH106" s="5">
        <f t="shared" si="72"/>
        <v>0</v>
      </c>
      <c r="BI106" s="5">
        <f t="shared" si="72"/>
        <v>0</v>
      </c>
      <c r="BJ106" s="5">
        <f t="shared" si="72"/>
        <v>0</v>
      </c>
      <c r="BK106" s="5">
        <f t="shared" si="72"/>
        <v>0</v>
      </c>
      <c r="BL106" s="5">
        <f t="shared" si="72"/>
        <v>0</v>
      </c>
      <c r="BM106" s="5">
        <f t="shared" si="72"/>
        <v>0</v>
      </c>
      <c r="BN106" s="5">
        <f t="shared" si="72"/>
        <v>0</v>
      </c>
      <c r="BO106" s="5">
        <f t="shared" si="73"/>
        <v>0</v>
      </c>
    </row>
    <row r="107" spans="1:69" x14ac:dyDescent="0.25">
      <c r="A107" s="95"/>
      <c r="B107" s="15"/>
      <c r="C107" s="97"/>
      <c r="D107" s="5">
        <f t="shared" si="72"/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5"/>
      <c r="B108" s="5"/>
      <c r="C108" s="98"/>
      <c r="D108" s="5">
        <f t="shared" si="72"/>
        <v>0</v>
      </c>
      <c r="E108" s="5">
        <f t="shared" si="72"/>
        <v>0</v>
      </c>
      <c r="F108" s="5">
        <f t="shared" si="72"/>
        <v>0</v>
      </c>
      <c r="G108" s="5">
        <f t="shared" si="72"/>
        <v>0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ref="K108:BN108" si="74">K29</f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ref="BO108" si="75">BO29</f>
        <v>0</v>
      </c>
    </row>
    <row r="109" spans="1:69" ht="17.25" x14ac:dyDescent="0.3">
      <c r="B109" s="16" t="s">
        <v>22</v>
      </c>
      <c r="C109" s="17"/>
      <c r="D109" s="18">
        <f t="shared" ref="D109:BN109" si="76">SUM(D104:D108)</f>
        <v>0.02</v>
      </c>
      <c r="E109" s="18">
        <f t="shared" si="76"/>
        <v>0</v>
      </c>
      <c r="F109" s="18">
        <f t="shared" si="76"/>
        <v>8.0000000000000002E-3</v>
      </c>
      <c r="G109" s="18">
        <f t="shared" si="76"/>
        <v>2.9999999999999997E-4</v>
      </c>
      <c r="H109" s="18">
        <f t="shared" si="76"/>
        <v>0</v>
      </c>
      <c r="I109" s="18">
        <f t="shared" si="76"/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 t="shared" si="76"/>
        <v>0</v>
      </c>
      <c r="U109" s="18">
        <f t="shared" si="76"/>
        <v>0</v>
      </c>
      <c r="V109" s="18">
        <f t="shared" si="76"/>
        <v>0</v>
      </c>
      <c r="W109" s="18">
        <f>SUM(W104:W108)</f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0</v>
      </c>
      <c r="AB109" s="18">
        <f t="shared" si="76"/>
        <v>0</v>
      </c>
      <c r="AC109" s="18">
        <f t="shared" si="76"/>
        <v>0</v>
      </c>
      <c r="AD109" s="18">
        <f t="shared" si="76"/>
        <v>0</v>
      </c>
      <c r="AE109" s="18">
        <f t="shared" si="76"/>
        <v>0</v>
      </c>
      <c r="AF109" s="18">
        <f t="shared" si="76"/>
        <v>0</v>
      </c>
      <c r="AG109" s="18">
        <f t="shared" si="76"/>
        <v>0</v>
      </c>
      <c r="AH109" s="18">
        <f t="shared" si="76"/>
        <v>0</v>
      </c>
      <c r="AI109" s="18">
        <f t="shared" si="76"/>
        <v>0</v>
      </c>
      <c r="AJ109" s="18">
        <f t="shared" si="76"/>
        <v>0</v>
      </c>
      <c r="AK109" s="18">
        <f t="shared" si="76"/>
        <v>0</v>
      </c>
      <c r="AL109" s="18">
        <f t="shared" si="76"/>
        <v>0</v>
      </c>
      <c r="AM109" s="18">
        <f t="shared" si="76"/>
        <v>0</v>
      </c>
      <c r="AN109" s="18">
        <f t="shared" si="76"/>
        <v>0</v>
      </c>
      <c r="AO109" s="18">
        <f t="shared" si="76"/>
        <v>0</v>
      </c>
      <c r="AP109" s="18">
        <f t="shared" si="76"/>
        <v>0</v>
      </c>
      <c r="AQ109" s="18">
        <f t="shared" si="76"/>
        <v>0</v>
      </c>
      <c r="AR109" s="18">
        <f t="shared" si="76"/>
        <v>0</v>
      </c>
      <c r="AS109" s="18">
        <f t="shared" si="76"/>
        <v>0</v>
      </c>
      <c r="AT109" s="18">
        <f t="shared" si="76"/>
        <v>0</v>
      </c>
      <c r="AU109" s="18">
        <f t="shared" si="76"/>
        <v>0</v>
      </c>
      <c r="AV109" s="18">
        <f t="shared" si="76"/>
        <v>0</v>
      </c>
      <c r="AW109" s="18">
        <f t="shared" si="76"/>
        <v>0</v>
      </c>
      <c r="AX109" s="18">
        <f t="shared" si="76"/>
        <v>0</v>
      </c>
      <c r="AY109" s="18">
        <f t="shared" si="76"/>
        <v>0</v>
      </c>
      <c r="AZ109" s="18">
        <f t="shared" si="76"/>
        <v>0</v>
      </c>
      <c r="BA109" s="18">
        <f t="shared" si="76"/>
        <v>0</v>
      </c>
      <c r="BB109" s="18">
        <f t="shared" si="76"/>
        <v>0</v>
      </c>
      <c r="BC109" s="18">
        <f t="shared" si="76"/>
        <v>0</v>
      </c>
      <c r="BD109" s="18">
        <f t="shared" si="76"/>
        <v>0</v>
      </c>
      <c r="BE109" s="18">
        <f t="shared" si="76"/>
        <v>0</v>
      </c>
      <c r="BF109" s="18">
        <f t="shared" si="76"/>
        <v>0</v>
      </c>
      <c r="BG109" s="18">
        <f t="shared" si="76"/>
        <v>0.1</v>
      </c>
      <c r="BH109" s="18">
        <f t="shared" si="76"/>
        <v>0.03</v>
      </c>
      <c r="BI109" s="18">
        <f t="shared" si="76"/>
        <v>0</v>
      </c>
      <c r="BJ109" s="18">
        <f t="shared" si="76"/>
        <v>0.03</v>
      </c>
      <c r="BK109" s="18">
        <f t="shared" si="76"/>
        <v>0</v>
      </c>
      <c r="BL109" s="18">
        <f t="shared" si="76"/>
        <v>0</v>
      </c>
      <c r="BM109" s="18">
        <f t="shared" si="76"/>
        <v>3.0000000000000001E-3</v>
      </c>
      <c r="BN109" s="18">
        <f t="shared" si="76"/>
        <v>5.0000000000000001E-4</v>
      </c>
      <c r="BO109" s="18">
        <f t="shared" ref="BO109" si="77">SUM(BO104:BO108)</f>
        <v>0</v>
      </c>
    </row>
    <row r="110" spans="1:69" ht="17.25" x14ac:dyDescent="0.3">
      <c r="B110" s="16" t="s">
        <v>23</v>
      </c>
      <c r="C110" s="17"/>
      <c r="D110" s="19">
        <f t="shared" ref="D110:BN110" si="78">PRODUCT(D109,$E$4)</f>
        <v>0.08</v>
      </c>
      <c r="E110" s="19">
        <f t="shared" si="78"/>
        <v>0</v>
      </c>
      <c r="F110" s="19">
        <f t="shared" si="78"/>
        <v>3.2000000000000001E-2</v>
      </c>
      <c r="G110" s="19">
        <f t="shared" si="78"/>
        <v>1.1999999999999999E-3</v>
      </c>
      <c r="H110" s="19">
        <f t="shared" si="78"/>
        <v>0</v>
      </c>
      <c r="I110" s="19">
        <f t="shared" si="78"/>
        <v>0</v>
      </c>
      <c r="J110" s="19">
        <f t="shared" si="78"/>
        <v>0</v>
      </c>
      <c r="K110" s="19">
        <f t="shared" si="78"/>
        <v>0</v>
      </c>
      <c r="L110" s="19">
        <f t="shared" si="78"/>
        <v>0</v>
      </c>
      <c r="M110" s="19">
        <f t="shared" si="78"/>
        <v>0</v>
      </c>
      <c r="N110" s="19">
        <f t="shared" si="78"/>
        <v>0</v>
      </c>
      <c r="O110" s="19">
        <f t="shared" si="78"/>
        <v>0</v>
      </c>
      <c r="P110" s="19">
        <f t="shared" si="78"/>
        <v>0</v>
      </c>
      <c r="Q110" s="19">
        <f t="shared" si="78"/>
        <v>0</v>
      </c>
      <c r="R110" s="19">
        <f t="shared" si="78"/>
        <v>0</v>
      </c>
      <c r="S110" s="19">
        <f t="shared" si="78"/>
        <v>0</v>
      </c>
      <c r="T110" s="19">
        <f t="shared" si="78"/>
        <v>0</v>
      </c>
      <c r="U110" s="19">
        <f t="shared" si="78"/>
        <v>0</v>
      </c>
      <c r="V110" s="19">
        <f t="shared" si="78"/>
        <v>0</v>
      </c>
      <c r="W110" s="19">
        <f>PRODUCT(W109,$E$4)</f>
        <v>0</v>
      </c>
      <c r="X110" s="19">
        <f t="shared" si="78"/>
        <v>0</v>
      </c>
      <c r="Y110" s="19">
        <f t="shared" si="78"/>
        <v>0</v>
      </c>
      <c r="Z110" s="19">
        <f t="shared" si="78"/>
        <v>0</v>
      </c>
      <c r="AA110" s="19">
        <f t="shared" si="78"/>
        <v>0</v>
      </c>
      <c r="AB110" s="19">
        <f t="shared" si="78"/>
        <v>0</v>
      </c>
      <c r="AC110" s="19">
        <f t="shared" si="78"/>
        <v>0</v>
      </c>
      <c r="AD110" s="19">
        <f t="shared" si="78"/>
        <v>0</v>
      </c>
      <c r="AE110" s="19">
        <f t="shared" si="78"/>
        <v>0</v>
      </c>
      <c r="AF110" s="19">
        <f t="shared" si="78"/>
        <v>0</v>
      </c>
      <c r="AG110" s="19">
        <f t="shared" si="78"/>
        <v>0</v>
      </c>
      <c r="AH110" s="19">
        <f t="shared" si="78"/>
        <v>0</v>
      </c>
      <c r="AI110" s="19">
        <f t="shared" si="78"/>
        <v>0</v>
      </c>
      <c r="AJ110" s="19">
        <f t="shared" si="78"/>
        <v>0</v>
      </c>
      <c r="AK110" s="19">
        <f t="shared" si="78"/>
        <v>0</v>
      </c>
      <c r="AL110" s="19">
        <f t="shared" si="78"/>
        <v>0</v>
      </c>
      <c r="AM110" s="19">
        <f t="shared" si="78"/>
        <v>0</v>
      </c>
      <c r="AN110" s="19">
        <f t="shared" si="78"/>
        <v>0</v>
      </c>
      <c r="AO110" s="19">
        <f t="shared" si="78"/>
        <v>0</v>
      </c>
      <c r="AP110" s="19">
        <f t="shared" si="78"/>
        <v>0</v>
      </c>
      <c r="AQ110" s="19">
        <f t="shared" si="78"/>
        <v>0</v>
      </c>
      <c r="AR110" s="19">
        <f t="shared" si="78"/>
        <v>0</v>
      </c>
      <c r="AS110" s="19">
        <f t="shared" si="78"/>
        <v>0</v>
      </c>
      <c r="AT110" s="19">
        <f t="shared" si="78"/>
        <v>0</v>
      </c>
      <c r="AU110" s="19">
        <f t="shared" si="78"/>
        <v>0</v>
      </c>
      <c r="AV110" s="19">
        <f t="shared" si="78"/>
        <v>0</v>
      </c>
      <c r="AW110" s="19">
        <f t="shared" si="78"/>
        <v>0</v>
      </c>
      <c r="AX110" s="19">
        <f t="shared" si="78"/>
        <v>0</v>
      </c>
      <c r="AY110" s="19">
        <f t="shared" si="78"/>
        <v>0</v>
      </c>
      <c r="AZ110" s="19">
        <f t="shared" si="78"/>
        <v>0</v>
      </c>
      <c r="BA110" s="19">
        <f t="shared" si="78"/>
        <v>0</v>
      </c>
      <c r="BB110" s="19">
        <f t="shared" si="78"/>
        <v>0</v>
      </c>
      <c r="BC110" s="19">
        <f t="shared" si="78"/>
        <v>0</v>
      </c>
      <c r="BD110" s="19">
        <f t="shared" si="78"/>
        <v>0</v>
      </c>
      <c r="BE110" s="19">
        <f t="shared" si="78"/>
        <v>0</v>
      </c>
      <c r="BF110" s="19">
        <f t="shared" si="78"/>
        <v>0</v>
      </c>
      <c r="BG110" s="19">
        <f t="shared" si="78"/>
        <v>0.4</v>
      </c>
      <c r="BH110" s="19">
        <f t="shared" si="78"/>
        <v>0.12</v>
      </c>
      <c r="BI110" s="19">
        <f t="shared" si="78"/>
        <v>0</v>
      </c>
      <c r="BJ110" s="19">
        <f t="shared" si="78"/>
        <v>0.12</v>
      </c>
      <c r="BK110" s="19">
        <f t="shared" si="78"/>
        <v>0</v>
      </c>
      <c r="BL110" s="19">
        <f t="shared" si="78"/>
        <v>0</v>
      </c>
      <c r="BM110" s="19">
        <f t="shared" si="78"/>
        <v>1.2E-2</v>
      </c>
      <c r="BN110" s="19">
        <f t="shared" si="78"/>
        <v>2E-3</v>
      </c>
      <c r="BO110" s="19">
        <f t="shared" ref="BO110" si="79">PRODUCT(BO109,$E$4)</f>
        <v>0</v>
      </c>
    </row>
    <row r="112" spans="1:69" ht="17.25" x14ac:dyDescent="0.3">
      <c r="A112" s="22"/>
      <c r="B112" s="23" t="s">
        <v>25</v>
      </c>
      <c r="C112" s="24" t="s">
        <v>26</v>
      </c>
      <c r="D112" s="25">
        <f t="shared" ref="D112:BN112" si="80">D44</f>
        <v>67.27</v>
      </c>
      <c r="E112" s="25">
        <f t="shared" si="80"/>
        <v>70</v>
      </c>
      <c r="F112" s="25">
        <f t="shared" si="80"/>
        <v>85</v>
      </c>
      <c r="G112" s="25">
        <f t="shared" si="80"/>
        <v>532</v>
      </c>
      <c r="H112" s="25">
        <f t="shared" si="80"/>
        <v>1140</v>
      </c>
      <c r="I112" s="25">
        <f t="shared" si="80"/>
        <v>620</v>
      </c>
      <c r="J112" s="25">
        <f t="shared" si="80"/>
        <v>71.38</v>
      </c>
      <c r="K112" s="25">
        <f t="shared" si="80"/>
        <v>662.44</v>
      </c>
      <c r="L112" s="25">
        <f t="shared" si="80"/>
        <v>200.83</v>
      </c>
      <c r="M112" s="25">
        <f t="shared" si="80"/>
        <v>554</v>
      </c>
      <c r="N112" s="25">
        <f t="shared" si="80"/>
        <v>99.49</v>
      </c>
      <c r="O112" s="25">
        <f t="shared" si="80"/>
        <v>320.32</v>
      </c>
      <c r="P112" s="25">
        <f t="shared" si="80"/>
        <v>373.68</v>
      </c>
      <c r="Q112" s="25">
        <f t="shared" si="80"/>
        <v>380</v>
      </c>
      <c r="R112" s="25">
        <f t="shared" si="80"/>
        <v>0</v>
      </c>
      <c r="S112" s="25">
        <f t="shared" si="80"/>
        <v>0</v>
      </c>
      <c r="T112" s="25">
        <f t="shared" si="80"/>
        <v>0</v>
      </c>
      <c r="U112" s="25">
        <f t="shared" si="80"/>
        <v>708</v>
      </c>
      <c r="V112" s="25">
        <f t="shared" si="80"/>
        <v>401.28</v>
      </c>
      <c r="W112" s="25">
        <f>W44</f>
        <v>209</v>
      </c>
      <c r="X112" s="25">
        <f t="shared" si="80"/>
        <v>7.2</v>
      </c>
      <c r="Y112" s="25">
        <f t="shared" si="80"/>
        <v>0</v>
      </c>
      <c r="Z112" s="25">
        <f t="shared" si="80"/>
        <v>315</v>
      </c>
      <c r="AA112" s="25">
        <f t="shared" si="80"/>
        <v>412</v>
      </c>
      <c r="AB112" s="25">
        <f t="shared" si="80"/>
        <v>224</v>
      </c>
      <c r="AC112" s="25">
        <f t="shared" si="80"/>
        <v>238</v>
      </c>
      <c r="AD112" s="25">
        <f t="shared" si="80"/>
        <v>145</v>
      </c>
      <c r="AE112" s="25">
        <f t="shared" si="80"/>
        <v>388</v>
      </c>
      <c r="AF112" s="25">
        <f t="shared" si="80"/>
        <v>279</v>
      </c>
      <c r="AG112" s="25">
        <f t="shared" si="80"/>
        <v>227.27</v>
      </c>
      <c r="AH112" s="25">
        <f t="shared" si="80"/>
        <v>59.8</v>
      </c>
      <c r="AI112" s="25">
        <f t="shared" si="80"/>
        <v>56.5</v>
      </c>
      <c r="AJ112" s="25">
        <f t="shared" si="80"/>
        <v>38.5</v>
      </c>
      <c r="AK112" s="25">
        <f t="shared" si="80"/>
        <v>190</v>
      </c>
      <c r="AL112" s="25">
        <f t="shared" si="80"/>
        <v>195</v>
      </c>
      <c r="AM112" s="25">
        <f t="shared" si="80"/>
        <v>316.27999999999997</v>
      </c>
      <c r="AN112" s="25">
        <f t="shared" si="80"/>
        <v>244</v>
      </c>
      <c r="AO112" s="25">
        <f t="shared" si="80"/>
        <v>0</v>
      </c>
      <c r="AP112" s="25">
        <f t="shared" si="80"/>
        <v>224.14</v>
      </c>
      <c r="AQ112" s="25">
        <f t="shared" si="80"/>
        <v>62.5</v>
      </c>
      <c r="AR112" s="25">
        <f t="shared" si="80"/>
        <v>50</v>
      </c>
      <c r="AS112" s="25">
        <f t="shared" si="80"/>
        <v>66</v>
      </c>
      <c r="AT112" s="25">
        <f t="shared" si="80"/>
        <v>61.43</v>
      </c>
      <c r="AU112" s="25">
        <f t="shared" si="80"/>
        <v>54.29</v>
      </c>
      <c r="AV112" s="25">
        <f t="shared" si="80"/>
        <v>56.25</v>
      </c>
      <c r="AW112" s="25">
        <f t="shared" si="80"/>
        <v>72.86</v>
      </c>
      <c r="AX112" s="25">
        <f t="shared" si="80"/>
        <v>66</v>
      </c>
      <c r="AY112" s="25">
        <f t="shared" si="80"/>
        <v>60</v>
      </c>
      <c r="AZ112" s="25">
        <f t="shared" si="80"/>
        <v>117.34</v>
      </c>
      <c r="BA112" s="25">
        <f t="shared" si="80"/>
        <v>275</v>
      </c>
      <c r="BB112" s="25">
        <f t="shared" si="80"/>
        <v>413</v>
      </c>
      <c r="BC112" s="25">
        <f t="shared" si="80"/>
        <v>558.79999999999995</v>
      </c>
      <c r="BD112" s="25">
        <f t="shared" si="80"/>
        <v>217</v>
      </c>
      <c r="BE112" s="25">
        <f t="shared" si="80"/>
        <v>369</v>
      </c>
      <c r="BF112" s="25">
        <f t="shared" si="80"/>
        <v>0</v>
      </c>
      <c r="BG112" s="25">
        <f t="shared" si="80"/>
        <v>49</v>
      </c>
      <c r="BH112" s="25">
        <f t="shared" si="80"/>
        <v>79</v>
      </c>
      <c r="BI112" s="25">
        <f t="shared" si="80"/>
        <v>49</v>
      </c>
      <c r="BJ112" s="25">
        <f t="shared" si="80"/>
        <v>59</v>
      </c>
      <c r="BK112" s="25">
        <f t="shared" si="80"/>
        <v>49</v>
      </c>
      <c r="BL112" s="25">
        <f t="shared" si="80"/>
        <v>268</v>
      </c>
      <c r="BM112" s="25">
        <f t="shared" si="80"/>
        <v>138.88999999999999</v>
      </c>
      <c r="BN112" s="25">
        <f t="shared" si="80"/>
        <v>14.89</v>
      </c>
      <c r="BO112" s="25">
        <f t="shared" ref="BO112" si="81">BO44</f>
        <v>10000</v>
      </c>
    </row>
    <row r="113" spans="1:69" ht="17.25" x14ac:dyDescent="0.3">
      <c r="B113" s="16" t="s">
        <v>27</v>
      </c>
      <c r="C113" s="17" t="s">
        <v>26</v>
      </c>
      <c r="D113" s="18">
        <f t="shared" ref="D113:BN113" si="82">D112/1000</f>
        <v>6.7269999999999996E-2</v>
      </c>
      <c r="E113" s="18">
        <f t="shared" si="82"/>
        <v>7.0000000000000007E-2</v>
      </c>
      <c r="F113" s="18">
        <f t="shared" si="82"/>
        <v>8.5000000000000006E-2</v>
      </c>
      <c r="G113" s="18">
        <f t="shared" si="82"/>
        <v>0.53200000000000003</v>
      </c>
      <c r="H113" s="18">
        <f t="shared" si="82"/>
        <v>1.1399999999999999</v>
      </c>
      <c r="I113" s="18">
        <f t="shared" si="82"/>
        <v>0.62</v>
      </c>
      <c r="J113" s="18">
        <f t="shared" si="82"/>
        <v>7.1379999999999999E-2</v>
      </c>
      <c r="K113" s="18">
        <f t="shared" si="82"/>
        <v>0.66244000000000003</v>
      </c>
      <c r="L113" s="18">
        <f t="shared" si="82"/>
        <v>0.20083000000000001</v>
      </c>
      <c r="M113" s="18">
        <f t="shared" si="82"/>
        <v>0.55400000000000005</v>
      </c>
      <c r="N113" s="18">
        <f t="shared" si="82"/>
        <v>9.9489999999999995E-2</v>
      </c>
      <c r="O113" s="18">
        <f t="shared" si="82"/>
        <v>0.32031999999999999</v>
      </c>
      <c r="P113" s="18">
        <f t="shared" si="82"/>
        <v>0.37368000000000001</v>
      </c>
      <c r="Q113" s="18">
        <f t="shared" si="82"/>
        <v>0.38</v>
      </c>
      <c r="R113" s="18">
        <f t="shared" si="82"/>
        <v>0</v>
      </c>
      <c r="S113" s="18">
        <f t="shared" si="82"/>
        <v>0</v>
      </c>
      <c r="T113" s="18">
        <f t="shared" si="82"/>
        <v>0</v>
      </c>
      <c r="U113" s="18">
        <f t="shared" si="82"/>
        <v>0.70799999999999996</v>
      </c>
      <c r="V113" s="18">
        <f t="shared" si="82"/>
        <v>0.40127999999999997</v>
      </c>
      <c r="W113" s="18">
        <f>W112/1000</f>
        <v>0.20899999999999999</v>
      </c>
      <c r="X113" s="18">
        <f t="shared" si="82"/>
        <v>7.1999999999999998E-3</v>
      </c>
      <c r="Y113" s="18">
        <f t="shared" si="82"/>
        <v>0</v>
      </c>
      <c r="Z113" s="18">
        <f t="shared" si="82"/>
        <v>0.315</v>
      </c>
      <c r="AA113" s="18">
        <f t="shared" si="82"/>
        <v>0.41199999999999998</v>
      </c>
      <c r="AB113" s="18">
        <f t="shared" si="82"/>
        <v>0.224</v>
      </c>
      <c r="AC113" s="18">
        <f t="shared" si="82"/>
        <v>0.23799999999999999</v>
      </c>
      <c r="AD113" s="18">
        <f t="shared" si="82"/>
        <v>0.14499999999999999</v>
      </c>
      <c r="AE113" s="18">
        <f t="shared" si="82"/>
        <v>0.38800000000000001</v>
      </c>
      <c r="AF113" s="18">
        <f t="shared" si="82"/>
        <v>0.27900000000000003</v>
      </c>
      <c r="AG113" s="18">
        <f t="shared" si="82"/>
        <v>0.22727</v>
      </c>
      <c r="AH113" s="18">
        <f t="shared" si="82"/>
        <v>5.9799999999999999E-2</v>
      </c>
      <c r="AI113" s="18">
        <f t="shared" si="82"/>
        <v>5.6500000000000002E-2</v>
      </c>
      <c r="AJ113" s="18">
        <f t="shared" si="82"/>
        <v>3.85E-2</v>
      </c>
      <c r="AK113" s="18">
        <f t="shared" si="82"/>
        <v>0.19</v>
      </c>
      <c r="AL113" s="18">
        <f t="shared" si="82"/>
        <v>0.19500000000000001</v>
      </c>
      <c r="AM113" s="18">
        <f t="shared" si="82"/>
        <v>0.31627999999999995</v>
      </c>
      <c r="AN113" s="18">
        <f t="shared" si="82"/>
        <v>0.24399999999999999</v>
      </c>
      <c r="AO113" s="18">
        <f t="shared" si="82"/>
        <v>0</v>
      </c>
      <c r="AP113" s="18">
        <f t="shared" si="82"/>
        <v>0.22413999999999998</v>
      </c>
      <c r="AQ113" s="18">
        <f t="shared" si="82"/>
        <v>6.25E-2</v>
      </c>
      <c r="AR113" s="18">
        <f t="shared" si="82"/>
        <v>0.05</v>
      </c>
      <c r="AS113" s="18">
        <f t="shared" si="82"/>
        <v>6.6000000000000003E-2</v>
      </c>
      <c r="AT113" s="18">
        <f t="shared" si="82"/>
        <v>6.1429999999999998E-2</v>
      </c>
      <c r="AU113" s="18">
        <f t="shared" si="82"/>
        <v>5.4289999999999998E-2</v>
      </c>
      <c r="AV113" s="18">
        <f t="shared" si="82"/>
        <v>5.6250000000000001E-2</v>
      </c>
      <c r="AW113" s="18">
        <f t="shared" si="82"/>
        <v>7.2859999999999994E-2</v>
      </c>
      <c r="AX113" s="18">
        <f t="shared" si="82"/>
        <v>6.6000000000000003E-2</v>
      </c>
      <c r="AY113" s="18">
        <f t="shared" si="82"/>
        <v>0.06</v>
      </c>
      <c r="AZ113" s="18">
        <f t="shared" si="82"/>
        <v>0.11734</v>
      </c>
      <c r="BA113" s="18">
        <f t="shared" si="82"/>
        <v>0.27500000000000002</v>
      </c>
      <c r="BB113" s="18">
        <f t="shared" si="82"/>
        <v>0.41299999999999998</v>
      </c>
      <c r="BC113" s="18">
        <f t="shared" si="82"/>
        <v>0.55879999999999996</v>
      </c>
      <c r="BD113" s="18">
        <f t="shared" si="82"/>
        <v>0.217</v>
      </c>
      <c r="BE113" s="18">
        <f t="shared" si="82"/>
        <v>0.36899999999999999</v>
      </c>
      <c r="BF113" s="18">
        <f t="shared" si="82"/>
        <v>0</v>
      </c>
      <c r="BG113" s="18">
        <f t="shared" si="82"/>
        <v>4.9000000000000002E-2</v>
      </c>
      <c r="BH113" s="18">
        <f t="shared" si="82"/>
        <v>7.9000000000000001E-2</v>
      </c>
      <c r="BI113" s="18">
        <f t="shared" si="82"/>
        <v>4.9000000000000002E-2</v>
      </c>
      <c r="BJ113" s="18">
        <f t="shared" si="82"/>
        <v>5.8999999999999997E-2</v>
      </c>
      <c r="BK113" s="18">
        <f t="shared" si="82"/>
        <v>4.9000000000000002E-2</v>
      </c>
      <c r="BL113" s="18">
        <f t="shared" si="82"/>
        <v>0.26800000000000002</v>
      </c>
      <c r="BM113" s="18">
        <f t="shared" si="82"/>
        <v>0.13888999999999999</v>
      </c>
      <c r="BN113" s="18">
        <f t="shared" si="82"/>
        <v>1.489E-2</v>
      </c>
      <c r="BO113" s="18">
        <f t="shared" ref="BO113" si="83">BO112/1000</f>
        <v>10</v>
      </c>
    </row>
    <row r="114" spans="1:69" ht="17.25" x14ac:dyDescent="0.3">
      <c r="A114" s="26"/>
      <c r="B114" s="27" t="s">
        <v>28</v>
      </c>
      <c r="C114" s="99"/>
      <c r="D114" s="28">
        <f t="shared" ref="D114:BN114" si="84">D110*D112</f>
        <v>5.3815999999999997</v>
      </c>
      <c r="E114" s="28">
        <f t="shared" si="84"/>
        <v>0</v>
      </c>
      <c r="F114" s="28">
        <f t="shared" si="84"/>
        <v>2.72</v>
      </c>
      <c r="G114" s="28">
        <f t="shared" si="84"/>
        <v>0.63839999999999997</v>
      </c>
      <c r="H114" s="28">
        <f t="shared" si="84"/>
        <v>0</v>
      </c>
      <c r="I114" s="28">
        <f t="shared" si="84"/>
        <v>0</v>
      </c>
      <c r="J114" s="28">
        <f t="shared" si="84"/>
        <v>0</v>
      </c>
      <c r="K114" s="28">
        <f t="shared" si="84"/>
        <v>0</v>
      </c>
      <c r="L114" s="28">
        <f t="shared" si="84"/>
        <v>0</v>
      </c>
      <c r="M114" s="28">
        <f t="shared" si="84"/>
        <v>0</v>
      </c>
      <c r="N114" s="28">
        <f t="shared" si="84"/>
        <v>0</v>
      </c>
      <c r="O114" s="28">
        <f t="shared" si="84"/>
        <v>0</v>
      </c>
      <c r="P114" s="28">
        <f t="shared" si="84"/>
        <v>0</v>
      </c>
      <c r="Q114" s="28">
        <f t="shared" si="84"/>
        <v>0</v>
      </c>
      <c r="R114" s="28">
        <f t="shared" si="84"/>
        <v>0</v>
      </c>
      <c r="S114" s="28">
        <f t="shared" si="84"/>
        <v>0</v>
      </c>
      <c r="T114" s="28">
        <f t="shared" si="84"/>
        <v>0</v>
      </c>
      <c r="U114" s="28">
        <f t="shared" si="84"/>
        <v>0</v>
      </c>
      <c r="V114" s="28">
        <f t="shared" si="84"/>
        <v>0</v>
      </c>
      <c r="W114" s="28">
        <f>W110*W112</f>
        <v>0</v>
      </c>
      <c r="X114" s="28">
        <f t="shared" si="84"/>
        <v>0</v>
      </c>
      <c r="Y114" s="28">
        <f t="shared" si="84"/>
        <v>0</v>
      </c>
      <c r="Z114" s="28">
        <f t="shared" si="84"/>
        <v>0</v>
      </c>
      <c r="AA114" s="28">
        <f t="shared" si="84"/>
        <v>0</v>
      </c>
      <c r="AB114" s="28">
        <f t="shared" si="84"/>
        <v>0</v>
      </c>
      <c r="AC114" s="28">
        <f t="shared" si="84"/>
        <v>0</v>
      </c>
      <c r="AD114" s="28">
        <f t="shared" si="84"/>
        <v>0</v>
      </c>
      <c r="AE114" s="28">
        <f t="shared" si="84"/>
        <v>0</v>
      </c>
      <c r="AF114" s="28">
        <f t="shared" si="84"/>
        <v>0</v>
      </c>
      <c r="AG114" s="28">
        <f t="shared" si="84"/>
        <v>0</v>
      </c>
      <c r="AH114" s="28">
        <f t="shared" si="84"/>
        <v>0</v>
      </c>
      <c r="AI114" s="28">
        <f t="shared" si="84"/>
        <v>0</v>
      </c>
      <c r="AJ114" s="28">
        <f t="shared" si="84"/>
        <v>0</v>
      </c>
      <c r="AK114" s="28">
        <f t="shared" si="84"/>
        <v>0</v>
      </c>
      <c r="AL114" s="28">
        <f t="shared" si="84"/>
        <v>0</v>
      </c>
      <c r="AM114" s="28">
        <f t="shared" si="84"/>
        <v>0</v>
      </c>
      <c r="AN114" s="28">
        <f t="shared" si="84"/>
        <v>0</v>
      </c>
      <c r="AO114" s="28">
        <f t="shared" si="84"/>
        <v>0</v>
      </c>
      <c r="AP114" s="28">
        <f t="shared" si="84"/>
        <v>0</v>
      </c>
      <c r="AQ114" s="28">
        <f t="shared" si="84"/>
        <v>0</v>
      </c>
      <c r="AR114" s="28">
        <f t="shared" si="84"/>
        <v>0</v>
      </c>
      <c r="AS114" s="28">
        <f t="shared" si="84"/>
        <v>0</v>
      </c>
      <c r="AT114" s="28">
        <f t="shared" si="84"/>
        <v>0</v>
      </c>
      <c r="AU114" s="28">
        <f t="shared" si="84"/>
        <v>0</v>
      </c>
      <c r="AV114" s="28">
        <f t="shared" si="84"/>
        <v>0</v>
      </c>
      <c r="AW114" s="28">
        <f t="shared" si="84"/>
        <v>0</v>
      </c>
      <c r="AX114" s="28">
        <f t="shared" si="84"/>
        <v>0</v>
      </c>
      <c r="AY114" s="28">
        <f t="shared" si="84"/>
        <v>0</v>
      </c>
      <c r="AZ114" s="28">
        <f t="shared" si="84"/>
        <v>0</v>
      </c>
      <c r="BA114" s="28">
        <f t="shared" si="84"/>
        <v>0</v>
      </c>
      <c r="BB114" s="28">
        <f t="shared" si="84"/>
        <v>0</v>
      </c>
      <c r="BC114" s="28">
        <f t="shared" si="84"/>
        <v>0</v>
      </c>
      <c r="BD114" s="28">
        <f t="shared" si="84"/>
        <v>0</v>
      </c>
      <c r="BE114" s="28">
        <f t="shared" si="84"/>
        <v>0</v>
      </c>
      <c r="BF114" s="28">
        <f t="shared" si="84"/>
        <v>0</v>
      </c>
      <c r="BG114" s="28">
        <f t="shared" si="84"/>
        <v>19.600000000000001</v>
      </c>
      <c r="BH114" s="28">
        <f t="shared" si="84"/>
        <v>9.48</v>
      </c>
      <c r="BI114" s="28">
        <f t="shared" si="84"/>
        <v>0</v>
      </c>
      <c r="BJ114" s="28">
        <f t="shared" si="84"/>
        <v>7.08</v>
      </c>
      <c r="BK114" s="28">
        <f t="shared" si="84"/>
        <v>0</v>
      </c>
      <c r="BL114" s="28">
        <f t="shared" si="84"/>
        <v>0</v>
      </c>
      <c r="BM114" s="28">
        <f t="shared" si="84"/>
        <v>1.6666799999999999</v>
      </c>
      <c r="BN114" s="28">
        <f t="shared" si="84"/>
        <v>2.9780000000000001E-2</v>
      </c>
      <c r="BO114" s="28">
        <f t="shared" ref="BO114" si="85">BO110*BO112</f>
        <v>0</v>
      </c>
      <c r="BP114" s="29">
        <f>SUM(D114:BN114)</f>
        <v>46.596460000000008</v>
      </c>
      <c r="BQ114" s="30">
        <f>BP114/$C$7</f>
        <v>11.649115000000002</v>
      </c>
    </row>
    <row r="115" spans="1:69" ht="17.25" x14ac:dyDescent="0.3">
      <c r="A115" s="26"/>
      <c r="B115" s="27" t="s">
        <v>29</v>
      </c>
      <c r="C115" s="99"/>
      <c r="D115" s="28">
        <f t="shared" ref="D115:BN115" si="86">D110*D112</f>
        <v>5.3815999999999997</v>
      </c>
      <c r="E115" s="28">
        <f t="shared" si="86"/>
        <v>0</v>
      </c>
      <c r="F115" s="28">
        <f t="shared" si="86"/>
        <v>2.72</v>
      </c>
      <c r="G115" s="28">
        <f t="shared" si="86"/>
        <v>0.63839999999999997</v>
      </c>
      <c r="H115" s="28">
        <f t="shared" si="86"/>
        <v>0</v>
      </c>
      <c r="I115" s="28">
        <f t="shared" si="86"/>
        <v>0</v>
      </c>
      <c r="J115" s="28">
        <f t="shared" si="86"/>
        <v>0</v>
      </c>
      <c r="K115" s="28">
        <f t="shared" si="86"/>
        <v>0</v>
      </c>
      <c r="L115" s="28">
        <f t="shared" si="86"/>
        <v>0</v>
      </c>
      <c r="M115" s="28">
        <f t="shared" si="86"/>
        <v>0</v>
      </c>
      <c r="N115" s="28">
        <f t="shared" si="86"/>
        <v>0</v>
      </c>
      <c r="O115" s="28">
        <f t="shared" si="86"/>
        <v>0</v>
      </c>
      <c r="P115" s="28">
        <f t="shared" si="86"/>
        <v>0</v>
      </c>
      <c r="Q115" s="28">
        <f t="shared" si="86"/>
        <v>0</v>
      </c>
      <c r="R115" s="28">
        <f t="shared" si="86"/>
        <v>0</v>
      </c>
      <c r="S115" s="28">
        <f t="shared" si="86"/>
        <v>0</v>
      </c>
      <c r="T115" s="28">
        <f t="shared" si="86"/>
        <v>0</v>
      </c>
      <c r="U115" s="28">
        <f t="shared" si="86"/>
        <v>0</v>
      </c>
      <c r="V115" s="28">
        <f t="shared" si="86"/>
        <v>0</v>
      </c>
      <c r="W115" s="28">
        <f>W110*W112</f>
        <v>0</v>
      </c>
      <c r="X115" s="28">
        <f t="shared" si="86"/>
        <v>0</v>
      </c>
      <c r="Y115" s="28">
        <f t="shared" si="86"/>
        <v>0</v>
      </c>
      <c r="Z115" s="28">
        <f t="shared" si="86"/>
        <v>0</v>
      </c>
      <c r="AA115" s="28">
        <f t="shared" si="86"/>
        <v>0</v>
      </c>
      <c r="AB115" s="28">
        <f t="shared" si="86"/>
        <v>0</v>
      </c>
      <c r="AC115" s="28">
        <f t="shared" si="86"/>
        <v>0</v>
      </c>
      <c r="AD115" s="28">
        <f t="shared" si="86"/>
        <v>0</v>
      </c>
      <c r="AE115" s="28">
        <f t="shared" si="86"/>
        <v>0</v>
      </c>
      <c r="AF115" s="28">
        <f t="shared" si="86"/>
        <v>0</v>
      </c>
      <c r="AG115" s="28">
        <f t="shared" si="86"/>
        <v>0</v>
      </c>
      <c r="AH115" s="28">
        <f t="shared" si="86"/>
        <v>0</v>
      </c>
      <c r="AI115" s="28">
        <f t="shared" si="86"/>
        <v>0</v>
      </c>
      <c r="AJ115" s="28">
        <f t="shared" si="86"/>
        <v>0</v>
      </c>
      <c r="AK115" s="28">
        <f t="shared" si="86"/>
        <v>0</v>
      </c>
      <c r="AL115" s="28">
        <f t="shared" si="86"/>
        <v>0</v>
      </c>
      <c r="AM115" s="28">
        <f t="shared" si="86"/>
        <v>0</v>
      </c>
      <c r="AN115" s="28">
        <f t="shared" si="86"/>
        <v>0</v>
      </c>
      <c r="AO115" s="28">
        <f t="shared" si="86"/>
        <v>0</v>
      </c>
      <c r="AP115" s="28">
        <f t="shared" si="86"/>
        <v>0</v>
      </c>
      <c r="AQ115" s="28">
        <f t="shared" si="86"/>
        <v>0</v>
      </c>
      <c r="AR115" s="28">
        <f t="shared" si="86"/>
        <v>0</v>
      </c>
      <c r="AS115" s="28">
        <f t="shared" si="86"/>
        <v>0</v>
      </c>
      <c r="AT115" s="28">
        <f t="shared" si="86"/>
        <v>0</v>
      </c>
      <c r="AU115" s="28">
        <f t="shared" si="86"/>
        <v>0</v>
      </c>
      <c r="AV115" s="28">
        <f t="shared" si="86"/>
        <v>0</v>
      </c>
      <c r="AW115" s="28">
        <f t="shared" si="86"/>
        <v>0</v>
      </c>
      <c r="AX115" s="28">
        <f t="shared" si="86"/>
        <v>0</v>
      </c>
      <c r="AY115" s="28">
        <f t="shared" si="86"/>
        <v>0</v>
      </c>
      <c r="AZ115" s="28">
        <f t="shared" si="86"/>
        <v>0</v>
      </c>
      <c r="BA115" s="28">
        <f t="shared" si="86"/>
        <v>0</v>
      </c>
      <c r="BB115" s="28">
        <f t="shared" si="86"/>
        <v>0</v>
      </c>
      <c r="BC115" s="28">
        <f t="shared" si="86"/>
        <v>0</v>
      </c>
      <c r="BD115" s="28">
        <f t="shared" si="86"/>
        <v>0</v>
      </c>
      <c r="BE115" s="28">
        <f t="shared" si="86"/>
        <v>0</v>
      </c>
      <c r="BF115" s="28">
        <f t="shared" si="86"/>
        <v>0</v>
      </c>
      <c r="BG115" s="28">
        <f t="shared" si="86"/>
        <v>19.600000000000001</v>
      </c>
      <c r="BH115" s="28">
        <f t="shared" si="86"/>
        <v>9.48</v>
      </c>
      <c r="BI115" s="28">
        <f t="shared" si="86"/>
        <v>0</v>
      </c>
      <c r="BJ115" s="28">
        <f t="shared" si="86"/>
        <v>7.08</v>
      </c>
      <c r="BK115" s="28">
        <f t="shared" si="86"/>
        <v>0</v>
      </c>
      <c r="BL115" s="28">
        <f t="shared" si="86"/>
        <v>0</v>
      </c>
      <c r="BM115" s="28">
        <f t="shared" si="86"/>
        <v>1.6666799999999999</v>
      </c>
      <c r="BN115" s="28">
        <f t="shared" si="86"/>
        <v>2.9780000000000001E-2</v>
      </c>
      <c r="BO115" s="28">
        <f t="shared" ref="BO115" si="87">BO110*BO112</f>
        <v>0</v>
      </c>
      <c r="BP115" s="29">
        <f>SUM(D115:BN115)</f>
        <v>46.596460000000008</v>
      </c>
      <c r="BQ115" s="30">
        <f>BP115/$C$7</f>
        <v>11.649115000000002</v>
      </c>
    </row>
  </sheetData>
  <mergeCells count="361"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BE13" sqref="BE1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B1" s="84" t="s">
        <v>96</v>
      </c>
      <c r="C1" s="84"/>
      <c r="D1" s="84"/>
      <c r="E1" s="84"/>
      <c r="F1" s="84"/>
    </row>
    <row r="2" spans="1:69" x14ac:dyDescent="0.25">
      <c r="B2" s="84" t="s">
        <v>97</v>
      </c>
      <c r="C2" s="84"/>
      <c r="D2" s="84"/>
      <c r="E2" s="84"/>
      <c r="F2" s="84"/>
    </row>
    <row r="4" spans="1:69" x14ac:dyDescent="0.25">
      <c r="D4" t="s">
        <v>0</v>
      </c>
      <c r="F4" s="1">
        <v>42</v>
      </c>
      <c r="G4" t="s">
        <v>38</v>
      </c>
      <c r="K4" s="49">
        <v>45138</v>
      </c>
      <c r="L4" s="2"/>
    </row>
    <row r="5" spans="1:69" s="34" customFormat="1" ht="15" customHeight="1" x14ac:dyDescent="0.25">
      <c r="A5" s="101"/>
      <c r="B5" s="33" t="s">
        <v>1</v>
      </c>
      <c r="C5" s="103" t="s">
        <v>2</v>
      </c>
      <c r="D5" s="100" t="str">
        <f>[1]Цены!A1</f>
        <v>Хлеб пшеничный</v>
      </c>
      <c r="E5" s="100" t="str">
        <f>[1]Цены!B1</f>
        <v>Хлеб ржано-пшеничный</v>
      </c>
      <c r="F5" s="100" t="str">
        <f>[1]Цены!C1</f>
        <v>Сахар</v>
      </c>
      <c r="G5" s="100" t="str">
        <f>[1]Цены!D1</f>
        <v>Чай</v>
      </c>
      <c r="H5" s="100" t="str">
        <f>[1]Цены!E1</f>
        <v>Какао</v>
      </c>
      <c r="I5" s="100" t="str">
        <f>[1]Цены!F1</f>
        <v>Кофейный напиток</v>
      </c>
      <c r="J5" s="100" t="str">
        <f>[1]Цены!G1</f>
        <v>Молоко 2,5%</v>
      </c>
      <c r="K5" s="100" t="str">
        <f>[1]Цены!H1</f>
        <v>Масло сливочное</v>
      </c>
      <c r="L5" s="100" t="str">
        <f>[1]Цены!I1</f>
        <v>Сметана 15%</v>
      </c>
      <c r="M5" s="100" t="str">
        <f>[1]Цены!J1</f>
        <v>Молоко сухое</v>
      </c>
      <c r="N5" s="100" t="str">
        <f>[1]Цены!K1</f>
        <v>Снежок 2,5 %</v>
      </c>
      <c r="O5" s="100" t="str">
        <f>[1]Цены!L1</f>
        <v>Творог 5%</v>
      </c>
      <c r="P5" s="100" t="str">
        <f>[1]Цены!M1</f>
        <v>Молоко сгущенное</v>
      </c>
      <c r="Q5" s="100" t="str">
        <f>[1]Цены!N1</f>
        <v xml:space="preserve">Джем Сава </v>
      </c>
      <c r="R5" s="100" t="str">
        <f>[1]Цены!O1</f>
        <v>Сыр</v>
      </c>
      <c r="S5" s="100" t="str">
        <f>[1]Цены!P1</f>
        <v>Зеленый горошек</v>
      </c>
      <c r="T5" s="100" t="str">
        <f>[1]Цены!Q1</f>
        <v>Кукуруза консервирован.</v>
      </c>
      <c r="U5" s="100" t="str">
        <f>[1]Цены!R1</f>
        <v>Консервы рыбные</v>
      </c>
      <c r="V5" s="100" t="str">
        <f>[1]Цены!S1</f>
        <v>Огурцы консервирован.</v>
      </c>
      <c r="W5" s="100" t="str">
        <f>[1]Цены!T1</f>
        <v>Огурцы свежие</v>
      </c>
      <c r="X5" s="100" t="str">
        <f>[1]Цены!U1</f>
        <v>Яйцо</v>
      </c>
      <c r="Y5" s="100" t="str">
        <f>[1]Цены!V1</f>
        <v>Икра кабачковая</v>
      </c>
      <c r="Z5" s="100" t="str">
        <f>[1]Цены!W1</f>
        <v>Изюм</v>
      </c>
      <c r="AA5" s="100" t="str">
        <f>[1]Цены!X1</f>
        <v>Курага</v>
      </c>
      <c r="AB5" s="100" t="str">
        <f>[1]Цены!Y1</f>
        <v>Чернослив</v>
      </c>
      <c r="AC5" s="100" t="str">
        <f>[1]Цены!Z1</f>
        <v>Шиповник</v>
      </c>
      <c r="AD5" s="100" t="str">
        <f>[1]Цены!AA1</f>
        <v>Сухофрукты</v>
      </c>
      <c r="AE5" s="100" t="str">
        <f>[1]Цены!AB1</f>
        <v>Ягода свежемороженная</v>
      </c>
      <c r="AF5" s="100" t="str">
        <f>[1]Цены!AC1</f>
        <v>Лимон</v>
      </c>
      <c r="AG5" s="100" t="str">
        <f>[1]Цены!AD1</f>
        <v>Кисель</v>
      </c>
      <c r="AH5" s="100" t="str">
        <f>[1]Цены!AE1</f>
        <v xml:space="preserve">Сок </v>
      </c>
      <c r="AI5" s="100" t="str">
        <f>[1]Цены!AF1</f>
        <v>Макаронные изделия</v>
      </c>
      <c r="AJ5" s="100" t="str">
        <f>[1]Цены!AG1</f>
        <v>Мука</v>
      </c>
      <c r="AK5" s="100" t="str">
        <f>[1]Цены!AH1</f>
        <v>Дрожжи</v>
      </c>
      <c r="AL5" s="100" t="str">
        <f>[1]Цены!AI1</f>
        <v>Печенье</v>
      </c>
      <c r="AM5" s="100" t="str">
        <f>[1]Цены!AJ1</f>
        <v>Пряники</v>
      </c>
      <c r="AN5" s="100" t="str">
        <f>[1]Цены!AK1</f>
        <v>Вафли</v>
      </c>
      <c r="AO5" s="100" t="str">
        <f>[1]Цены!AL1</f>
        <v>Конфеты</v>
      </c>
      <c r="AP5" s="100" t="str">
        <f>[1]Цены!AM1</f>
        <v>Повидло Сава</v>
      </c>
      <c r="AQ5" s="100" t="str">
        <f>[1]Цены!AN1</f>
        <v>Крупа геркулес</v>
      </c>
      <c r="AR5" s="100" t="str">
        <f>[1]Цены!AO1</f>
        <v>Крупа горох</v>
      </c>
      <c r="AS5" s="100" t="str">
        <f>[1]Цены!AP1</f>
        <v>Крупа гречневая</v>
      </c>
      <c r="AT5" s="100" t="str">
        <f>[1]Цены!AQ1</f>
        <v>Крупа кукурузная</v>
      </c>
      <c r="AU5" s="100" t="str">
        <f>[1]Цены!AR1</f>
        <v>Крупа манная</v>
      </c>
      <c r="AV5" s="100" t="str">
        <f>[1]Цены!AS1</f>
        <v>Крупа перловая</v>
      </c>
      <c r="AW5" s="100" t="str">
        <f>[1]Цены!AT1</f>
        <v>Крупа пшеничная</v>
      </c>
      <c r="AX5" s="100" t="str">
        <f>[1]Цены!AU1</f>
        <v>Крупа пшено</v>
      </c>
      <c r="AY5" s="100" t="str">
        <f>[1]Цены!AV1</f>
        <v>Крупа ячневая</v>
      </c>
      <c r="AZ5" s="100" t="str">
        <f>[1]Цены!AW1</f>
        <v>Рис</v>
      </c>
      <c r="BA5" s="100" t="str">
        <f>[1]Цены!AX1</f>
        <v>Цыпленок бройлер</v>
      </c>
      <c r="BB5" s="100" t="str">
        <f>[1]Цены!AY1</f>
        <v>Филе куриное</v>
      </c>
      <c r="BC5" s="100" t="str">
        <f>[1]Цены!AZ1</f>
        <v>Фарш говяжий</v>
      </c>
      <c r="BD5" s="100" t="str">
        <f>[1]Цены!BA1</f>
        <v>Печень куриная</v>
      </c>
      <c r="BE5" s="100" t="str">
        <f>[1]Цены!BB1</f>
        <v>Филе минтая</v>
      </c>
      <c r="BF5" s="100" t="str">
        <f>[1]Цены!BC1</f>
        <v>Филе сельди слабосол.</v>
      </c>
      <c r="BG5" s="100" t="str">
        <f>[1]Цены!BD1</f>
        <v>Картофель</v>
      </c>
      <c r="BH5" s="100" t="str">
        <f>[1]Цены!BE1</f>
        <v>Морковь</v>
      </c>
      <c r="BI5" s="100" t="str">
        <f>[1]Цены!BF1</f>
        <v>Лук</v>
      </c>
      <c r="BJ5" s="100" t="str">
        <f>[1]Цены!BG1</f>
        <v>Капуста</v>
      </c>
      <c r="BK5" s="100" t="str">
        <f>[1]Цены!BH1</f>
        <v>Свекла</v>
      </c>
      <c r="BL5" s="100" t="str">
        <f>[1]Цены!BI1</f>
        <v>Томатная паста</v>
      </c>
      <c r="BM5" s="100" t="str">
        <f>[1]Цены!BJ1</f>
        <v>Масло растительное</v>
      </c>
      <c r="BN5" s="100" t="str">
        <f>[1]Цены!BK1</f>
        <v>Соль</v>
      </c>
      <c r="BO5" s="89" t="s">
        <v>92</v>
      </c>
      <c r="BP5" s="105" t="s">
        <v>3</v>
      </c>
      <c r="BQ5" s="105" t="s">
        <v>4</v>
      </c>
    </row>
    <row r="6" spans="1:69" s="34" customFormat="1" ht="45.75" customHeight="1" x14ac:dyDescent="0.25">
      <c r="A6" s="102"/>
      <c r="B6" s="4" t="s">
        <v>5</v>
      </c>
      <c r="C6" s="104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90"/>
      <c r="BP6" s="105"/>
      <c r="BQ6" s="105"/>
    </row>
    <row r="7" spans="1:69" ht="14.25" customHeight="1" x14ac:dyDescent="0.25">
      <c r="A7" s="95" t="s">
        <v>6</v>
      </c>
      <c r="B7" s="5" t="s">
        <v>7</v>
      </c>
      <c r="C7" s="96">
        <f>$F$4</f>
        <v>42</v>
      </c>
      <c r="D7" s="5"/>
      <c r="E7" s="5"/>
      <c r="F7" s="5">
        <v>4.0000000000000001E-3</v>
      </c>
      <c r="G7" s="5"/>
      <c r="H7" s="5"/>
      <c r="I7" s="5"/>
      <c r="J7" s="5"/>
      <c r="K7" s="87">
        <v>1.8E-3</v>
      </c>
      <c r="L7" s="5"/>
      <c r="M7" s="5">
        <v>1.2500000000000001E-2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95"/>
      <c r="B8" s="7" t="s">
        <v>8</v>
      </c>
      <c r="C8" s="97"/>
      <c r="D8" s="85">
        <v>2.5000000000000001E-2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95"/>
      <c r="B9" s="5" t="s">
        <v>9</v>
      </c>
      <c r="C9" s="97"/>
      <c r="D9" s="5"/>
      <c r="E9" s="5"/>
      <c r="F9" s="5">
        <v>8.9999999999999993E-3</v>
      </c>
      <c r="G9" s="5"/>
      <c r="H9" s="5">
        <v>1.1999999999999999E-3</v>
      </c>
      <c r="I9" s="5"/>
      <c r="J9" s="5">
        <v>8.4000000000000005E-2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95"/>
      <c r="B10" s="5"/>
      <c r="C10" s="9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5"/>
      <c r="B11" s="5"/>
      <c r="C11" s="9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5" t="s">
        <v>10</v>
      </c>
      <c r="B12" s="5" t="s">
        <v>11</v>
      </c>
      <c r="C12" s="96">
        <f>$F$4</f>
        <v>42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5">
        <v>2.8000000000000001E-2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95"/>
      <c r="B13" s="8" t="s">
        <v>35</v>
      </c>
      <c r="C13" s="97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85">
        <v>4.8000000000000001E-2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95"/>
      <c r="B14" s="5" t="s">
        <v>12</v>
      </c>
      <c r="C14" s="9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95"/>
      <c r="B15" s="5" t="s">
        <v>13</v>
      </c>
      <c r="C15" s="97"/>
      <c r="D15" s="85">
        <v>2.785E-2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95"/>
      <c r="B16" s="5" t="s">
        <v>14</v>
      </c>
      <c r="C16" s="97"/>
      <c r="D16" s="5"/>
      <c r="E16" s="85">
        <v>5.5419999999999997E-2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95"/>
      <c r="B17" s="15" t="s">
        <v>15</v>
      </c>
      <c r="C17" s="97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7">
        <v>1.4800000000000001E-2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5.0000000000000002E-5</v>
      </c>
    </row>
    <row r="18" spans="1:68" x14ac:dyDescent="0.25">
      <c r="A18" s="95"/>
      <c r="B18" s="9"/>
      <c r="C18" s="9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95"/>
      <c r="B19" s="9"/>
      <c r="C19" s="9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95" t="s">
        <v>16</v>
      </c>
      <c r="B20" s="5" t="s">
        <v>17</v>
      </c>
      <c r="C20" s="96">
        <f>$F$4</f>
        <v>42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95"/>
      <c r="B21" s="75" t="s">
        <v>18</v>
      </c>
      <c r="C21" s="97"/>
      <c r="D21" s="9"/>
      <c r="E21" s="9"/>
      <c r="F21" s="9">
        <v>3.0000000000000001E-3</v>
      </c>
      <c r="G21" s="9"/>
      <c r="H21" s="9"/>
      <c r="I21" s="9"/>
      <c r="J21" s="86">
        <v>1.438E-2</v>
      </c>
      <c r="K21" s="86">
        <v>1.8E-3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/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95"/>
      <c r="B22" s="5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95"/>
      <c r="B23" s="5"/>
      <c r="C23" s="9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95"/>
      <c r="B24" s="5"/>
      <c r="C24" s="9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88">
        <v>1.1659999999999999E-3</v>
      </c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95" t="s">
        <v>19</v>
      </c>
      <c r="B25" s="14" t="s">
        <v>20</v>
      </c>
      <c r="C25" s="96">
        <f>$F$4</f>
        <v>42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95"/>
      <c r="B26" t="s">
        <v>13</v>
      </c>
      <c r="C26" s="97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95"/>
      <c r="B27" s="9" t="s">
        <v>21</v>
      </c>
      <c r="C27" s="97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95"/>
      <c r="B28" s="15"/>
      <c r="C28" s="9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95"/>
      <c r="B29" s="5"/>
      <c r="C29" s="9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22</v>
      </c>
      <c r="C30" s="40"/>
      <c r="D30" s="41">
        <f t="shared" ref="D30:BN30" si="0">SUM(D7:D29)</f>
        <v>7.2849999999999998E-2</v>
      </c>
      <c r="E30" s="41">
        <f t="shared" si="0"/>
        <v>5.5419999999999997E-2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9.8380000000000009E-2</v>
      </c>
      <c r="K30" s="41">
        <f t="shared" si="0"/>
        <v>8.6E-3</v>
      </c>
      <c r="L30" s="41">
        <f t="shared" si="0"/>
        <v>7.0000000000000001E-3</v>
      </c>
      <c r="M30" s="41">
        <f t="shared" ref="M30:X30" si="1">SUM(M7:M29)</f>
        <v>1.2500000000000001E-2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1.4800000000000001E-2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1.1659999999999999E-3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2.8000000000000001E-2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4.8000000000000001E-2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5.0000000000000002E-5</v>
      </c>
    </row>
    <row r="31" spans="1:68" ht="17.25" x14ac:dyDescent="0.3">
      <c r="A31" s="38"/>
      <c r="B31" s="39" t="s">
        <v>36</v>
      </c>
      <c r="C31" s="40"/>
      <c r="D31" s="42">
        <f>ROUND(PRODUCT(D30,$F$4),3)</f>
        <v>3.06</v>
      </c>
      <c r="E31" s="42">
        <f t="shared" ref="E31:BO31" si="4">ROUND(PRODUCT(E30,$F$4),3)</f>
        <v>2.3279999999999998</v>
      </c>
      <c r="F31" s="42">
        <f t="shared" si="4"/>
        <v>1.974</v>
      </c>
      <c r="G31" s="42">
        <f t="shared" si="4"/>
        <v>0.05</v>
      </c>
      <c r="H31" s="42">
        <f t="shared" si="4"/>
        <v>0.05</v>
      </c>
      <c r="I31" s="42">
        <f t="shared" si="4"/>
        <v>0</v>
      </c>
      <c r="J31" s="42">
        <f t="shared" si="4"/>
        <v>4.1319999999999997</v>
      </c>
      <c r="K31" s="42">
        <f t="shared" si="4"/>
        <v>0.36099999999999999</v>
      </c>
      <c r="L31" s="42">
        <f t="shared" si="4"/>
        <v>0.29399999999999998</v>
      </c>
      <c r="M31" s="42">
        <f t="shared" si="4"/>
        <v>0.52500000000000002</v>
      </c>
      <c r="N31" s="42">
        <f t="shared" si="4"/>
        <v>0</v>
      </c>
      <c r="O31" s="42">
        <f t="shared" si="4"/>
        <v>0</v>
      </c>
      <c r="P31" s="42">
        <f t="shared" si="4"/>
        <v>0</v>
      </c>
      <c r="Q31" s="42">
        <f t="shared" si="4"/>
        <v>0</v>
      </c>
      <c r="R31" s="42">
        <f t="shared" si="4"/>
        <v>0</v>
      </c>
      <c r="S31" s="42">
        <f t="shared" si="4"/>
        <v>0</v>
      </c>
      <c r="T31" s="42">
        <f t="shared" si="4"/>
        <v>0</v>
      </c>
      <c r="U31" s="42">
        <f t="shared" si="4"/>
        <v>0</v>
      </c>
      <c r="V31" s="42">
        <f t="shared" si="4"/>
        <v>0</v>
      </c>
      <c r="W31" s="42">
        <f t="shared" si="4"/>
        <v>0</v>
      </c>
      <c r="X31" s="42">
        <v>3</v>
      </c>
      <c r="Y31" s="42">
        <f t="shared" si="4"/>
        <v>0</v>
      </c>
      <c r="Z31" s="42">
        <f t="shared" si="4"/>
        <v>0</v>
      </c>
      <c r="AA31" s="42">
        <f t="shared" si="4"/>
        <v>0</v>
      </c>
      <c r="AB31" s="42">
        <f t="shared" si="4"/>
        <v>0.622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0.252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1.663</v>
      </c>
      <c r="AK31" s="42">
        <f t="shared" si="4"/>
        <v>4.9000000000000002E-2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0.84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1.47</v>
      </c>
      <c r="BA31" s="42">
        <f t="shared" si="4"/>
        <v>1.1759999999999999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2.016</v>
      </c>
      <c r="BF31" s="42">
        <f t="shared" si="4"/>
        <v>0</v>
      </c>
      <c r="BG31" s="42">
        <f t="shared" si="4"/>
        <v>12.348000000000001</v>
      </c>
      <c r="BH31" s="42">
        <f t="shared" si="4"/>
        <v>2.7719999999999998</v>
      </c>
      <c r="BI31" s="42">
        <f t="shared" si="4"/>
        <v>1.6379999999999999</v>
      </c>
      <c r="BJ31" s="42">
        <f t="shared" si="4"/>
        <v>1.89</v>
      </c>
      <c r="BK31" s="42">
        <f t="shared" si="4"/>
        <v>0</v>
      </c>
      <c r="BL31" s="42">
        <f t="shared" si="4"/>
        <v>0</v>
      </c>
      <c r="BM31" s="42">
        <f t="shared" si="4"/>
        <v>0.63</v>
      </c>
      <c r="BN31" s="42">
        <f t="shared" si="4"/>
        <v>0.252</v>
      </c>
      <c r="BO31" s="42">
        <f t="shared" si="4"/>
        <v>2E-3</v>
      </c>
    </row>
    <row r="32" spans="1:68" s="43" customFormat="1" ht="18.75" x14ac:dyDescent="0.3">
      <c r="D32" s="44">
        <f>D31+' 1,5-2 года (день 5)'!D31</f>
        <v>3.3</v>
      </c>
      <c r="E32" s="44">
        <f>E31+' 1,5-2 года (день 5)'!E31</f>
        <v>2.5</v>
      </c>
      <c r="F32" s="44">
        <f>F31+' 1,5-2 года (день 5)'!F31</f>
        <v>2.1339999999999999</v>
      </c>
      <c r="G32" s="44">
        <f>G31+' 1,5-2 года (день 5)'!G31</f>
        <v>5.2000000000000005E-2</v>
      </c>
      <c r="H32" s="44">
        <f>H31+' 1,5-2 года (день 5)'!H31</f>
        <v>5.4000000000000006E-2</v>
      </c>
      <c r="I32" s="44">
        <f>I31+' 1,5-2 года (день 5)'!I31</f>
        <v>0</v>
      </c>
      <c r="J32" s="44">
        <f>J31+' 1,5-2 года (день 5)'!J31</f>
        <v>4.5</v>
      </c>
      <c r="K32" s="44">
        <f>K31+' 1,5-2 года (день 5)'!K31</f>
        <v>0.40499999999999997</v>
      </c>
      <c r="L32" s="44">
        <f>L31+' 1,5-2 года (день 5)'!L31</f>
        <v>0.318</v>
      </c>
      <c r="M32" s="44">
        <f>M31+' 1,5-2 года (день 5)'!M31</f>
        <v>0.56500000000000006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4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0.66200000000000003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0.27200000000000002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1.8010000000000002</v>
      </c>
      <c r="AK32" s="44">
        <f>AK31+' 1,5-2 года (день 5)'!AK31</f>
        <v>0.05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0.89999999999999991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1.5899999999999999</v>
      </c>
      <c r="BA32" s="44">
        <f>BA31+' 1,5-2 года (день 5)'!BA31</f>
        <v>1.276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2.1560000000000001</v>
      </c>
      <c r="BF32" s="44">
        <f>BF31+' 1,5-2 года (день 5)'!BF31</f>
        <v>0</v>
      </c>
      <c r="BG32" s="44">
        <f>BG31+' 1,5-2 года (день 5)'!BG31</f>
        <v>13.148000000000001</v>
      </c>
      <c r="BH32" s="44">
        <f>BH31+' 1,5-2 года (день 5)'!BH31</f>
        <v>3.0519999999999996</v>
      </c>
      <c r="BI32" s="44">
        <f>BI31+' 1,5-2 года (день 5)'!BI31</f>
        <v>1.6779999999999999</v>
      </c>
      <c r="BJ32" s="44">
        <f>BJ31+' 1,5-2 года (день 5)'!BJ31</f>
        <v>2.0099999999999998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0.67800000000000005</v>
      </c>
      <c r="BN32" s="44">
        <f>BN31+' 1,5-2 года (день 5)'!BN31</f>
        <v>0.26800000000000002</v>
      </c>
      <c r="BO32" s="44">
        <f>BO31+' 1,5-2 года (день 5)'!BO31</f>
        <v>2E-3</v>
      </c>
      <c r="BP32" s="45">
        <f>SUM(D32:BN32)</f>
        <v>47.368999999999986</v>
      </c>
    </row>
    <row r="33" spans="1:69" x14ac:dyDescent="0.25">
      <c r="F33" t="s">
        <v>93</v>
      </c>
    </row>
    <row r="35" spans="1:69" x14ac:dyDescent="0.25">
      <c r="F35" t="s">
        <v>94</v>
      </c>
    </row>
    <row r="36" spans="1:69" x14ac:dyDescent="0.25">
      <c r="BP36" s="20"/>
      <c r="BQ36" s="21"/>
    </row>
    <row r="37" spans="1:69" x14ac:dyDescent="0.25">
      <c r="F37" t="s">
        <v>24</v>
      </c>
    </row>
    <row r="44" spans="1:69" ht="17.25" x14ac:dyDescent="0.3">
      <c r="A44" s="22"/>
      <c r="B44" s="23" t="s">
        <v>25</v>
      </c>
      <c r="C44" s="24" t="s">
        <v>26</v>
      </c>
      <c r="D44" s="25">
        <v>67.27</v>
      </c>
      <c r="E44" s="25">
        <v>70</v>
      </c>
      <c r="F44" s="25">
        <v>85</v>
      </c>
      <c r="G44" s="25">
        <v>532</v>
      </c>
      <c r="H44" s="25">
        <v>1140</v>
      </c>
      <c r="I44" s="25">
        <v>620</v>
      </c>
      <c r="J44" s="25">
        <v>71.38</v>
      </c>
      <c r="K44" s="25">
        <v>662.44</v>
      </c>
      <c r="L44" s="25">
        <v>200.83</v>
      </c>
      <c r="M44" s="25">
        <v>554</v>
      </c>
      <c r="N44" s="25">
        <v>99.49</v>
      </c>
      <c r="O44" s="25">
        <v>320.32</v>
      </c>
      <c r="P44" s="25">
        <v>373.68</v>
      </c>
      <c r="Q44" s="25">
        <v>380</v>
      </c>
      <c r="R44" s="25"/>
      <c r="S44" s="25"/>
      <c r="T44" s="25"/>
      <c r="U44" s="25">
        <v>708</v>
      </c>
      <c r="V44" s="25">
        <v>401.28</v>
      </c>
      <c r="W44" s="25">
        <v>209</v>
      </c>
      <c r="X44" s="25">
        <v>7.2</v>
      </c>
      <c r="Y44" s="25"/>
      <c r="Z44" s="25">
        <v>315</v>
      </c>
      <c r="AA44" s="25">
        <v>412</v>
      </c>
      <c r="AB44" s="25">
        <v>224</v>
      </c>
      <c r="AC44" s="25">
        <v>238</v>
      </c>
      <c r="AD44" s="25">
        <v>145</v>
      </c>
      <c r="AE44" s="25">
        <v>388</v>
      </c>
      <c r="AF44" s="83">
        <v>279</v>
      </c>
      <c r="AG44" s="25">
        <v>227.27</v>
      </c>
      <c r="AH44" s="25">
        <v>59.8</v>
      </c>
      <c r="AI44" s="25">
        <v>56.5</v>
      </c>
      <c r="AJ44" s="25">
        <v>38.5</v>
      </c>
      <c r="AK44" s="25">
        <v>190</v>
      </c>
      <c r="AL44" s="25">
        <v>195</v>
      </c>
      <c r="AM44" s="25">
        <v>316.27999999999997</v>
      </c>
      <c r="AN44" s="25">
        <v>244</v>
      </c>
      <c r="AO44" s="25"/>
      <c r="AP44" s="25">
        <v>224.14</v>
      </c>
      <c r="AQ44" s="25">
        <v>62.5</v>
      </c>
      <c r="AR44" s="25">
        <v>50</v>
      </c>
      <c r="AS44" s="25">
        <v>66</v>
      </c>
      <c r="AT44" s="25">
        <v>61.43</v>
      </c>
      <c r="AU44" s="25">
        <v>54.29</v>
      </c>
      <c r="AV44" s="25">
        <v>56.25</v>
      </c>
      <c r="AW44" s="25">
        <v>72.86</v>
      </c>
      <c r="AX44" s="25">
        <v>66</v>
      </c>
      <c r="AY44" s="25">
        <v>60</v>
      </c>
      <c r="AZ44" s="25">
        <v>117.34</v>
      </c>
      <c r="BA44" s="25">
        <v>275</v>
      </c>
      <c r="BB44" s="25">
        <v>413</v>
      </c>
      <c r="BC44" s="25">
        <v>558.79999999999995</v>
      </c>
      <c r="BD44" s="25">
        <v>217</v>
      </c>
      <c r="BE44" s="25">
        <v>369</v>
      </c>
      <c r="BF44" s="25"/>
      <c r="BG44" s="25">
        <v>49</v>
      </c>
      <c r="BH44" s="25">
        <v>79</v>
      </c>
      <c r="BI44" s="25">
        <v>49</v>
      </c>
      <c r="BJ44" s="25">
        <v>59</v>
      </c>
      <c r="BK44" s="25">
        <v>49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25" x14ac:dyDescent="0.3">
      <c r="B45" s="16" t="s">
        <v>27</v>
      </c>
      <c r="C45" s="17" t="s">
        <v>26</v>
      </c>
      <c r="D45" s="18">
        <f>D44/1000</f>
        <v>6.7269999999999996E-2</v>
      </c>
      <c r="E45" s="18">
        <f t="shared" ref="E45:BN45" si="5">E44/1000</f>
        <v>7.0000000000000007E-2</v>
      </c>
      <c r="F45" s="18">
        <f t="shared" si="5"/>
        <v>8.5000000000000006E-2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0.62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0.55400000000000005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0.38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0.40127999999999997</v>
      </c>
      <c r="W45" s="18">
        <f t="shared" si="5"/>
        <v>0.20899999999999999</v>
      </c>
      <c r="X45" s="18">
        <f t="shared" si="5"/>
        <v>7.1999999999999998E-3</v>
      </c>
      <c r="Y45" s="18">
        <f t="shared" si="5"/>
        <v>0</v>
      </c>
      <c r="Z45" s="18">
        <f t="shared" si="5"/>
        <v>0.315</v>
      </c>
      <c r="AA45" s="18">
        <f t="shared" si="5"/>
        <v>0.41199999999999998</v>
      </c>
      <c r="AB45" s="18">
        <f t="shared" si="5"/>
        <v>0.224</v>
      </c>
      <c r="AC45" s="18">
        <f t="shared" si="5"/>
        <v>0.23799999999999999</v>
      </c>
      <c r="AD45" s="18">
        <f t="shared" si="5"/>
        <v>0.14499999999999999</v>
      </c>
      <c r="AE45" s="18">
        <f t="shared" si="5"/>
        <v>0.38800000000000001</v>
      </c>
      <c r="AF45" s="18">
        <f t="shared" si="5"/>
        <v>0.27900000000000003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5.6500000000000002E-2</v>
      </c>
      <c r="AJ45" s="18">
        <f t="shared" si="5"/>
        <v>3.85E-2</v>
      </c>
      <c r="AK45" s="18">
        <f t="shared" si="5"/>
        <v>0.19</v>
      </c>
      <c r="AL45" s="18">
        <f t="shared" si="5"/>
        <v>0.19500000000000001</v>
      </c>
      <c r="AM45" s="18">
        <f t="shared" si="5"/>
        <v>0.31627999999999995</v>
      </c>
      <c r="AN45" s="18">
        <f t="shared" si="5"/>
        <v>0.24399999999999999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6.6000000000000003E-2</v>
      </c>
      <c r="AT45" s="18">
        <f t="shared" si="5"/>
        <v>6.1429999999999998E-2</v>
      </c>
      <c r="AU45" s="18">
        <f t="shared" si="5"/>
        <v>5.4289999999999998E-2</v>
      </c>
      <c r="AV45" s="18">
        <f t="shared" si="5"/>
        <v>5.6250000000000001E-2</v>
      </c>
      <c r="AW45" s="18">
        <f t="shared" si="5"/>
        <v>7.2859999999999994E-2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0.11734</v>
      </c>
      <c r="BA45" s="18">
        <f t="shared" si="5"/>
        <v>0.27500000000000002</v>
      </c>
      <c r="BB45" s="18">
        <f t="shared" si="5"/>
        <v>0.41299999999999998</v>
      </c>
      <c r="BC45" s="18">
        <f t="shared" si="5"/>
        <v>0.55879999999999996</v>
      </c>
      <c r="BD45" s="18">
        <f t="shared" si="5"/>
        <v>0.217</v>
      </c>
      <c r="BE45" s="18">
        <f t="shared" si="5"/>
        <v>0.36899999999999999</v>
      </c>
      <c r="BF45" s="18">
        <f t="shared" si="5"/>
        <v>0</v>
      </c>
      <c r="BG45" s="18">
        <f t="shared" si="5"/>
        <v>4.9000000000000002E-2</v>
      </c>
      <c r="BH45" s="18">
        <f t="shared" si="5"/>
        <v>7.9000000000000001E-2</v>
      </c>
      <c r="BI45" s="18">
        <f t="shared" si="5"/>
        <v>4.9000000000000002E-2</v>
      </c>
      <c r="BJ45" s="18">
        <f t="shared" si="5"/>
        <v>5.8999999999999997E-2</v>
      </c>
      <c r="BK45" s="18">
        <f t="shared" si="5"/>
        <v>4.9000000000000002E-2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25" x14ac:dyDescent="0.3">
      <c r="A46" s="26"/>
      <c r="B46" s="27" t="s">
        <v>28</v>
      </c>
      <c r="C46" s="99"/>
      <c r="D46" s="28">
        <f>D31*D44</f>
        <v>205.84619999999998</v>
      </c>
      <c r="E46" s="28">
        <f t="shared" ref="E46:BN46" si="7">E31*E44</f>
        <v>162.95999999999998</v>
      </c>
      <c r="F46" s="28">
        <f t="shared" si="7"/>
        <v>167.79</v>
      </c>
      <c r="G46" s="28">
        <f t="shared" si="7"/>
        <v>26.6</v>
      </c>
      <c r="H46" s="28">
        <f t="shared" si="7"/>
        <v>57</v>
      </c>
      <c r="I46" s="28">
        <f t="shared" si="7"/>
        <v>0</v>
      </c>
      <c r="J46" s="28">
        <f t="shared" si="7"/>
        <v>294.94215999999994</v>
      </c>
      <c r="K46" s="28">
        <f t="shared" si="7"/>
        <v>239.14084000000003</v>
      </c>
      <c r="L46" s="28">
        <f t="shared" si="7"/>
        <v>59.044020000000003</v>
      </c>
      <c r="M46" s="28">
        <f t="shared" si="7"/>
        <v>290.85000000000002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 t="shared" si="7"/>
        <v>0</v>
      </c>
      <c r="X46" s="28">
        <f t="shared" si="7"/>
        <v>21.6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139.328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70.308000000000007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64.025500000000008</v>
      </c>
      <c r="AK46" s="28">
        <f t="shared" si="7"/>
        <v>9.31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52.5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172.4898</v>
      </c>
      <c r="BA46" s="28">
        <f t="shared" si="7"/>
        <v>323.39999999999998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743.904</v>
      </c>
      <c r="BF46" s="28">
        <f t="shared" si="7"/>
        <v>0</v>
      </c>
      <c r="BG46" s="28">
        <f t="shared" si="7"/>
        <v>605.05200000000002</v>
      </c>
      <c r="BH46" s="28">
        <f t="shared" si="7"/>
        <v>218.98799999999997</v>
      </c>
      <c r="BI46" s="28">
        <f t="shared" si="7"/>
        <v>80.262</v>
      </c>
      <c r="BJ46" s="28">
        <f t="shared" si="7"/>
        <v>111.50999999999999</v>
      </c>
      <c r="BK46" s="28">
        <f t="shared" si="7"/>
        <v>0</v>
      </c>
      <c r="BL46" s="28">
        <f t="shared" si="7"/>
        <v>0</v>
      </c>
      <c r="BM46" s="28">
        <f t="shared" si="7"/>
        <v>87.500699999999995</v>
      </c>
      <c r="BN46" s="28">
        <f t="shared" si="7"/>
        <v>3.7522800000000003</v>
      </c>
      <c r="BO46" s="28">
        <f t="shared" ref="BO46" si="8">BO31*BO44</f>
        <v>20</v>
      </c>
      <c r="BP46" s="29">
        <f>SUM(D46:BN46)</f>
        <v>4208.1034999999993</v>
      </c>
      <c r="BQ46" s="30">
        <f>BP46/$C$7</f>
        <v>100.19294047619046</v>
      </c>
    </row>
    <row r="47" spans="1:69" ht="17.25" x14ac:dyDescent="0.3">
      <c r="A47" s="26"/>
      <c r="B47" s="27" t="s">
        <v>29</v>
      </c>
      <c r="C47" s="99"/>
      <c r="D47" s="28">
        <f>D31*D44</f>
        <v>205.84619999999998</v>
      </c>
      <c r="E47" s="28">
        <f t="shared" ref="E47:BN47" si="9">E31*E44</f>
        <v>162.95999999999998</v>
      </c>
      <c r="F47" s="28">
        <f t="shared" si="9"/>
        <v>167.79</v>
      </c>
      <c r="G47" s="28">
        <f t="shared" si="9"/>
        <v>26.6</v>
      </c>
      <c r="H47" s="28">
        <f t="shared" si="9"/>
        <v>57</v>
      </c>
      <c r="I47" s="28">
        <f t="shared" si="9"/>
        <v>0</v>
      </c>
      <c r="J47" s="28">
        <f t="shared" si="9"/>
        <v>294.94215999999994</v>
      </c>
      <c r="K47" s="28">
        <f t="shared" si="9"/>
        <v>239.14084000000003</v>
      </c>
      <c r="L47" s="28">
        <f t="shared" si="9"/>
        <v>59.044020000000003</v>
      </c>
      <c r="M47" s="28">
        <f t="shared" si="9"/>
        <v>290.85000000000002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 t="shared" si="9"/>
        <v>0</v>
      </c>
      <c r="X47" s="28">
        <f t="shared" si="9"/>
        <v>21.6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139.328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70.308000000000007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64.025500000000008</v>
      </c>
      <c r="AK47" s="28">
        <f t="shared" si="9"/>
        <v>9.31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52.5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172.4898</v>
      </c>
      <c r="BA47" s="28">
        <f t="shared" si="9"/>
        <v>323.39999999999998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743.904</v>
      </c>
      <c r="BF47" s="28">
        <f t="shared" si="9"/>
        <v>0</v>
      </c>
      <c r="BG47" s="28">
        <f t="shared" si="9"/>
        <v>605.05200000000002</v>
      </c>
      <c r="BH47" s="28">
        <f t="shared" si="9"/>
        <v>218.98799999999997</v>
      </c>
      <c r="BI47" s="28">
        <f t="shared" si="9"/>
        <v>80.262</v>
      </c>
      <c r="BJ47" s="28">
        <f t="shared" si="9"/>
        <v>111.50999999999999</v>
      </c>
      <c r="BK47" s="28">
        <f t="shared" si="9"/>
        <v>0</v>
      </c>
      <c r="BL47" s="28">
        <f t="shared" si="9"/>
        <v>0</v>
      </c>
      <c r="BM47" s="28">
        <f t="shared" si="9"/>
        <v>87.500699999999995</v>
      </c>
      <c r="BN47" s="28">
        <f t="shared" si="9"/>
        <v>3.7522800000000003</v>
      </c>
      <c r="BO47" s="28">
        <f t="shared" ref="BO47" si="10">BO31*BO44</f>
        <v>20</v>
      </c>
      <c r="BP47" s="29">
        <f>SUM(D47:BN47)</f>
        <v>4208.1034999999993</v>
      </c>
      <c r="BQ47" s="30">
        <f>BP47/$C$7</f>
        <v>100.19294047619046</v>
      </c>
    </row>
    <row r="48" spans="1:69" x14ac:dyDescent="0.25">
      <c r="A48" s="31"/>
      <c r="B48" s="31" t="s">
        <v>30</v>
      </c>
    </row>
    <row r="49" spans="1:69" x14ac:dyDescent="0.25">
      <c r="A49" s="31"/>
      <c r="B49" s="31" t="s">
        <v>31</v>
      </c>
      <c r="BQ49" s="32">
        <f>BQ64+BQ82+BQ98+BQ114</f>
        <v>100.41450789999999</v>
      </c>
    </row>
    <row r="51" spans="1:69" x14ac:dyDescent="0.25">
      <c r="J51" s="1"/>
    </row>
    <row r="52" spans="1:69" ht="15" customHeight="1" x14ac:dyDescent="0.25">
      <c r="A52" s="92"/>
      <c r="B52" s="3" t="s">
        <v>1</v>
      </c>
      <c r="C52" s="89" t="s">
        <v>2</v>
      </c>
      <c r="D52" s="91" t="str">
        <f t="shared" ref="D52:BN52" si="11">D5</f>
        <v>Хлеб пшеничный</v>
      </c>
      <c r="E52" s="91" t="str">
        <f t="shared" si="11"/>
        <v>Хлеб ржано-пшеничный</v>
      </c>
      <c r="F52" s="91" t="str">
        <f t="shared" si="11"/>
        <v>Сахар</v>
      </c>
      <c r="G52" s="91" t="str">
        <f t="shared" si="11"/>
        <v>Чай</v>
      </c>
      <c r="H52" s="91" t="str">
        <f t="shared" si="11"/>
        <v>Какао</v>
      </c>
      <c r="I52" s="91" t="str">
        <f t="shared" si="11"/>
        <v>Кофейный напиток</v>
      </c>
      <c r="J52" s="91" t="str">
        <f t="shared" si="11"/>
        <v>Молоко 2,5%</v>
      </c>
      <c r="K52" s="91" t="str">
        <f t="shared" si="11"/>
        <v>Масло сливочное</v>
      </c>
      <c r="L52" s="91" t="str">
        <f t="shared" si="11"/>
        <v>Сметана 15%</v>
      </c>
      <c r="M52" s="91" t="str">
        <f t="shared" si="11"/>
        <v>Молоко сухое</v>
      </c>
      <c r="N52" s="91" t="str">
        <f t="shared" si="11"/>
        <v>Снежок 2,5 %</v>
      </c>
      <c r="O52" s="91" t="str">
        <f t="shared" si="11"/>
        <v>Творог 5%</v>
      </c>
      <c r="P52" s="91" t="str">
        <f t="shared" si="11"/>
        <v>Молоко сгущенное</v>
      </c>
      <c r="Q52" s="91" t="str">
        <f t="shared" si="11"/>
        <v xml:space="preserve">Джем Сава </v>
      </c>
      <c r="R52" s="91" t="str">
        <f t="shared" si="11"/>
        <v>Сыр</v>
      </c>
      <c r="S52" s="91" t="str">
        <f t="shared" si="11"/>
        <v>Зеленый горошек</v>
      </c>
      <c r="T52" s="91" t="str">
        <f t="shared" si="11"/>
        <v>Кукуруза консервирован.</v>
      </c>
      <c r="U52" s="91" t="str">
        <f t="shared" si="11"/>
        <v>Консервы рыбные</v>
      </c>
      <c r="V52" s="91" t="str">
        <f t="shared" si="11"/>
        <v>Огурцы консервирован.</v>
      </c>
      <c r="W52" s="91" t="str">
        <f>W5</f>
        <v>Огурцы свежие</v>
      </c>
      <c r="X52" s="91" t="str">
        <f t="shared" si="11"/>
        <v>Яйцо</v>
      </c>
      <c r="Y52" s="91" t="str">
        <f t="shared" si="11"/>
        <v>Икра кабачковая</v>
      </c>
      <c r="Z52" s="91" t="str">
        <f t="shared" si="11"/>
        <v>Изюм</v>
      </c>
      <c r="AA52" s="91" t="str">
        <f t="shared" si="11"/>
        <v>Курага</v>
      </c>
      <c r="AB52" s="91" t="str">
        <f t="shared" si="11"/>
        <v>Чернослив</v>
      </c>
      <c r="AC52" s="91" t="str">
        <f t="shared" si="11"/>
        <v>Шиповник</v>
      </c>
      <c r="AD52" s="91" t="str">
        <f t="shared" si="11"/>
        <v>Сухофрукты</v>
      </c>
      <c r="AE52" s="91" t="str">
        <f t="shared" si="11"/>
        <v>Ягода свежемороженная</v>
      </c>
      <c r="AF52" s="91" t="str">
        <f t="shared" si="11"/>
        <v>Лимон</v>
      </c>
      <c r="AG52" s="91" t="str">
        <f t="shared" si="11"/>
        <v>Кисель</v>
      </c>
      <c r="AH52" s="91" t="str">
        <f t="shared" si="11"/>
        <v xml:space="preserve">Сок </v>
      </c>
      <c r="AI52" s="91" t="str">
        <f t="shared" si="11"/>
        <v>Макаронные изделия</v>
      </c>
      <c r="AJ52" s="91" t="str">
        <f t="shared" si="11"/>
        <v>Мука</v>
      </c>
      <c r="AK52" s="91" t="str">
        <f t="shared" si="11"/>
        <v>Дрожжи</v>
      </c>
      <c r="AL52" s="91" t="str">
        <f t="shared" si="11"/>
        <v>Печенье</v>
      </c>
      <c r="AM52" s="91" t="str">
        <f t="shared" si="11"/>
        <v>Пряники</v>
      </c>
      <c r="AN52" s="91" t="str">
        <f t="shared" si="11"/>
        <v>Вафли</v>
      </c>
      <c r="AO52" s="91" t="str">
        <f t="shared" si="11"/>
        <v>Конфеты</v>
      </c>
      <c r="AP52" s="91" t="str">
        <f t="shared" si="11"/>
        <v>Повидло Сава</v>
      </c>
      <c r="AQ52" s="91" t="str">
        <f t="shared" si="11"/>
        <v>Крупа геркулес</v>
      </c>
      <c r="AR52" s="91" t="str">
        <f t="shared" si="11"/>
        <v>Крупа горох</v>
      </c>
      <c r="AS52" s="91" t="str">
        <f t="shared" si="11"/>
        <v>Крупа гречневая</v>
      </c>
      <c r="AT52" s="91" t="str">
        <f t="shared" si="11"/>
        <v>Крупа кукурузная</v>
      </c>
      <c r="AU52" s="91" t="str">
        <f t="shared" si="11"/>
        <v>Крупа манная</v>
      </c>
      <c r="AV52" s="91" t="str">
        <f t="shared" si="11"/>
        <v>Крупа перловая</v>
      </c>
      <c r="AW52" s="91" t="str">
        <f t="shared" si="11"/>
        <v>Крупа пшеничная</v>
      </c>
      <c r="AX52" s="91" t="str">
        <f t="shared" si="11"/>
        <v>Крупа пшено</v>
      </c>
      <c r="AY52" s="91" t="str">
        <f t="shared" si="11"/>
        <v>Крупа ячневая</v>
      </c>
      <c r="AZ52" s="91" t="str">
        <f t="shared" si="11"/>
        <v>Рис</v>
      </c>
      <c r="BA52" s="91" t="str">
        <f t="shared" si="11"/>
        <v>Цыпленок бройлер</v>
      </c>
      <c r="BB52" s="91" t="str">
        <f t="shared" si="11"/>
        <v>Филе куриное</v>
      </c>
      <c r="BC52" s="91" t="str">
        <f t="shared" si="11"/>
        <v>Фарш говяжий</v>
      </c>
      <c r="BD52" s="91" t="str">
        <f t="shared" si="11"/>
        <v>Печень куриная</v>
      </c>
      <c r="BE52" s="91" t="str">
        <f t="shared" si="11"/>
        <v>Филе минтая</v>
      </c>
      <c r="BF52" s="91" t="str">
        <f t="shared" si="11"/>
        <v>Филе сельди слабосол.</v>
      </c>
      <c r="BG52" s="91" t="str">
        <f t="shared" si="11"/>
        <v>Картофель</v>
      </c>
      <c r="BH52" s="91" t="str">
        <f t="shared" si="11"/>
        <v>Морковь</v>
      </c>
      <c r="BI52" s="91" t="str">
        <f t="shared" si="11"/>
        <v>Лук</v>
      </c>
      <c r="BJ52" s="91" t="str">
        <f t="shared" si="11"/>
        <v>Капуста</v>
      </c>
      <c r="BK52" s="91" t="str">
        <f t="shared" si="11"/>
        <v>Свекла</v>
      </c>
      <c r="BL52" s="91" t="str">
        <f t="shared" si="11"/>
        <v>Томатная паста</v>
      </c>
      <c r="BM52" s="91" t="str">
        <f t="shared" si="11"/>
        <v>Масло растительное</v>
      </c>
      <c r="BN52" s="91" t="str">
        <f t="shared" si="11"/>
        <v>Соль</v>
      </c>
      <c r="BO52" s="91" t="str">
        <f t="shared" ref="BO52" si="12">BO5</f>
        <v>Аскорбиновая кислота</v>
      </c>
      <c r="BP52" s="94" t="s">
        <v>3</v>
      </c>
      <c r="BQ52" s="94" t="s">
        <v>4</v>
      </c>
    </row>
    <row r="53" spans="1:69" ht="45.75" customHeight="1" x14ac:dyDescent="0.25">
      <c r="A53" s="93"/>
      <c r="B53" s="4" t="s">
        <v>5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4"/>
      <c r="BQ53" s="94"/>
    </row>
    <row r="54" spans="1:69" x14ac:dyDescent="0.25">
      <c r="A54" s="95" t="s">
        <v>6</v>
      </c>
      <c r="B54" s="5" t="s">
        <v>7</v>
      </c>
      <c r="C54" s="96">
        <f>$F$4</f>
        <v>42</v>
      </c>
      <c r="D54" s="5">
        <f t="shared" ref="D54:BN58" si="13">D7</f>
        <v>0</v>
      </c>
      <c r="E54" s="5">
        <f t="shared" si="13"/>
        <v>0</v>
      </c>
      <c r="F54" s="5">
        <f t="shared" si="13"/>
        <v>4.0000000000000001E-3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</v>
      </c>
      <c r="K54" s="5">
        <f t="shared" si="13"/>
        <v>1.8E-3</v>
      </c>
      <c r="L54" s="5">
        <f t="shared" si="13"/>
        <v>0</v>
      </c>
      <c r="M54" s="5">
        <f t="shared" si="13"/>
        <v>1.2500000000000001E-2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0.02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 x14ac:dyDescent="0.25">
      <c r="A55" s="95"/>
      <c r="B55" s="7" t="s">
        <v>33</v>
      </c>
      <c r="C55" s="97"/>
      <c r="D55" s="5">
        <f t="shared" si="13"/>
        <v>2.5000000000000001E-2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3.0000000000000001E-3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 x14ac:dyDescent="0.25">
      <c r="A56" s="95"/>
      <c r="B56" s="5" t="s">
        <v>9</v>
      </c>
      <c r="C56" s="97"/>
      <c r="D56" s="5">
        <f t="shared" si="13"/>
        <v>0</v>
      </c>
      <c r="E56" s="5">
        <f t="shared" si="13"/>
        <v>0</v>
      </c>
      <c r="F56" s="5">
        <f t="shared" si="13"/>
        <v>8.9999999999999993E-3</v>
      </c>
      <c r="G56" s="5">
        <f t="shared" si="13"/>
        <v>0</v>
      </c>
      <c r="H56" s="5">
        <f t="shared" si="13"/>
        <v>1.1999999999999999E-3</v>
      </c>
      <c r="I56" s="5">
        <f t="shared" si="13"/>
        <v>0</v>
      </c>
      <c r="J56" s="5">
        <f t="shared" si="13"/>
        <v>8.4000000000000005E-2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 x14ac:dyDescent="0.25">
      <c r="A57" s="95"/>
      <c r="B57" s="5"/>
      <c r="C57" s="97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5"/>
      <c r="B58" s="5"/>
      <c r="C58" s="98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25" x14ac:dyDescent="0.3">
      <c r="B59" s="16" t="s">
        <v>22</v>
      </c>
      <c r="C59" s="17"/>
      <c r="D59" s="18">
        <f t="shared" ref="D59:BN59" si="17">SUM(D54:D58)</f>
        <v>2.5000000000000001E-2</v>
      </c>
      <c r="E59" s="18">
        <f t="shared" si="17"/>
        <v>0</v>
      </c>
      <c r="F59" s="18">
        <f t="shared" si="17"/>
        <v>1.2999999999999999E-2</v>
      </c>
      <c r="G59" s="18">
        <f t="shared" si="17"/>
        <v>0</v>
      </c>
      <c r="H59" s="18">
        <f t="shared" si="17"/>
        <v>1.1999999999999999E-3</v>
      </c>
      <c r="I59" s="18">
        <f t="shared" si="17"/>
        <v>0</v>
      </c>
      <c r="J59" s="18">
        <f t="shared" si="17"/>
        <v>8.4000000000000005E-2</v>
      </c>
      <c r="K59" s="18">
        <f t="shared" si="17"/>
        <v>4.8000000000000004E-3</v>
      </c>
      <c r="L59" s="18">
        <f t="shared" si="17"/>
        <v>0</v>
      </c>
      <c r="M59" s="18">
        <f t="shared" si="17"/>
        <v>1.2500000000000001E-2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si="17"/>
        <v>0</v>
      </c>
      <c r="AL59" s="18">
        <f t="shared" si="17"/>
        <v>0</v>
      </c>
      <c r="AM59" s="18">
        <f t="shared" si="17"/>
        <v>0</v>
      </c>
      <c r="AN59" s="18">
        <f t="shared" si="17"/>
        <v>0</v>
      </c>
      <c r="AO59" s="18">
        <f t="shared" si="17"/>
        <v>0</v>
      </c>
      <c r="AP59" s="18">
        <f t="shared" si="17"/>
        <v>0</v>
      </c>
      <c r="AQ59" s="18">
        <f t="shared" si="17"/>
        <v>0.02</v>
      </c>
      <c r="AR59" s="18">
        <f t="shared" si="17"/>
        <v>0</v>
      </c>
      <c r="AS59" s="18">
        <f t="shared" si="17"/>
        <v>0</v>
      </c>
      <c r="AT59" s="18">
        <f t="shared" si="17"/>
        <v>0</v>
      </c>
      <c r="AU59" s="18">
        <f t="shared" si="17"/>
        <v>0</v>
      </c>
      <c r="AV59" s="18">
        <f t="shared" si="17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7"/>
        <v>0</v>
      </c>
      <c r="BN59" s="18">
        <f t="shared" si="17"/>
        <v>5.0000000000000001E-4</v>
      </c>
      <c r="BO59" s="18">
        <f t="shared" ref="BO59" si="18">SUM(BO54:BO58)</f>
        <v>0</v>
      </c>
    </row>
    <row r="60" spans="1:69" ht="17.25" x14ac:dyDescent="0.3">
      <c r="B60" s="16" t="s">
        <v>23</v>
      </c>
      <c r="C60" s="17"/>
      <c r="D60" s="19">
        <f t="shared" ref="D60:BN60" si="19">PRODUCT(D59,$F$4)</f>
        <v>1.05</v>
      </c>
      <c r="E60" s="19">
        <f t="shared" si="19"/>
        <v>0</v>
      </c>
      <c r="F60" s="19">
        <f t="shared" si="19"/>
        <v>0.54599999999999993</v>
      </c>
      <c r="G60" s="19">
        <f t="shared" si="19"/>
        <v>0</v>
      </c>
      <c r="H60" s="19">
        <f t="shared" si="19"/>
        <v>5.0399999999999993E-2</v>
      </c>
      <c r="I60" s="19">
        <f t="shared" si="19"/>
        <v>0</v>
      </c>
      <c r="J60" s="19">
        <f t="shared" si="19"/>
        <v>3.528</v>
      </c>
      <c r="K60" s="19">
        <f t="shared" si="19"/>
        <v>0.20160000000000003</v>
      </c>
      <c r="L60" s="19">
        <f t="shared" si="19"/>
        <v>0</v>
      </c>
      <c r="M60" s="19">
        <f t="shared" si="19"/>
        <v>0.52500000000000002</v>
      </c>
      <c r="N60" s="19">
        <f t="shared" si="19"/>
        <v>0</v>
      </c>
      <c r="O60" s="19">
        <f t="shared" si="19"/>
        <v>0</v>
      </c>
      <c r="P60" s="19">
        <f t="shared" si="19"/>
        <v>0</v>
      </c>
      <c r="Q60" s="19">
        <f t="shared" si="19"/>
        <v>0</v>
      </c>
      <c r="R60" s="19">
        <f t="shared" si="19"/>
        <v>0</v>
      </c>
      <c r="S60" s="19">
        <f t="shared" si="19"/>
        <v>0</v>
      </c>
      <c r="T60" s="19">
        <f t="shared" si="19"/>
        <v>0</v>
      </c>
      <c r="U60" s="19">
        <f t="shared" si="19"/>
        <v>0</v>
      </c>
      <c r="V60" s="19">
        <f t="shared" si="19"/>
        <v>0</v>
      </c>
      <c r="W60" s="19">
        <f>PRODUCT(W59,$F$4)</f>
        <v>0</v>
      </c>
      <c r="X60" s="19">
        <f t="shared" si="19"/>
        <v>0</v>
      </c>
      <c r="Y60" s="19">
        <f t="shared" si="19"/>
        <v>0</v>
      </c>
      <c r="Z60" s="19">
        <f t="shared" si="19"/>
        <v>0</v>
      </c>
      <c r="AA60" s="19">
        <f t="shared" si="19"/>
        <v>0</v>
      </c>
      <c r="AB60" s="19">
        <f t="shared" si="19"/>
        <v>0</v>
      </c>
      <c r="AC60" s="19">
        <f t="shared" si="19"/>
        <v>0</v>
      </c>
      <c r="AD60" s="19">
        <f t="shared" si="19"/>
        <v>0</v>
      </c>
      <c r="AE60" s="19">
        <f t="shared" si="19"/>
        <v>0</v>
      </c>
      <c r="AF60" s="19">
        <f t="shared" si="19"/>
        <v>0</v>
      </c>
      <c r="AG60" s="19">
        <f t="shared" si="19"/>
        <v>0</v>
      </c>
      <c r="AH60" s="19">
        <f t="shared" si="19"/>
        <v>0</v>
      </c>
      <c r="AI60" s="19">
        <f t="shared" si="19"/>
        <v>0</v>
      </c>
      <c r="AJ60" s="19">
        <f t="shared" si="19"/>
        <v>0</v>
      </c>
      <c r="AK60" s="19">
        <f t="shared" si="19"/>
        <v>0</v>
      </c>
      <c r="AL60" s="19">
        <f t="shared" si="19"/>
        <v>0</v>
      </c>
      <c r="AM60" s="19">
        <f t="shared" si="19"/>
        <v>0</v>
      </c>
      <c r="AN60" s="19">
        <f t="shared" si="19"/>
        <v>0</v>
      </c>
      <c r="AO60" s="19">
        <f t="shared" si="19"/>
        <v>0</v>
      </c>
      <c r="AP60" s="19">
        <f t="shared" si="19"/>
        <v>0</v>
      </c>
      <c r="AQ60" s="19">
        <f t="shared" si="19"/>
        <v>0.84</v>
      </c>
      <c r="AR60" s="19">
        <f t="shared" si="19"/>
        <v>0</v>
      </c>
      <c r="AS60" s="19">
        <f t="shared" si="19"/>
        <v>0</v>
      </c>
      <c r="AT60" s="19">
        <f t="shared" si="19"/>
        <v>0</v>
      </c>
      <c r="AU60" s="19">
        <f t="shared" si="19"/>
        <v>0</v>
      </c>
      <c r="AV60" s="19">
        <f t="shared" si="19"/>
        <v>0</v>
      </c>
      <c r="AW60" s="19">
        <f t="shared" si="19"/>
        <v>0</v>
      </c>
      <c r="AX60" s="19">
        <f t="shared" si="19"/>
        <v>0</v>
      </c>
      <c r="AY60" s="19">
        <f t="shared" si="19"/>
        <v>0</v>
      </c>
      <c r="AZ60" s="19">
        <f t="shared" si="19"/>
        <v>0</v>
      </c>
      <c r="BA60" s="19">
        <f t="shared" si="19"/>
        <v>0</v>
      </c>
      <c r="BB60" s="19">
        <f t="shared" si="19"/>
        <v>0</v>
      </c>
      <c r="BC60" s="19">
        <f t="shared" si="19"/>
        <v>0</v>
      </c>
      <c r="BD60" s="19">
        <f t="shared" si="19"/>
        <v>0</v>
      </c>
      <c r="BE60" s="19">
        <f t="shared" si="19"/>
        <v>0</v>
      </c>
      <c r="BF60" s="19">
        <f t="shared" si="19"/>
        <v>0</v>
      </c>
      <c r="BG60" s="19">
        <f t="shared" si="19"/>
        <v>0</v>
      </c>
      <c r="BH60" s="19">
        <f t="shared" si="19"/>
        <v>0</v>
      </c>
      <c r="BI60" s="19">
        <f t="shared" si="19"/>
        <v>0</v>
      </c>
      <c r="BJ60" s="19">
        <f t="shared" si="19"/>
        <v>0</v>
      </c>
      <c r="BK60" s="19">
        <f t="shared" si="19"/>
        <v>0</v>
      </c>
      <c r="BL60" s="19">
        <f t="shared" si="19"/>
        <v>0</v>
      </c>
      <c r="BM60" s="19">
        <f t="shared" si="19"/>
        <v>0</v>
      </c>
      <c r="BN60" s="19">
        <f t="shared" si="19"/>
        <v>2.1000000000000001E-2</v>
      </c>
      <c r="BO60" s="19">
        <f t="shared" ref="BO60" si="20">PRODUCT(BO59,$F$4)</f>
        <v>0</v>
      </c>
    </row>
    <row r="62" spans="1:69" ht="17.25" x14ac:dyDescent="0.3">
      <c r="A62" s="22"/>
      <c r="B62" s="23" t="s">
        <v>25</v>
      </c>
      <c r="C62" s="24" t="s">
        <v>26</v>
      </c>
      <c r="D62" s="25">
        <f t="shared" ref="D62:BN62" si="21">D44</f>
        <v>67.27</v>
      </c>
      <c r="E62" s="25">
        <f t="shared" si="21"/>
        <v>70</v>
      </c>
      <c r="F62" s="25">
        <f t="shared" si="21"/>
        <v>85</v>
      </c>
      <c r="G62" s="25">
        <f t="shared" si="21"/>
        <v>532</v>
      </c>
      <c r="H62" s="25">
        <f t="shared" si="21"/>
        <v>1140</v>
      </c>
      <c r="I62" s="25">
        <f t="shared" si="21"/>
        <v>620</v>
      </c>
      <c r="J62" s="25">
        <f t="shared" si="21"/>
        <v>71.38</v>
      </c>
      <c r="K62" s="25">
        <f t="shared" si="21"/>
        <v>662.44</v>
      </c>
      <c r="L62" s="25">
        <f t="shared" si="21"/>
        <v>200.83</v>
      </c>
      <c r="M62" s="25">
        <f t="shared" si="21"/>
        <v>554</v>
      </c>
      <c r="N62" s="25">
        <f t="shared" si="21"/>
        <v>99.49</v>
      </c>
      <c r="O62" s="25">
        <f t="shared" si="21"/>
        <v>320.32</v>
      </c>
      <c r="P62" s="25">
        <f t="shared" si="21"/>
        <v>373.68</v>
      </c>
      <c r="Q62" s="25">
        <f t="shared" si="21"/>
        <v>380</v>
      </c>
      <c r="R62" s="25">
        <f t="shared" si="21"/>
        <v>0</v>
      </c>
      <c r="S62" s="25">
        <f t="shared" si="21"/>
        <v>0</v>
      </c>
      <c r="T62" s="25">
        <f t="shared" si="21"/>
        <v>0</v>
      </c>
      <c r="U62" s="25">
        <f t="shared" si="21"/>
        <v>708</v>
      </c>
      <c r="V62" s="25">
        <f>V44</f>
        <v>401.28</v>
      </c>
      <c r="W62" s="25">
        <f>W44</f>
        <v>209</v>
      </c>
      <c r="X62" s="25">
        <f t="shared" si="21"/>
        <v>7.2</v>
      </c>
      <c r="Y62" s="25">
        <f t="shared" si="21"/>
        <v>0</v>
      </c>
      <c r="Z62" s="25">
        <f t="shared" si="21"/>
        <v>315</v>
      </c>
      <c r="AA62" s="25">
        <f t="shared" si="21"/>
        <v>412</v>
      </c>
      <c r="AB62" s="25">
        <f t="shared" si="21"/>
        <v>224</v>
      </c>
      <c r="AC62" s="25">
        <f t="shared" si="21"/>
        <v>238</v>
      </c>
      <c r="AD62" s="25">
        <f t="shared" si="21"/>
        <v>145</v>
      </c>
      <c r="AE62" s="25">
        <f t="shared" si="21"/>
        <v>388</v>
      </c>
      <c r="AF62" s="25">
        <f t="shared" si="21"/>
        <v>279</v>
      </c>
      <c r="AG62" s="25">
        <f t="shared" si="21"/>
        <v>227.27</v>
      </c>
      <c r="AH62" s="25">
        <f t="shared" si="21"/>
        <v>59.8</v>
      </c>
      <c r="AI62" s="25">
        <f t="shared" si="21"/>
        <v>56.5</v>
      </c>
      <c r="AJ62" s="25">
        <f t="shared" si="21"/>
        <v>38.5</v>
      </c>
      <c r="AK62" s="25">
        <f t="shared" si="21"/>
        <v>190</v>
      </c>
      <c r="AL62" s="25">
        <f t="shared" si="21"/>
        <v>195</v>
      </c>
      <c r="AM62" s="25">
        <f t="shared" si="21"/>
        <v>316.27999999999997</v>
      </c>
      <c r="AN62" s="25">
        <f t="shared" si="21"/>
        <v>244</v>
      </c>
      <c r="AO62" s="25">
        <f t="shared" si="21"/>
        <v>0</v>
      </c>
      <c r="AP62" s="25">
        <f t="shared" si="21"/>
        <v>224.14</v>
      </c>
      <c r="AQ62" s="25">
        <f t="shared" si="21"/>
        <v>62.5</v>
      </c>
      <c r="AR62" s="25">
        <f t="shared" si="21"/>
        <v>50</v>
      </c>
      <c r="AS62" s="25">
        <f t="shared" si="21"/>
        <v>66</v>
      </c>
      <c r="AT62" s="25">
        <f t="shared" si="21"/>
        <v>61.43</v>
      </c>
      <c r="AU62" s="25">
        <f t="shared" si="21"/>
        <v>54.29</v>
      </c>
      <c r="AV62" s="25">
        <f t="shared" si="21"/>
        <v>56.25</v>
      </c>
      <c r="AW62" s="25">
        <f t="shared" si="21"/>
        <v>72.86</v>
      </c>
      <c r="AX62" s="25">
        <f t="shared" si="21"/>
        <v>66</v>
      </c>
      <c r="AY62" s="25">
        <f t="shared" si="21"/>
        <v>60</v>
      </c>
      <c r="AZ62" s="25">
        <f t="shared" si="21"/>
        <v>117.34</v>
      </c>
      <c r="BA62" s="25">
        <f t="shared" si="21"/>
        <v>275</v>
      </c>
      <c r="BB62" s="25">
        <f t="shared" si="21"/>
        <v>413</v>
      </c>
      <c r="BC62" s="25">
        <f t="shared" si="21"/>
        <v>558.79999999999995</v>
      </c>
      <c r="BD62" s="25">
        <f t="shared" si="21"/>
        <v>217</v>
      </c>
      <c r="BE62" s="25">
        <f t="shared" si="21"/>
        <v>369</v>
      </c>
      <c r="BF62" s="25">
        <f t="shared" si="21"/>
        <v>0</v>
      </c>
      <c r="BG62" s="25">
        <f t="shared" si="21"/>
        <v>49</v>
      </c>
      <c r="BH62" s="25">
        <f t="shared" si="21"/>
        <v>79</v>
      </c>
      <c r="BI62" s="25">
        <f t="shared" si="21"/>
        <v>49</v>
      </c>
      <c r="BJ62" s="25">
        <f t="shared" si="21"/>
        <v>59</v>
      </c>
      <c r="BK62" s="25">
        <f t="shared" si="21"/>
        <v>49</v>
      </c>
      <c r="BL62" s="25">
        <f t="shared" si="21"/>
        <v>268</v>
      </c>
      <c r="BM62" s="25">
        <f t="shared" si="21"/>
        <v>138.88999999999999</v>
      </c>
      <c r="BN62" s="25">
        <f t="shared" si="21"/>
        <v>14.89</v>
      </c>
      <c r="BO62" s="25">
        <f t="shared" ref="BO62" si="22">BO44</f>
        <v>10000</v>
      </c>
    </row>
    <row r="63" spans="1:69" ht="17.25" x14ac:dyDescent="0.3">
      <c r="B63" s="16" t="s">
        <v>27</v>
      </c>
      <c r="C63" s="17" t="s">
        <v>26</v>
      </c>
      <c r="D63" s="18">
        <f t="shared" ref="D63:BN63" si="23">D62/1000</f>
        <v>6.7269999999999996E-2</v>
      </c>
      <c r="E63" s="18">
        <f t="shared" si="23"/>
        <v>7.0000000000000007E-2</v>
      </c>
      <c r="F63" s="18">
        <f t="shared" si="23"/>
        <v>8.5000000000000006E-2</v>
      </c>
      <c r="G63" s="18">
        <f t="shared" si="23"/>
        <v>0.53200000000000003</v>
      </c>
      <c r="H63" s="18">
        <f t="shared" si="23"/>
        <v>1.1399999999999999</v>
      </c>
      <c r="I63" s="18">
        <f t="shared" si="23"/>
        <v>0.62</v>
      </c>
      <c r="J63" s="18">
        <f t="shared" si="23"/>
        <v>7.1379999999999999E-2</v>
      </c>
      <c r="K63" s="18">
        <f t="shared" si="23"/>
        <v>0.66244000000000003</v>
      </c>
      <c r="L63" s="18">
        <f t="shared" si="23"/>
        <v>0.20083000000000001</v>
      </c>
      <c r="M63" s="18">
        <f t="shared" si="23"/>
        <v>0.55400000000000005</v>
      </c>
      <c r="N63" s="18">
        <f t="shared" si="23"/>
        <v>9.9489999999999995E-2</v>
      </c>
      <c r="O63" s="18">
        <f t="shared" si="23"/>
        <v>0.32031999999999999</v>
      </c>
      <c r="P63" s="18">
        <f t="shared" si="23"/>
        <v>0.37368000000000001</v>
      </c>
      <c r="Q63" s="18">
        <f t="shared" si="23"/>
        <v>0.38</v>
      </c>
      <c r="R63" s="18">
        <f t="shared" si="23"/>
        <v>0</v>
      </c>
      <c r="S63" s="18">
        <f t="shared" si="23"/>
        <v>0</v>
      </c>
      <c r="T63" s="18">
        <f t="shared" si="23"/>
        <v>0</v>
      </c>
      <c r="U63" s="18">
        <f t="shared" si="23"/>
        <v>0.70799999999999996</v>
      </c>
      <c r="V63" s="18">
        <f>V62/1000</f>
        <v>0.40127999999999997</v>
      </c>
      <c r="W63" s="18">
        <f>W62/1000</f>
        <v>0.20899999999999999</v>
      </c>
      <c r="X63" s="18">
        <f t="shared" si="23"/>
        <v>7.1999999999999998E-3</v>
      </c>
      <c r="Y63" s="18">
        <f t="shared" si="23"/>
        <v>0</v>
      </c>
      <c r="Z63" s="18">
        <f t="shared" si="23"/>
        <v>0.315</v>
      </c>
      <c r="AA63" s="18">
        <f t="shared" si="23"/>
        <v>0.41199999999999998</v>
      </c>
      <c r="AB63" s="18">
        <f t="shared" si="23"/>
        <v>0.224</v>
      </c>
      <c r="AC63" s="18">
        <f t="shared" si="23"/>
        <v>0.23799999999999999</v>
      </c>
      <c r="AD63" s="18">
        <f t="shared" si="23"/>
        <v>0.14499999999999999</v>
      </c>
      <c r="AE63" s="18">
        <f t="shared" si="23"/>
        <v>0.38800000000000001</v>
      </c>
      <c r="AF63" s="18">
        <f t="shared" si="23"/>
        <v>0.27900000000000003</v>
      </c>
      <c r="AG63" s="18">
        <f t="shared" si="23"/>
        <v>0.22727</v>
      </c>
      <c r="AH63" s="18">
        <f t="shared" si="23"/>
        <v>5.9799999999999999E-2</v>
      </c>
      <c r="AI63" s="18">
        <f t="shared" si="23"/>
        <v>5.6500000000000002E-2</v>
      </c>
      <c r="AJ63" s="18">
        <f t="shared" si="23"/>
        <v>3.85E-2</v>
      </c>
      <c r="AK63" s="18">
        <f t="shared" si="23"/>
        <v>0.19</v>
      </c>
      <c r="AL63" s="18">
        <f t="shared" si="23"/>
        <v>0.19500000000000001</v>
      </c>
      <c r="AM63" s="18">
        <f t="shared" si="23"/>
        <v>0.31627999999999995</v>
      </c>
      <c r="AN63" s="18">
        <f t="shared" si="23"/>
        <v>0.24399999999999999</v>
      </c>
      <c r="AO63" s="18">
        <f t="shared" si="23"/>
        <v>0</v>
      </c>
      <c r="AP63" s="18">
        <f t="shared" si="23"/>
        <v>0.22413999999999998</v>
      </c>
      <c r="AQ63" s="18">
        <f t="shared" si="23"/>
        <v>6.25E-2</v>
      </c>
      <c r="AR63" s="18">
        <f t="shared" si="23"/>
        <v>0.05</v>
      </c>
      <c r="AS63" s="18">
        <f t="shared" si="23"/>
        <v>6.6000000000000003E-2</v>
      </c>
      <c r="AT63" s="18">
        <f t="shared" si="23"/>
        <v>6.1429999999999998E-2</v>
      </c>
      <c r="AU63" s="18">
        <f t="shared" si="23"/>
        <v>5.4289999999999998E-2</v>
      </c>
      <c r="AV63" s="18">
        <f t="shared" si="23"/>
        <v>5.6250000000000001E-2</v>
      </c>
      <c r="AW63" s="18">
        <f t="shared" si="23"/>
        <v>7.2859999999999994E-2</v>
      </c>
      <c r="AX63" s="18">
        <f t="shared" si="23"/>
        <v>6.6000000000000003E-2</v>
      </c>
      <c r="AY63" s="18">
        <f t="shared" si="23"/>
        <v>0.06</v>
      </c>
      <c r="AZ63" s="18">
        <f t="shared" si="23"/>
        <v>0.11734</v>
      </c>
      <c r="BA63" s="18">
        <f t="shared" si="23"/>
        <v>0.27500000000000002</v>
      </c>
      <c r="BB63" s="18">
        <f t="shared" si="23"/>
        <v>0.41299999999999998</v>
      </c>
      <c r="BC63" s="18">
        <f t="shared" si="23"/>
        <v>0.55879999999999996</v>
      </c>
      <c r="BD63" s="18">
        <f t="shared" si="23"/>
        <v>0.217</v>
      </c>
      <c r="BE63" s="18">
        <f t="shared" si="23"/>
        <v>0.36899999999999999</v>
      </c>
      <c r="BF63" s="18">
        <f t="shared" si="23"/>
        <v>0</v>
      </c>
      <c r="BG63" s="18">
        <f t="shared" si="23"/>
        <v>4.9000000000000002E-2</v>
      </c>
      <c r="BH63" s="18">
        <f t="shared" si="23"/>
        <v>7.9000000000000001E-2</v>
      </c>
      <c r="BI63" s="18">
        <f t="shared" si="23"/>
        <v>4.9000000000000002E-2</v>
      </c>
      <c r="BJ63" s="18">
        <f t="shared" si="23"/>
        <v>5.8999999999999997E-2</v>
      </c>
      <c r="BK63" s="18">
        <f t="shared" si="23"/>
        <v>4.9000000000000002E-2</v>
      </c>
      <c r="BL63" s="18">
        <f t="shared" si="23"/>
        <v>0.26800000000000002</v>
      </c>
      <c r="BM63" s="18">
        <f t="shared" si="23"/>
        <v>0.13888999999999999</v>
      </c>
      <c r="BN63" s="18">
        <f t="shared" si="23"/>
        <v>1.489E-2</v>
      </c>
      <c r="BO63" s="18">
        <f t="shared" ref="BO63" si="24">BO62/1000</f>
        <v>10</v>
      </c>
      <c r="BP63" s="46"/>
    </row>
    <row r="64" spans="1:69" ht="17.25" x14ac:dyDescent="0.3">
      <c r="A64" s="26"/>
      <c r="B64" s="27" t="s">
        <v>28</v>
      </c>
      <c r="C64" s="99"/>
      <c r="D64" s="28">
        <f t="shared" ref="D64:BN64" si="25">D60*D62</f>
        <v>70.633499999999998</v>
      </c>
      <c r="E64" s="28">
        <f t="shared" si="25"/>
        <v>0</v>
      </c>
      <c r="F64" s="28">
        <f t="shared" si="25"/>
        <v>46.41</v>
      </c>
      <c r="G64" s="28">
        <f t="shared" si="25"/>
        <v>0</v>
      </c>
      <c r="H64" s="28">
        <f t="shared" si="25"/>
        <v>57.455999999999996</v>
      </c>
      <c r="I64" s="28">
        <f t="shared" si="25"/>
        <v>0</v>
      </c>
      <c r="J64" s="28">
        <f t="shared" si="25"/>
        <v>251.82863999999998</v>
      </c>
      <c r="K64" s="28">
        <f t="shared" si="25"/>
        <v>133.54790400000002</v>
      </c>
      <c r="L64" s="28">
        <f t="shared" si="25"/>
        <v>0</v>
      </c>
      <c r="M64" s="28">
        <f t="shared" si="25"/>
        <v>290.85000000000002</v>
      </c>
      <c r="N64" s="28">
        <f t="shared" si="25"/>
        <v>0</v>
      </c>
      <c r="O64" s="28">
        <f t="shared" si="25"/>
        <v>0</v>
      </c>
      <c r="P64" s="28">
        <f t="shared" si="25"/>
        <v>0</v>
      </c>
      <c r="Q64" s="28">
        <f t="shared" si="25"/>
        <v>0</v>
      </c>
      <c r="R64" s="28">
        <f t="shared" si="25"/>
        <v>0</v>
      </c>
      <c r="S64" s="28">
        <f t="shared" si="25"/>
        <v>0</v>
      </c>
      <c r="T64" s="28">
        <f t="shared" si="25"/>
        <v>0</v>
      </c>
      <c r="U64" s="28">
        <f t="shared" si="25"/>
        <v>0</v>
      </c>
      <c r="V64" s="28">
        <f>V60*V62</f>
        <v>0</v>
      </c>
      <c r="W64" s="28">
        <f>W60*W62</f>
        <v>0</v>
      </c>
      <c r="X64" s="28">
        <f t="shared" si="25"/>
        <v>0</v>
      </c>
      <c r="Y64" s="28">
        <f t="shared" si="25"/>
        <v>0</v>
      </c>
      <c r="Z64" s="28">
        <f t="shared" si="25"/>
        <v>0</v>
      </c>
      <c r="AA64" s="28">
        <f t="shared" si="25"/>
        <v>0</v>
      </c>
      <c r="AB64" s="28">
        <f t="shared" si="25"/>
        <v>0</v>
      </c>
      <c r="AC64" s="28">
        <f t="shared" si="25"/>
        <v>0</v>
      </c>
      <c r="AD64" s="28">
        <f t="shared" si="25"/>
        <v>0</v>
      </c>
      <c r="AE64" s="28">
        <f t="shared" si="25"/>
        <v>0</v>
      </c>
      <c r="AF64" s="28">
        <f t="shared" si="25"/>
        <v>0</v>
      </c>
      <c r="AG64" s="28">
        <f t="shared" si="25"/>
        <v>0</v>
      </c>
      <c r="AH64" s="28">
        <f t="shared" si="25"/>
        <v>0</v>
      </c>
      <c r="AI64" s="28">
        <f t="shared" si="25"/>
        <v>0</v>
      </c>
      <c r="AJ64" s="28">
        <f t="shared" si="25"/>
        <v>0</v>
      </c>
      <c r="AK64" s="28">
        <f t="shared" si="25"/>
        <v>0</v>
      </c>
      <c r="AL64" s="28">
        <f t="shared" si="25"/>
        <v>0</v>
      </c>
      <c r="AM64" s="28">
        <f t="shared" si="25"/>
        <v>0</v>
      </c>
      <c r="AN64" s="28">
        <f t="shared" si="25"/>
        <v>0</v>
      </c>
      <c r="AO64" s="28">
        <f t="shared" si="25"/>
        <v>0</v>
      </c>
      <c r="AP64" s="28">
        <f t="shared" si="25"/>
        <v>0</v>
      </c>
      <c r="AQ64" s="28">
        <f t="shared" si="25"/>
        <v>52.5</v>
      </c>
      <c r="AR64" s="28">
        <f t="shared" si="25"/>
        <v>0</v>
      </c>
      <c r="AS64" s="28">
        <f t="shared" si="25"/>
        <v>0</v>
      </c>
      <c r="AT64" s="28">
        <f t="shared" si="25"/>
        <v>0</v>
      </c>
      <c r="AU64" s="28">
        <f t="shared" si="25"/>
        <v>0</v>
      </c>
      <c r="AV64" s="28">
        <f t="shared" si="25"/>
        <v>0</v>
      </c>
      <c r="AW64" s="28">
        <f t="shared" si="25"/>
        <v>0</v>
      </c>
      <c r="AX64" s="28">
        <f t="shared" si="25"/>
        <v>0</v>
      </c>
      <c r="AY64" s="28">
        <f t="shared" si="25"/>
        <v>0</v>
      </c>
      <c r="AZ64" s="28">
        <f t="shared" si="25"/>
        <v>0</v>
      </c>
      <c r="BA64" s="28">
        <f t="shared" si="25"/>
        <v>0</v>
      </c>
      <c r="BB64" s="28">
        <f t="shared" si="25"/>
        <v>0</v>
      </c>
      <c r="BC64" s="28">
        <f t="shared" si="25"/>
        <v>0</v>
      </c>
      <c r="BD64" s="28">
        <f t="shared" si="25"/>
        <v>0</v>
      </c>
      <c r="BE64" s="28">
        <f t="shared" si="25"/>
        <v>0</v>
      </c>
      <c r="BF64" s="28">
        <f t="shared" si="25"/>
        <v>0</v>
      </c>
      <c r="BG64" s="28">
        <f t="shared" si="25"/>
        <v>0</v>
      </c>
      <c r="BH64" s="28">
        <f t="shared" si="25"/>
        <v>0</v>
      </c>
      <c r="BI64" s="28">
        <f t="shared" si="25"/>
        <v>0</v>
      </c>
      <c r="BJ64" s="28">
        <f t="shared" si="25"/>
        <v>0</v>
      </c>
      <c r="BK64" s="28">
        <f t="shared" si="25"/>
        <v>0</v>
      </c>
      <c r="BL64" s="28">
        <f t="shared" si="25"/>
        <v>0</v>
      </c>
      <c r="BM64" s="28">
        <f t="shared" si="25"/>
        <v>0</v>
      </c>
      <c r="BN64" s="28">
        <f t="shared" si="25"/>
        <v>0.31269000000000002</v>
      </c>
      <c r="BO64" s="28">
        <f t="shared" ref="BO64" si="26">BO60*BO62</f>
        <v>0</v>
      </c>
      <c r="BP64" s="47">
        <f>SUM(D64:BN64)</f>
        <v>903.53873399999998</v>
      </c>
      <c r="BQ64" s="30">
        <f>BP64/$C$7</f>
        <v>21.512826999999998</v>
      </c>
    </row>
    <row r="65" spans="1:69" ht="17.25" x14ac:dyDescent="0.3">
      <c r="A65" s="26"/>
      <c r="B65" s="27" t="s">
        <v>29</v>
      </c>
      <c r="C65" s="99"/>
      <c r="D65" s="28">
        <f t="shared" ref="D65:BN65" si="27">D60*D62</f>
        <v>70.633499999999998</v>
      </c>
      <c r="E65" s="28">
        <f t="shared" si="27"/>
        <v>0</v>
      </c>
      <c r="F65" s="28">
        <f t="shared" si="27"/>
        <v>46.41</v>
      </c>
      <c r="G65" s="28">
        <f t="shared" si="27"/>
        <v>0</v>
      </c>
      <c r="H65" s="28">
        <f t="shared" si="27"/>
        <v>57.455999999999996</v>
      </c>
      <c r="I65" s="28">
        <f t="shared" si="27"/>
        <v>0</v>
      </c>
      <c r="J65" s="28">
        <f t="shared" si="27"/>
        <v>251.82863999999998</v>
      </c>
      <c r="K65" s="28">
        <f t="shared" si="27"/>
        <v>133.54790400000002</v>
      </c>
      <c r="L65" s="28">
        <f t="shared" si="27"/>
        <v>0</v>
      </c>
      <c r="M65" s="28">
        <f t="shared" si="27"/>
        <v>290.85000000000002</v>
      </c>
      <c r="N65" s="28">
        <f t="shared" si="27"/>
        <v>0</v>
      </c>
      <c r="O65" s="28">
        <f t="shared" si="27"/>
        <v>0</v>
      </c>
      <c r="P65" s="28">
        <f t="shared" si="27"/>
        <v>0</v>
      </c>
      <c r="Q65" s="28">
        <f t="shared" si="27"/>
        <v>0</v>
      </c>
      <c r="R65" s="28">
        <f t="shared" si="27"/>
        <v>0</v>
      </c>
      <c r="S65" s="28">
        <f t="shared" si="27"/>
        <v>0</v>
      </c>
      <c r="T65" s="28">
        <f t="shared" si="27"/>
        <v>0</v>
      </c>
      <c r="U65" s="28">
        <f t="shared" si="27"/>
        <v>0</v>
      </c>
      <c r="V65" s="28">
        <f>V60*V62</f>
        <v>0</v>
      </c>
      <c r="W65" s="28">
        <f>W60*W62</f>
        <v>0</v>
      </c>
      <c r="X65" s="28">
        <f t="shared" si="27"/>
        <v>0</v>
      </c>
      <c r="Y65" s="28">
        <f t="shared" si="27"/>
        <v>0</v>
      </c>
      <c r="Z65" s="28">
        <f t="shared" si="27"/>
        <v>0</v>
      </c>
      <c r="AA65" s="28">
        <f t="shared" si="27"/>
        <v>0</v>
      </c>
      <c r="AB65" s="28">
        <f t="shared" si="27"/>
        <v>0</v>
      </c>
      <c r="AC65" s="28">
        <f t="shared" si="27"/>
        <v>0</v>
      </c>
      <c r="AD65" s="28">
        <f t="shared" si="27"/>
        <v>0</v>
      </c>
      <c r="AE65" s="28">
        <f t="shared" si="27"/>
        <v>0</v>
      </c>
      <c r="AF65" s="28">
        <f t="shared" si="27"/>
        <v>0</v>
      </c>
      <c r="AG65" s="28">
        <f t="shared" si="27"/>
        <v>0</v>
      </c>
      <c r="AH65" s="28">
        <f t="shared" si="27"/>
        <v>0</v>
      </c>
      <c r="AI65" s="28">
        <f t="shared" si="27"/>
        <v>0</v>
      </c>
      <c r="AJ65" s="28">
        <f t="shared" si="27"/>
        <v>0</v>
      </c>
      <c r="AK65" s="28">
        <f t="shared" si="27"/>
        <v>0</v>
      </c>
      <c r="AL65" s="28">
        <f t="shared" si="27"/>
        <v>0</v>
      </c>
      <c r="AM65" s="28">
        <f t="shared" si="27"/>
        <v>0</v>
      </c>
      <c r="AN65" s="28">
        <f t="shared" si="27"/>
        <v>0</v>
      </c>
      <c r="AO65" s="28">
        <f t="shared" si="27"/>
        <v>0</v>
      </c>
      <c r="AP65" s="28">
        <f t="shared" si="27"/>
        <v>0</v>
      </c>
      <c r="AQ65" s="28">
        <f t="shared" si="27"/>
        <v>52.5</v>
      </c>
      <c r="AR65" s="28">
        <f t="shared" si="27"/>
        <v>0</v>
      </c>
      <c r="AS65" s="28">
        <f t="shared" si="27"/>
        <v>0</v>
      </c>
      <c r="AT65" s="28">
        <f t="shared" si="27"/>
        <v>0</v>
      </c>
      <c r="AU65" s="28">
        <f t="shared" si="27"/>
        <v>0</v>
      </c>
      <c r="AV65" s="28">
        <f t="shared" si="27"/>
        <v>0</v>
      </c>
      <c r="AW65" s="28">
        <f t="shared" si="27"/>
        <v>0</v>
      </c>
      <c r="AX65" s="28">
        <f t="shared" si="27"/>
        <v>0</v>
      </c>
      <c r="AY65" s="28">
        <f t="shared" si="27"/>
        <v>0</v>
      </c>
      <c r="AZ65" s="28">
        <f t="shared" si="27"/>
        <v>0</v>
      </c>
      <c r="BA65" s="28">
        <f t="shared" si="27"/>
        <v>0</v>
      </c>
      <c r="BB65" s="28">
        <f t="shared" si="27"/>
        <v>0</v>
      </c>
      <c r="BC65" s="28">
        <f t="shared" si="27"/>
        <v>0</v>
      </c>
      <c r="BD65" s="28">
        <f t="shared" si="27"/>
        <v>0</v>
      </c>
      <c r="BE65" s="28">
        <f t="shared" si="27"/>
        <v>0</v>
      </c>
      <c r="BF65" s="28">
        <f t="shared" si="27"/>
        <v>0</v>
      </c>
      <c r="BG65" s="28">
        <f t="shared" si="27"/>
        <v>0</v>
      </c>
      <c r="BH65" s="28">
        <f t="shared" si="27"/>
        <v>0</v>
      </c>
      <c r="BI65" s="28">
        <f t="shared" si="27"/>
        <v>0</v>
      </c>
      <c r="BJ65" s="28">
        <f t="shared" si="27"/>
        <v>0</v>
      </c>
      <c r="BK65" s="28">
        <f t="shared" si="27"/>
        <v>0</v>
      </c>
      <c r="BL65" s="28">
        <f t="shared" si="27"/>
        <v>0</v>
      </c>
      <c r="BM65" s="28">
        <f t="shared" si="27"/>
        <v>0</v>
      </c>
      <c r="BN65" s="28">
        <f t="shared" si="27"/>
        <v>0.31269000000000002</v>
      </c>
      <c r="BO65" s="28">
        <f t="shared" ref="BO65" si="28">BO60*BO62</f>
        <v>0</v>
      </c>
      <c r="BP65" s="47">
        <f>SUM(D65:BN65)</f>
        <v>903.53873399999998</v>
      </c>
      <c r="BQ65" s="30">
        <f>BP65/$C$7</f>
        <v>21.512826999999998</v>
      </c>
    </row>
    <row r="67" spans="1:69" x14ac:dyDescent="0.25">
      <c r="J67" s="1"/>
    </row>
    <row r="68" spans="1:69" ht="15" customHeight="1" x14ac:dyDescent="0.25">
      <c r="A68" s="92"/>
      <c r="B68" s="3" t="s">
        <v>1</v>
      </c>
      <c r="C68" s="89" t="s">
        <v>2</v>
      </c>
      <c r="D68" s="91" t="str">
        <f t="shared" ref="D68:BN68" si="29">D5</f>
        <v>Хлеб пшеничный</v>
      </c>
      <c r="E68" s="91" t="str">
        <f t="shared" si="29"/>
        <v>Хлеб ржано-пшеничный</v>
      </c>
      <c r="F68" s="91" t="str">
        <f t="shared" si="29"/>
        <v>Сахар</v>
      </c>
      <c r="G68" s="91" t="str">
        <f t="shared" si="29"/>
        <v>Чай</v>
      </c>
      <c r="H68" s="91" t="str">
        <f t="shared" si="29"/>
        <v>Какао</v>
      </c>
      <c r="I68" s="91" t="str">
        <f t="shared" si="29"/>
        <v>Кофейный напиток</v>
      </c>
      <c r="J68" s="91" t="str">
        <f t="shared" si="29"/>
        <v>Молоко 2,5%</v>
      </c>
      <c r="K68" s="91" t="str">
        <f t="shared" si="29"/>
        <v>Масло сливочное</v>
      </c>
      <c r="L68" s="91" t="str">
        <f t="shared" si="29"/>
        <v>Сметана 15%</v>
      </c>
      <c r="M68" s="91" t="str">
        <f t="shared" si="29"/>
        <v>Молоко сухое</v>
      </c>
      <c r="N68" s="91" t="str">
        <f t="shared" si="29"/>
        <v>Снежок 2,5 %</v>
      </c>
      <c r="O68" s="91" t="str">
        <f t="shared" si="29"/>
        <v>Творог 5%</v>
      </c>
      <c r="P68" s="91" t="str">
        <f t="shared" si="29"/>
        <v>Молоко сгущенное</v>
      </c>
      <c r="Q68" s="91" t="str">
        <f t="shared" si="29"/>
        <v xml:space="preserve">Джем Сава </v>
      </c>
      <c r="R68" s="91" t="str">
        <f t="shared" si="29"/>
        <v>Сыр</v>
      </c>
      <c r="S68" s="91" t="str">
        <f t="shared" si="29"/>
        <v>Зеленый горошек</v>
      </c>
      <c r="T68" s="91" t="str">
        <f t="shared" si="29"/>
        <v>Кукуруза консервирован.</v>
      </c>
      <c r="U68" s="91" t="str">
        <f t="shared" si="29"/>
        <v>Консервы рыбные</v>
      </c>
      <c r="V68" s="91" t="str">
        <f t="shared" si="29"/>
        <v>Огурцы консервирован.</v>
      </c>
      <c r="W68" s="91" t="str">
        <f>W5</f>
        <v>Огурцы свежие</v>
      </c>
      <c r="X68" s="91" t="str">
        <f t="shared" si="29"/>
        <v>Яйцо</v>
      </c>
      <c r="Y68" s="91" t="str">
        <f t="shared" si="29"/>
        <v>Икра кабачковая</v>
      </c>
      <c r="Z68" s="91" t="str">
        <f t="shared" si="29"/>
        <v>Изюм</v>
      </c>
      <c r="AA68" s="91" t="str">
        <f t="shared" si="29"/>
        <v>Курага</v>
      </c>
      <c r="AB68" s="91" t="str">
        <f t="shared" si="29"/>
        <v>Чернослив</v>
      </c>
      <c r="AC68" s="91" t="str">
        <f t="shared" si="29"/>
        <v>Шиповник</v>
      </c>
      <c r="AD68" s="91" t="str">
        <f t="shared" si="29"/>
        <v>Сухофрукты</v>
      </c>
      <c r="AE68" s="91" t="str">
        <f t="shared" si="29"/>
        <v>Ягода свежемороженная</v>
      </c>
      <c r="AF68" s="91" t="str">
        <f t="shared" si="29"/>
        <v>Лимон</v>
      </c>
      <c r="AG68" s="91" t="str">
        <f t="shared" si="29"/>
        <v>Кисель</v>
      </c>
      <c r="AH68" s="91" t="str">
        <f t="shared" si="29"/>
        <v xml:space="preserve">Сок </v>
      </c>
      <c r="AI68" s="91" t="str">
        <f t="shared" si="29"/>
        <v>Макаронные изделия</v>
      </c>
      <c r="AJ68" s="91" t="str">
        <f t="shared" si="29"/>
        <v>Мука</v>
      </c>
      <c r="AK68" s="91" t="str">
        <f t="shared" si="29"/>
        <v>Дрожжи</v>
      </c>
      <c r="AL68" s="91" t="str">
        <f t="shared" si="29"/>
        <v>Печенье</v>
      </c>
      <c r="AM68" s="91" t="str">
        <f t="shared" si="29"/>
        <v>Пряники</v>
      </c>
      <c r="AN68" s="91" t="str">
        <f t="shared" si="29"/>
        <v>Вафли</v>
      </c>
      <c r="AO68" s="91" t="str">
        <f t="shared" si="29"/>
        <v>Конфеты</v>
      </c>
      <c r="AP68" s="91" t="str">
        <f t="shared" si="29"/>
        <v>Повидло Сава</v>
      </c>
      <c r="AQ68" s="91" t="str">
        <f t="shared" si="29"/>
        <v>Крупа геркулес</v>
      </c>
      <c r="AR68" s="91" t="str">
        <f t="shared" si="29"/>
        <v>Крупа горох</v>
      </c>
      <c r="AS68" s="91" t="str">
        <f t="shared" si="29"/>
        <v>Крупа гречневая</v>
      </c>
      <c r="AT68" s="91" t="str">
        <f t="shared" si="29"/>
        <v>Крупа кукурузная</v>
      </c>
      <c r="AU68" s="91" t="str">
        <f t="shared" si="29"/>
        <v>Крупа манная</v>
      </c>
      <c r="AV68" s="91" t="str">
        <f t="shared" si="29"/>
        <v>Крупа перловая</v>
      </c>
      <c r="AW68" s="91" t="str">
        <f t="shared" si="29"/>
        <v>Крупа пшеничная</v>
      </c>
      <c r="AX68" s="91" t="str">
        <f t="shared" si="29"/>
        <v>Крупа пшено</v>
      </c>
      <c r="AY68" s="91" t="str">
        <f t="shared" si="29"/>
        <v>Крупа ячневая</v>
      </c>
      <c r="AZ68" s="91" t="str">
        <f t="shared" si="29"/>
        <v>Рис</v>
      </c>
      <c r="BA68" s="91" t="str">
        <f t="shared" si="29"/>
        <v>Цыпленок бройлер</v>
      </c>
      <c r="BB68" s="91" t="str">
        <f t="shared" si="29"/>
        <v>Филе куриное</v>
      </c>
      <c r="BC68" s="91" t="str">
        <f t="shared" si="29"/>
        <v>Фарш говяжий</v>
      </c>
      <c r="BD68" s="91" t="str">
        <f t="shared" si="29"/>
        <v>Печень куриная</v>
      </c>
      <c r="BE68" s="91" t="str">
        <f t="shared" si="29"/>
        <v>Филе минтая</v>
      </c>
      <c r="BF68" s="91" t="str">
        <f t="shared" si="29"/>
        <v>Филе сельди слабосол.</v>
      </c>
      <c r="BG68" s="91" t="str">
        <f t="shared" si="29"/>
        <v>Картофель</v>
      </c>
      <c r="BH68" s="91" t="str">
        <f t="shared" si="29"/>
        <v>Морковь</v>
      </c>
      <c r="BI68" s="91" t="str">
        <f t="shared" si="29"/>
        <v>Лук</v>
      </c>
      <c r="BJ68" s="91" t="str">
        <f t="shared" si="29"/>
        <v>Капуста</v>
      </c>
      <c r="BK68" s="91" t="str">
        <f t="shared" si="29"/>
        <v>Свекла</v>
      </c>
      <c r="BL68" s="91" t="str">
        <f t="shared" si="29"/>
        <v>Томатная паста</v>
      </c>
      <c r="BM68" s="91" t="str">
        <f t="shared" si="29"/>
        <v>Масло растительное</v>
      </c>
      <c r="BN68" s="91" t="str">
        <f t="shared" si="29"/>
        <v>Соль</v>
      </c>
      <c r="BO68" s="91" t="str">
        <f t="shared" ref="BO68" si="30">BO5</f>
        <v>Аскорбиновая кислота</v>
      </c>
      <c r="BP68" s="94" t="s">
        <v>3</v>
      </c>
      <c r="BQ68" s="94" t="s">
        <v>4</v>
      </c>
    </row>
    <row r="69" spans="1:69" ht="45.75" customHeight="1" x14ac:dyDescent="0.25">
      <c r="A69" s="93"/>
      <c r="B69" s="4" t="s">
        <v>5</v>
      </c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4"/>
      <c r="BQ69" s="94"/>
    </row>
    <row r="70" spans="1:69" x14ac:dyDescent="0.25">
      <c r="A70" s="95" t="s">
        <v>10</v>
      </c>
      <c r="B70" s="5" t="s">
        <v>11</v>
      </c>
      <c r="C70" s="96">
        <f>$F$4</f>
        <v>42</v>
      </c>
      <c r="D70" s="5">
        <f t="shared" ref="D70:BN74" si="31">D12</f>
        <v>0</v>
      </c>
      <c r="E70" s="5">
        <f t="shared" si="31"/>
        <v>0</v>
      </c>
      <c r="F70" s="5">
        <f t="shared" si="31"/>
        <v>0</v>
      </c>
      <c r="G70" s="5">
        <f t="shared" si="31"/>
        <v>0</v>
      </c>
      <c r="H70" s="5">
        <f t="shared" si="31"/>
        <v>0</v>
      </c>
      <c r="I70" s="5">
        <f t="shared" si="31"/>
        <v>0</v>
      </c>
      <c r="J70" s="5">
        <f t="shared" si="31"/>
        <v>0</v>
      </c>
      <c r="K70" s="5">
        <f t="shared" si="31"/>
        <v>0</v>
      </c>
      <c r="L70" s="5">
        <f t="shared" si="31"/>
        <v>0</v>
      </c>
      <c r="M70" s="5">
        <f t="shared" si="31"/>
        <v>0</v>
      </c>
      <c r="N70" s="5">
        <f t="shared" si="31"/>
        <v>0</v>
      </c>
      <c r="O70" s="5">
        <f t="shared" si="31"/>
        <v>0</v>
      </c>
      <c r="P70" s="5">
        <f t="shared" si="31"/>
        <v>0</v>
      </c>
      <c r="Q70" s="5">
        <f t="shared" si="31"/>
        <v>0</v>
      </c>
      <c r="R70" s="5">
        <f t="shared" si="31"/>
        <v>0</v>
      </c>
      <c r="S70" s="5">
        <f t="shared" si="31"/>
        <v>0</v>
      </c>
      <c r="T70" s="5">
        <f t="shared" si="31"/>
        <v>0</v>
      </c>
      <c r="U70" s="5">
        <f t="shared" si="31"/>
        <v>0</v>
      </c>
      <c r="V70" s="5">
        <f t="shared" si="31"/>
        <v>0</v>
      </c>
      <c r="W70" s="5">
        <f t="shared" si="31"/>
        <v>0</v>
      </c>
      <c r="X70" s="5">
        <f t="shared" si="31"/>
        <v>0</v>
      </c>
      <c r="Y70" s="5">
        <f t="shared" si="31"/>
        <v>0</v>
      </c>
      <c r="Z70" s="5">
        <f t="shared" si="31"/>
        <v>0</v>
      </c>
      <c r="AA70" s="5">
        <f t="shared" si="31"/>
        <v>0</v>
      </c>
      <c r="AB70" s="5">
        <f t="shared" si="31"/>
        <v>0</v>
      </c>
      <c r="AC70" s="5">
        <f t="shared" si="31"/>
        <v>0</v>
      </c>
      <c r="AD70" s="5">
        <f t="shared" si="31"/>
        <v>0</v>
      </c>
      <c r="AE70" s="5">
        <f t="shared" si="31"/>
        <v>0</v>
      </c>
      <c r="AF70" s="5">
        <f t="shared" si="31"/>
        <v>0</v>
      </c>
      <c r="AG70" s="5">
        <f t="shared" si="31"/>
        <v>0</v>
      </c>
      <c r="AH70" s="5">
        <f t="shared" si="31"/>
        <v>0</v>
      </c>
      <c r="AI70" s="5">
        <f t="shared" si="31"/>
        <v>0</v>
      </c>
      <c r="AJ70" s="5">
        <f t="shared" si="31"/>
        <v>0</v>
      </c>
      <c r="AK70" s="5">
        <f t="shared" si="31"/>
        <v>0</v>
      </c>
      <c r="AL70" s="5">
        <f t="shared" si="31"/>
        <v>0</v>
      </c>
      <c r="AM70" s="5">
        <f t="shared" si="31"/>
        <v>0</v>
      </c>
      <c r="AN70" s="5">
        <f t="shared" si="31"/>
        <v>0</v>
      </c>
      <c r="AO70" s="5">
        <f t="shared" si="31"/>
        <v>0</v>
      </c>
      <c r="AP70" s="5">
        <f t="shared" si="31"/>
        <v>0</v>
      </c>
      <c r="AQ70" s="5">
        <f t="shared" si="31"/>
        <v>0</v>
      </c>
      <c r="AR70" s="5">
        <f t="shared" si="31"/>
        <v>0</v>
      </c>
      <c r="AS70" s="5">
        <f t="shared" si="31"/>
        <v>0</v>
      </c>
      <c r="AT70" s="5">
        <f t="shared" si="31"/>
        <v>0</v>
      </c>
      <c r="AU70" s="5">
        <f t="shared" si="31"/>
        <v>0</v>
      </c>
      <c r="AV70" s="5">
        <f t="shared" si="31"/>
        <v>0</v>
      </c>
      <c r="AW70" s="5">
        <f t="shared" si="31"/>
        <v>0</v>
      </c>
      <c r="AX70" s="5">
        <f t="shared" si="31"/>
        <v>0</v>
      </c>
      <c r="AY70" s="5">
        <f t="shared" si="31"/>
        <v>0</v>
      </c>
      <c r="AZ70" s="5">
        <f t="shared" si="31"/>
        <v>0</v>
      </c>
      <c r="BA70" s="5">
        <f t="shared" si="31"/>
        <v>2.8000000000000001E-2</v>
      </c>
      <c r="BB70" s="5">
        <f t="shared" si="31"/>
        <v>0</v>
      </c>
      <c r="BC70" s="5">
        <f t="shared" si="31"/>
        <v>0</v>
      </c>
      <c r="BD70" s="5">
        <f t="shared" si="31"/>
        <v>0</v>
      </c>
      <c r="BE70" s="5">
        <f t="shared" si="31"/>
        <v>0</v>
      </c>
      <c r="BF70" s="5">
        <f t="shared" si="31"/>
        <v>0</v>
      </c>
      <c r="BG70" s="5">
        <f t="shared" si="31"/>
        <v>0.15</v>
      </c>
      <c r="BH70" s="5">
        <f t="shared" si="31"/>
        <v>1.0999999999999999E-2</v>
      </c>
      <c r="BI70" s="5">
        <f t="shared" si="31"/>
        <v>0.01</v>
      </c>
      <c r="BJ70" s="5">
        <f t="shared" si="31"/>
        <v>0</v>
      </c>
      <c r="BK70" s="5">
        <f t="shared" si="31"/>
        <v>0</v>
      </c>
      <c r="BL70" s="5">
        <f t="shared" si="31"/>
        <v>0</v>
      </c>
      <c r="BM70" s="5">
        <f t="shared" si="31"/>
        <v>3.0000000000000001E-3</v>
      </c>
      <c r="BN70" s="5">
        <f t="shared" si="31"/>
        <v>2E-3</v>
      </c>
      <c r="BO70" s="5">
        <f t="shared" ref="BO70:BO73" si="32">BO12</f>
        <v>0</v>
      </c>
    </row>
    <row r="71" spans="1:69" x14ac:dyDescent="0.25">
      <c r="A71" s="95"/>
      <c r="B71" s="8" t="s">
        <v>34</v>
      </c>
      <c r="C71" s="97"/>
      <c r="D71" s="5">
        <f t="shared" si="31"/>
        <v>0</v>
      </c>
      <c r="E71" s="5">
        <f t="shared" si="31"/>
        <v>0</v>
      </c>
      <c r="F71" s="5">
        <f t="shared" si="31"/>
        <v>0</v>
      </c>
      <c r="G71" s="5">
        <f t="shared" si="31"/>
        <v>0</v>
      </c>
      <c r="H71" s="5">
        <f t="shared" si="31"/>
        <v>0</v>
      </c>
      <c r="I71" s="5">
        <f t="shared" si="31"/>
        <v>0</v>
      </c>
      <c r="J71" s="5">
        <f t="shared" si="31"/>
        <v>0</v>
      </c>
      <c r="K71" s="5">
        <f t="shared" si="31"/>
        <v>0</v>
      </c>
      <c r="L71" s="5">
        <f t="shared" si="31"/>
        <v>7.0000000000000001E-3</v>
      </c>
      <c r="M71" s="5">
        <f t="shared" si="31"/>
        <v>0</v>
      </c>
      <c r="N71" s="5">
        <f t="shared" si="31"/>
        <v>0</v>
      </c>
      <c r="O71" s="5">
        <f t="shared" si="31"/>
        <v>0</v>
      </c>
      <c r="P71" s="5">
        <f t="shared" si="31"/>
        <v>0</v>
      </c>
      <c r="Q71" s="5">
        <f t="shared" si="31"/>
        <v>0</v>
      </c>
      <c r="R71" s="5">
        <f t="shared" si="31"/>
        <v>0</v>
      </c>
      <c r="S71" s="5">
        <f t="shared" si="31"/>
        <v>0</v>
      </c>
      <c r="T71" s="5">
        <f t="shared" si="31"/>
        <v>0</v>
      </c>
      <c r="U71" s="5">
        <f t="shared" si="31"/>
        <v>0</v>
      </c>
      <c r="V71" s="5">
        <f t="shared" si="31"/>
        <v>0</v>
      </c>
      <c r="W71" s="5">
        <f t="shared" si="31"/>
        <v>0</v>
      </c>
      <c r="X71" s="5">
        <f t="shared" si="31"/>
        <v>0</v>
      </c>
      <c r="Y71" s="5">
        <f t="shared" si="31"/>
        <v>0</v>
      </c>
      <c r="Z71" s="5">
        <f t="shared" si="31"/>
        <v>0</v>
      </c>
      <c r="AA71" s="5">
        <f t="shared" si="31"/>
        <v>0</v>
      </c>
      <c r="AB71" s="5">
        <f t="shared" si="31"/>
        <v>0</v>
      </c>
      <c r="AC71" s="5">
        <f t="shared" si="31"/>
        <v>0</v>
      </c>
      <c r="AD71" s="5">
        <f t="shared" si="31"/>
        <v>0</v>
      </c>
      <c r="AE71" s="5">
        <f t="shared" si="31"/>
        <v>0</v>
      </c>
      <c r="AF71" s="5">
        <f t="shared" si="31"/>
        <v>0</v>
      </c>
      <c r="AG71" s="5">
        <f t="shared" si="31"/>
        <v>0</v>
      </c>
      <c r="AH71" s="5">
        <f t="shared" si="31"/>
        <v>0</v>
      </c>
      <c r="AI71" s="5">
        <f t="shared" si="31"/>
        <v>0</v>
      </c>
      <c r="AJ71" s="5">
        <f t="shared" si="31"/>
        <v>5.9999999999999995E-4</v>
      </c>
      <c r="AK71" s="5">
        <f t="shared" si="31"/>
        <v>0</v>
      </c>
      <c r="AL71" s="5">
        <f t="shared" si="31"/>
        <v>0</v>
      </c>
      <c r="AM71" s="5">
        <f t="shared" si="31"/>
        <v>0</v>
      </c>
      <c r="AN71" s="5">
        <f t="shared" si="31"/>
        <v>0</v>
      </c>
      <c r="AO71" s="5">
        <f t="shared" si="31"/>
        <v>0</v>
      </c>
      <c r="AP71" s="5">
        <f t="shared" si="31"/>
        <v>0</v>
      </c>
      <c r="AQ71" s="5">
        <f t="shared" si="31"/>
        <v>0</v>
      </c>
      <c r="AR71" s="5">
        <f t="shared" si="31"/>
        <v>0</v>
      </c>
      <c r="AS71" s="5">
        <f t="shared" si="31"/>
        <v>0</v>
      </c>
      <c r="AT71" s="5">
        <f t="shared" si="31"/>
        <v>0</v>
      </c>
      <c r="AU71" s="5">
        <f t="shared" si="31"/>
        <v>0</v>
      </c>
      <c r="AV71" s="5">
        <f t="shared" si="31"/>
        <v>0</v>
      </c>
      <c r="AW71" s="5">
        <f t="shared" si="31"/>
        <v>0</v>
      </c>
      <c r="AX71" s="5">
        <f t="shared" si="31"/>
        <v>0</v>
      </c>
      <c r="AY71" s="5">
        <f t="shared" si="31"/>
        <v>0</v>
      </c>
      <c r="AZ71" s="5">
        <f t="shared" si="31"/>
        <v>0</v>
      </c>
      <c r="BA71" s="5">
        <f t="shared" si="31"/>
        <v>0</v>
      </c>
      <c r="BB71" s="5">
        <f t="shared" si="31"/>
        <v>0</v>
      </c>
      <c r="BC71" s="5">
        <f t="shared" si="31"/>
        <v>0</v>
      </c>
      <c r="BD71" s="5">
        <f t="shared" si="31"/>
        <v>0</v>
      </c>
      <c r="BE71" s="5">
        <f t="shared" si="31"/>
        <v>4.8000000000000001E-2</v>
      </c>
      <c r="BF71" s="5">
        <f t="shared" si="31"/>
        <v>0</v>
      </c>
      <c r="BG71" s="5">
        <f t="shared" si="31"/>
        <v>0</v>
      </c>
      <c r="BH71" s="5">
        <f t="shared" si="31"/>
        <v>0.03</v>
      </c>
      <c r="BI71" s="5">
        <f t="shared" si="31"/>
        <v>1.4999999999999999E-2</v>
      </c>
      <c r="BJ71" s="5">
        <f t="shared" si="31"/>
        <v>0</v>
      </c>
      <c r="BK71" s="5">
        <f t="shared" si="31"/>
        <v>0</v>
      </c>
      <c r="BL71" s="5">
        <f t="shared" si="31"/>
        <v>0</v>
      </c>
      <c r="BM71" s="5">
        <f t="shared" si="31"/>
        <v>5.0000000000000001E-3</v>
      </c>
      <c r="BN71" s="5">
        <f t="shared" si="31"/>
        <v>1E-3</v>
      </c>
      <c r="BO71" s="5">
        <f t="shared" si="32"/>
        <v>0</v>
      </c>
    </row>
    <row r="72" spans="1:69" x14ac:dyDescent="0.25">
      <c r="A72" s="95"/>
      <c r="B72" s="5" t="s">
        <v>12</v>
      </c>
      <c r="C72" s="97"/>
      <c r="D72" s="5">
        <f t="shared" si="31"/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2E-3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3.5000000000000003E-2</v>
      </c>
      <c r="BA72" s="5">
        <f t="shared" si="31"/>
        <v>0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</v>
      </c>
      <c r="BH72" s="5">
        <f t="shared" si="31"/>
        <v>0</v>
      </c>
      <c r="BI72" s="5">
        <f t="shared" si="31"/>
        <v>0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0</v>
      </c>
      <c r="BN72" s="5">
        <f t="shared" si="31"/>
        <v>2E-3</v>
      </c>
      <c r="BO72" s="5">
        <f t="shared" si="32"/>
        <v>0</v>
      </c>
    </row>
    <row r="73" spans="1:69" x14ac:dyDescent="0.25">
      <c r="A73" s="95"/>
      <c r="B73" s="5" t="s">
        <v>13</v>
      </c>
      <c r="C73" s="97"/>
      <c r="D73" s="5">
        <f t="shared" si="31"/>
        <v>2.785E-2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0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</v>
      </c>
      <c r="BF73" s="5">
        <f t="shared" si="31"/>
        <v>0</v>
      </c>
      <c r="BG73" s="5">
        <f t="shared" si="31"/>
        <v>0</v>
      </c>
      <c r="BH73" s="5">
        <f t="shared" si="31"/>
        <v>0</v>
      </c>
      <c r="BI73" s="5">
        <f t="shared" si="31"/>
        <v>0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0</v>
      </c>
      <c r="BN73" s="5">
        <f t="shared" si="31"/>
        <v>0</v>
      </c>
      <c r="BO73" s="5">
        <f t="shared" si="32"/>
        <v>0</v>
      </c>
    </row>
    <row r="74" spans="1:69" x14ac:dyDescent="0.25">
      <c r="A74" s="95"/>
      <c r="B74" s="5" t="s">
        <v>14</v>
      </c>
      <c r="C74" s="97"/>
      <c r="D74" s="5">
        <f t="shared" si="31"/>
        <v>0</v>
      </c>
      <c r="E74" s="5">
        <f t="shared" si="31"/>
        <v>5.5419999999999997E-2</v>
      </c>
      <c r="F74" s="5">
        <f t="shared" si="31"/>
        <v>0</v>
      </c>
      <c r="G74" s="5">
        <f t="shared" ref="G74:BN76" si="33">G16</f>
        <v>0</v>
      </c>
      <c r="H74" s="5">
        <f t="shared" si="33"/>
        <v>0</v>
      </c>
      <c r="I74" s="5">
        <f t="shared" si="33"/>
        <v>0</v>
      </c>
      <c r="J74" s="5">
        <f t="shared" si="33"/>
        <v>0</v>
      </c>
      <c r="K74" s="5">
        <f t="shared" si="33"/>
        <v>0</v>
      </c>
      <c r="L74" s="5">
        <f t="shared" si="33"/>
        <v>0</v>
      </c>
      <c r="M74" s="5">
        <f t="shared" si="33"/>
        <v>0</v>
      </c>
      <c r="N74" s="5">
        <f t="shared" si="33"/>
        <v>0</v>
      </c>
      <c r="O74" s="5">
        <f t="shared" si="33"/>
        <v>0</v>
      </c>
      <c r="P74" s="5">
        <f t="shared" si="33"/>
        <v>0</v>
      </c>
      <c r="Q74" s="5">
        <f t="shared" si="33"/>
        <v>0</v>
      </c>
      <c r="R74" s="5">
        <f t="shared" si="33"/>
        <v>0</v>
      </c>
      <c r="S74" s="5">
        <f t="shared" si="33"/>
        <v>0</v>
      </c>
      <c r="T74" s="5">
        <f t="shared" si="33"/>
        <v>0</v>
      </c>
      <c r="U74" s="5">
        <f t="shared" si="33"/>
        <v>0</v>
      </c>
      <c r="V74" s="5">
        <f t="shared" si="33"/>
        <v>0</v>
      </c>
      <c r="W74" s="5">
        <f t="shared" si="33"/>
        <v>0</v>
      </c>
      <c r="X74" s="5">
        <f t="shared" si="33"/>
        <v>0</v>
      </c>
      <c r="Y74" s="5">
        <f t="shared" si="33"/>
        <v>0</v>
      </c>
      <c r="Z74" s="5">
        <f t="shared" si="33"/>
        <v>0</v>
      </c>
      <c r="AA74" s="5">
        <f t="shared" si="33"/>
        <v>0</v>
      </c>
      <c r="AB74" s="5">
        <f t="shared" si="33"/>
        <v>0</v>
      </c>
      <c r="AC74" s="5">
        <f t="shared" si="33"/>
        <v>0</v>
      </c>
      <c r="AD74" s="5">
        <f t="shared" si="33"/>
        <v>0</v>
      </c>
      <c r="AE74" s="5">
        <f t="shared" si="33"/>
        <v>0</v>
      </c>
      <c r="AF74" s="5">
        <f t="shared" si="33"/>
        <v>0</v>
      </c>
      <c r="AG74" s="5">
        <f t="shared" si="33"/>
        <v>0</v>
      </c>
      <c r="AH74" s="5">
        <f t="shared" si="33"/>
        <v>0</v>
      </c>
      <c r="AI74" s="5">
        <f t="shared" si="33"/>
        <v>0</v>
      </c>
      <c r="AJ74" s="5">
        <f t="shared" si="33"/>
        <v>0</v>
      </c>
      <c r="AK74" s="5">
        <f t="shared" si="33"/>
        <v>0</v>
      </c>
      <c r="AL74" s="5">
        <f t="shared" si="33"/>
        <v>0</v>
      </c>
      <c r="AM74" s="5">
        <f t="shared" si="33"/>
        <v>0</v>
      </c>
      <c r="AN74" s="5">
        <f t="shared" si="33"/>
        <v>0</v>
      </c>
      <c r="AO74" s="5">
        <f t="shared" si="33"/>
        <v>0</v>
      </c>
      <c r="AP74" s="5">
        <f t="shared" si="33"/>
        <v>0</v>
      </c>
      <c r="AQ74" s="5">
        <f t="shared" si="33"/>
        <v>0</v>
      </c>
      <c r="AR74" s="5">
        <f t="shared" si="33"/>
        <v>0</v>
      </c>
      <c r="AS74" s="5">
        <f t="shared" si="33"/>
        <v>0</v>
      </c>
      <c r="AT74" s="5">
        <f t="shared" si="33"/>
        <v>0</v>
      </c>
      <c r="AU74" s="5">
        <f t="shared" si="33"/>
        <v>0</v>
      </c>
      <c r="AV74" s="5">
        <f t="shared" si="33"/>
        <v>0</v>
      </c>
      <c r="AW74" s="5">
        <f t="shared" si="33"/>
        <v>0</v>
      </c>
      <c r="AX74" s="5">
        <f t="shared" si="33"/>
        <v>0</v>
      </c>
      <c r="AY74" s="5">
        <f t="shared" si="33"/>
        <v>0</v>
      </c>
      <c r="AZ74" s="5">
        <f t="shared" si="33"/>
        <v>0</v>
      </c>
      <c r="BA74" s="5">
        <f t="shared" si="33"/>
        <v>0</v>
      </c>
      <c r="BB74" s="5">
        <f t="shared" si="33"/>
        <v>0</v>
      </c>
      <c r="BC74" s="5">
        <f t="shared" si="33"/>
        <v>0</v>
      </c>
      <c r="BD74" s="5">
        <f t="shared" si="33"/>
        <v>0</v>
      </c>
      <c r="BE74" s="5">
        <f t="shared" si="33"/>
        <v>0</v>
      </c>
      <c r="BF74" s="5">
        <f t="shared" si="33"/>
        <v>0</v>
      </c>
      <c r="BG74" s="5">
        <f t="shared" si="33"/>
        <v>0</v>
      </c>
      <c r="BH74" s="5">
        <f t="shared" si="33"/>
        <v>0</v>
      </c>
      <c r="BI74" s="5">
        <f t="shared" si="33"/>
        <v>0</v>
      </c>
      <c r="BJ74" s="5">
        <f t="shared" si="33"/>
        <v>0</v>
      </c>
      <c r="BK74" s="5">
        <f t="shared" si="33"/>
        <v>0</v>
      </c>
      <c r="BL74" s="5">
        <f t="shared" si="33"/>
        <v>0</v>
      </c>
      <c r="BM74" s="5">
        <f t="shared" si="33"/>
        <v>0</v>
      </c>
      <c r="BN74" s="5">
        <f t="shared" si="33"/>
        <v>0</v>
      </c>
      <c r="BO74" s="5">
        <f t="shared" ref="BO74" si="34">BO16</f>
        <v>0</v>
      </c>
    </row>
    <row r="75" spans="1:69" x14ac:dyDescent="0.25">
      <c r="A75" s="95"/>
      <c r="B75" s="15" t="s">
        <v>15</v>
      </c>
      <c r="C75" s="97"/>
      <c r="D75" s="5">
        <f t="shared" ref="D75:AJ76" si="35">D17</f>
        <v>0</v>
      </c>
      <c r="E75" s="5">
        <f t="shared" si="35"/>
        <v>0</v>
      </c>
      <c r="F75" s="5">
        <f t="shared" si="35"/>
        <v>1.0999999999999999E-2</v>
      </c>
      <c r="G75" s="5">
        <f t="shared" si="35"/>
        <v>0</v>
      </c>
      <c r="H75" s="5">
        <f t="shared" si="35"/>
        <v>0</v>
      </c>
      <c r="I75" s="5">
        <f t="shared" si="35"/>
        <v>0</v>
      </c>
      <c r="J75" s="5">
        <f t="shared" si="35"/>
        <v>0</v>
      </c>
      <c r="K75" s="5">
        <f t="shared" si="35"/>
        <v>0</v>
      </c>
      <c r="L75" s="5">
        <f t="shared" si="35"/>
        <v>0</v>
      </c>
      <c r="M75" s="5">
        <f t="shared" si="35"/>
        <v>0</v>
      </c>
      <c r="N75" s="5">
        <f t="shared" si="35"/>
        <v>0</v>
      </c>
      <c r="O75" s="5">
        <f t="shared" si="35"/>
        <v>0</v>
      </c>
      <c r="P75" s="5">
        <f t="shared" si="35"/>
        <v>0</v>
      </c>
      <c r="Q75" s="5">
        <f t="shared" si="35"/>
        <v>0</v>
      </c>
      <c r="R75" s="5">
        <f t="shared" si="35"/>
        <v>0</v>
      </c>
      <c r="S75" s="5">
        <f t="shared" si="35"/>
        <v>0</v>
      </c>
      <c r="T75" s="5">
        <f t="shared" si="35"/>
        <v>0</v>
      </c>
      <c r="U75" s="5">
        <f t="shared" si="35"/>
        <v>0</v>
      </c>
      <c r="V75" s="5">
        <f t="shared" si="35"/>
        <v>0</v>
      </c>
      <c r="W75" s="5">
        <f t="shared" si="33"/>
        <v>0</v>
      </c>
      <c r="X75" s="5">
        <f t="shared" si="35"/>
        <v>0</v>
      </c>
      <c r="Y75" s="5">
        <f t="shared" si="35"/>
        <v>0</v>
      </c>
      <c r="Z75" s="5">
        <f t="shared" si="35"/>
        <v>0</v>
      </c>
      <c r="AA75" s="5">
        <f t="shared" si="35"/>
        <v>0</v>
      </c>
      <c r="AB75" s="5">
        <f t="shared" si="35"/>
        <v>1.4800000000000001E-2</v>
      </c>
      <c r="AC75" s="5">
        <f t="shared" si="35"/>
        <v>0</v>
      </c>
      <c r="AD75" s="5">
        <f t="shared" si="35"/>
        <v>0</v>
      </c>
      <c r="AE75" s="5">
        <f t="shared" si="35"/>
        <v>0</v>
      </c>
      <c r="AF75" s="5">
        <f t="shared" si="35"/>
        <v>0</v>
      </c>
      <c r="AG75" s="5">
        <f t="shared" si="35"/>
        <v>0</v>
      </c>
      <c r="AH75" s="5">
        <f t="shared" si="35"/>
        <v>0</v>
      </c>
      <c r="AI75" s="5">
        <f t="shared" si="35"/>
        <v>0</v>
      </c>
      <c r="AJ75" s="5">
        <f t="shared" si="35"/>
        <v>0</v>
      </c>
      <c r="AK75" s="5">
        <f t="shared" si="33"/>
        <v>0</v>
      </c>
      <c r="AL75" s="5">
        <f t="shared" si="33"/>
        <v>0</v>
      </c>
      <c r="AM75" s="5">
        <f t="shared" si="33"/>
        <v>0</v>
      </c>
      <c r="AN75" s="5">
        <f t="shared" si="33"/>
        <v>0</v>
      </c>
      <c r="AO75" s="5">
        <f t="shared" si="33"/>
        <v>0</v>
      </c>
      <c r="AP75" s="5">
        <f t="shared" si="33"/>
        <v>0</v>
      </c>
      <c r="AQ75" s="5">
        <f t="shared" si="33"/>
        <v>0</v>
      </c>
      <c r="AR75" s="5">
        <f t="shared" si="33"/>
        <v>0</v>
      </c>
      <c r="AS75" s="5">
        <f t="shared" si="33"/>
        <v>0</v>
      </c>
      <c r="AT75" s="5">
        <f t="shared" si="33"/>
        <v>0</v>
      </c>
      <c r="AU75" s="5">
        <f t="shared" si="33"/>
        <v>0</v>
      </c>
      <c r="AV75" s="5">
        <f t="shared" si="33"/>
        <v>0</v>
      </c>
      <c r="AW75" s="5">
        <f t="shared" si="33"/>
        <v>0</v>
      </c>
      <c r="AX75" s="5">
        <f t="shared" si="33"/>
        <v>0</v>
      </c>
      <c r="AY75" s="5">
        <f t="shared" si="33"/>
        <v>0</v>
      </c>
      <c r="AZ75" s="5">
        <f t="shared" si="33"/>
        <v>0</v>
      </c>
      <c r="BA75" s="5">
        <f t="shared" si="33"/>
        <v>0</v>
      </c>
      <c r="BB75" s="5">
        <f t="shared" si="33"/>
        <v>0</v>
      </c>
      <c r="BC75" s="5">
        <f t="shared" si="33"/>
        <v>0</v>
      </c>
      <c r="BD75" s="5">
        <f t="shared" si="33"/>
        <v>0</v>
      </c>
      <c r="BE75" s="5">
        <f t="shared" si="33"/>
        <v>0</v>
      </c>
      <c r="BF75" s="5">
        <f t="shared" si="33"/>
        <v>0</v>
      </c>
      <c r="BG75" s="5">
        <f t="shared" si="33"/>
        <v>0</v>
      </c>
      <c r="BH75" s="5">
        <f t="shared" si="33"/>
        <v>0</v>
      </c>
      <c r="BI75" s="5">
        <f t="shared" si="33"/>
        <v>0</v>
      </c>
      <c r="BJ75" s="5">
        <f t="shared" si="33"/>
        <v>0</v>
      </c>
      <c r="BK75" s="5">
        <f t="shared" si="33"/>
        <v>0</v>
      </c>
      <c r="BL75" s="5">
        <f t="shared" si="33"/>
        <v>0</v>
      </c>
      <c r="BM75" s="5">
        <f t="shared" si="33"/>
        <v>0</v>
      </c>
      <c r="BN75" s="5">
        <f t="shared" si="33"/>
        <v>0</v>
      </c>
      <c r="BO75" s="5">
        <f t="shared" ref="BO75" si="36">BO17</f>
        <v>5.0000000000000002E-5</v>
      </c>
    </row>
    <row r="76" spans="1:69" x14ac:dyDescent="0.25">
      <c r="A76" s="95"/>
      <c r="B76" s="9"/>
      <c r="C76" s="98"/>
      <c r="D76" s="5">
        <f t="shared" si="35"/>
        <v>0</v>
      </c>
      <c r="E76" s="5">
        <f t="shared" si="35"/>
        <v>0</v>
      </c>
      <c r="F76" s="5">
        <f t="shared" si="35"/>
        <v>0</v>
      </c>
      <c r="G76" s="5">
        <f t="shared" si="35"/>
        <v>0</v>
      </c>
      <c r="H76" s="5">
        <f t="shared" si="35"/>
        <v>0</v>
      </c>
      <c r="I76" s="5">
        <f t="shared" si="35"/>
        <v>0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0</v>
      </c>
      <c r="O76" s="5">
        <f t="shared" si="35"/>
        <v>0</v>
      </c>
      <c r="P76" s="5">
        <f t="shared" si="35"/>
        <v>0</v>
      </c>
      <c r="Q76" s="5">
        <f t="shared" si="35"/>
        <v>0</v>
      </c>
      <c r="R76" s="5">
        <f t="shared" si="35"/>
        <v>0</v>
      </c>
      <c r="S76" s="5">
        <f t="shared" si="35"/>
        <v>0</v>
      </c>
      <c r="T76" s="5">
        <f t="shared" si="35"/>
        <v>0</v>
      </c>
      <c r="U76" s="5">
        <f t="shared" si="35"/>
        <v>0</v>
      </c>
      <c r="V76" s="5">
        <f t="shared" si="35"/>
        <v>0</v>
      </c>
      <c r="W76" s="5">
        <f t="shared" si="33"/>
        <v>0</v>
      </c>
      <c r="X76" s="5">
        <f t="shared" si="35"/>
        <v>0</v>
      </c>
      <c r="Y76" s="5">
        <f t="shared" si="35"/>
        <v>0</v>
      </c>
      <c r="Z76" s="5">
        <f t="shared" si="35"/>
        <v>0</v>
      </c>
      <c r="AA76" s="5">
        <f t="shared" si="35"/>
        <v>0</v>
      </c>
      <c r="AB76" s="5">
        <f t="shared" si="35"/>
        <v>0</v>
      </c>
      <c r="AC76" s="5">
        <f t="shared" si="35"/>
        <v>0</v>
      </c>
      <c r="AD76" s="5">
        <f t="shared" si="35"/>
        <v>0</v>
      </c>
      <c r="AE76" s="5">
        <f t="shared" si="35"/>
        <v>0</v>
      </c>
      <c r="AF76" s="5">
        <f t="shared" si="35"/>
        <v>0</v>
      </c>
      <c r="AG76" s="5">
        <f t="shared" si="35"/>
        <v>0</v>
      </c>
      <c r="AH76" s="5">
        <f t="shared" si="35"/>
        <v>0</v>
      </c>
      <c r="AI76" s="5">
        <f t="shared" si="35"/>
        <v>0</v>
      </c>
      <c r="AJ76" s="5">
        <f t="shared" si="35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7">BO18</f>
        <v>0</v>
      </c>
    </row>
    <row r="77" spans="1:69" ht="17.25" x14ac:dyDescent="0.3">
      <c r="B77" s="16" t="s">
        <v>22</v>
      </c>
      <c r="C77" s="17"/>
      <c r="D77" s="18">
        <f t="shared" ref="D77:BN77" si="38">SUM(D70:D76)</f>
        <v>2.785E-2</v>
      </c>
      <c r="E77" s="18">
        <f t="shared" si="38"/>
        <v>5.5419999999999997E-2</v>
      </c>
      <c r="F77" s="18">
        <f t="shared" si="38"/>
        <v>1.0999999999999999E-2</v>
      </c>
      <c r="G77" s="18">
        <f t="shared" si="38"/>
        <v>0</v>
      </c>
      <c r="H77" s="18">
        <f t="shared" si="38"/>
        <v>0</v>
      </c>
      <c r="I77" s="18">
        <f t="shared" si="38"/>
        <v>0</v>
      </c>
      <c r="J77" s="18">
        <f t="shared" si="38"/>
        <v>0</v>
      </c>
      <c r="K77" s="18">
        <f t="shared" si="38"/>
        <v>2E-3</v>
      </c>
      <c r="L77" s="18">
        <f t="shared" si="38"/>
        <v>7.0000000000000001E-3</v>
      </c>
      <c r="M77" s="18">
        <f t="shared" si="38"/>
        <v>0</v>
      </c>
      <c r="N77" s="18">
        <f t="shared" si="38"/>
        <v>0</v>
      </c>
      <c r="O77" s="18">
        <f t="shared" si="38"/>
        <v>0</v>
      </c>
      <c r="P77" s="18">
        <f t="shared" si="38"/>
        <v>0</v>
      </c>
      <c r="Q77" s="18">
        <f t="shared" si="38"/>
        <v>0</v>
      </c>
      <c r="R77" s="18">
        <f t="shared" si="38"/>
        <v>0</v>
      </c>
      <c r="S77" s="18">
        <f t="shared" si="38"/>
        <v>0</v>
      </c>
      <c r="T77" s="18">
        <f t="shared" si="38"/>
        <v>0</v>
      </c>
      <c r="U77" s="18">
        <f t="shared" si="38"/>
        <v>0</v>
      </c>
      <c r="V77" s="18">
        <f t="shared" si="38"/>
        <v>0</v>
      </c>
      <c r="W77" s="18">
        <f>SUM(W70:W76)</f>
        <v>0</v>
      </c>
      <c r="X77" s="18">
        <f t="shared" si="38"/>
        <v>0</v>
      </c>
      <c r="Y77" s="18">
        <f t="shared" si="38"/>
        <v>0</v>
      </c>
      <c r="Z77" s="18">
        <f t="shared" si="38"/>
        <v>0</v>
      </c>
      <c r="AA77" s="18">
        <f t="shared" si="38"/>
        <v>0</v>
      </c>
      <c r="AB77" s="18">
        <f t="shared" si="38"/>
        <v>1.4800000000000001E-2</v>
      </c>
      <c r="AC77" s="18">
        <f t="shared" si="38"/>
        <v>0</v>
      </c>
      <c r="AD77" s="18">
        <f t="shared" si="38"/>
        <v>0</v>
      </c>
      <c r="AE77" s="18">
        <f t="shared" si="38"/>
        <v>0</v>
      </c>
      <c r="AF77" s="18">
        <f t="shared" si="38"/>
        <v>0</v>
      </c>
      <c r="AG77" s="18">
        <f t="shared" si="38"/>
        <v>0</v>
      </c>
      <c r="AH77" s="18">
        <f t="shared" si="38"/>
        <v>0</v>
      </c>
      <c r="AI77" s="18">
        <f t="shared" si="38"/>
        <v>0</v>
      </c>
      <c r="AJ77" s="18">
        <f t="shared" si="38"/>
        <v>5.9999999999999995E-4</v>
      </c>
      <c r="AK77" s="18">
        <f t="shared" si="38"/>
        <v>0</v>
      </c>
      <c r="AL77" s="18">
        <f t="shared" si="38"/>
        <v>0</v>
      </c>
      <c r="AM77" s="18">
        <f t="shared" si="38"/>
        <v>0</v>
      </c>
      <c r="AN77" s="18">
        <f t="shared" si="38"/>
        <v>0</v>
      </c>
      <c r="AO77" s="18">
        <f t="shared" si="38"/>
        <v>0</v>
      </c>
      <c r="AP77" s="18">
        <f t="shared" si="38"/>
        <v>0</v>
      </c>
      <c r="AQ77" s="18">
        <f t="shared" si="38"/>
        <v>0</v>
      </c>
      <c r="AR77" s="18">
        <f t="shared" si="38"/>
        <v>0</v>
      </c>
      <c r="AS77" s="18">
        <f t="shared" si="38"/>
        <v>0</v>
      </c>
      <c r="AT77" s="18">
        <f t="shared" si="38"/>
        <v>0</v>
      </c>
      <c r="AU77" s="18">
        <f t="shared" si="38"/>
        <v>0</v>
      </c>
      <c r="AV77" s="18">
        <f t="shared" si="38"/>
        <v>0</v>
      </c>
      <c r="AW77" s="18">
        <f t="shared" si="38"/>
        <v>0</v>
      </c>
      <c r="AX77" s="18">
        <f t="shared" si="38"/>
        <v>0</v>
      </c>
      <c r="AY77" s="18">
        <f t="shared" si="38"/>
        <v>0</v>
      </c>
      <c r="AZ77" s="18">
        <f t="shared" si="38"/>
        <v>3.5000000000000003E-2</v>
      </c>
      <c r="BA77" s="18">
        <f t="shared" si="38"/>
        <v>2.8000000000000001E-2</v>
      </c>
      <c r="BB77" s="18">
        <f t="shared" si="38"/>
        <v>0</v>
      </c>
      <c r="BC77" s="18">
        <f t="shared" si="38"/>
        <v>0</v>
      </c>
      <c r="BD77" s="18">
        <f t="shared" si="38"/>
        <v>0</v>
      </c>
      <c r="BE77" s="18">
        <f t="shared" si="38"/>
        <v>4.8000000000000001E-2</v>
      </c>
      <c r="BF77" s="18">
        <f t="shared" si="38"/>
        <v>0</v>
      </c>
      <c r="BG77" s="18">
        <f t="shared" si="38"/>
        <v>0.15</v>
      </c>
      <c r="BH77" s="18">
        <f t="shared" si="38"/>
        <v>4.0999999999999995E-2</v>
      </c>
      <c r="BI77" s="18">
        <f t="shared" si="38"/>
        <v>2.5000000000000001E-2</v>
      </c>
      <c r="BJ77" s="18">
        <f t="shared" si="38"/>
        <v>0</v>
      </c>
      <c r="BK77" s="18">
        <f t="shared" si="38"/>
        <v>0</v>
      </c>
      <c r="BL77" s="18">
        <f t="shared" si="38"/>
        <v>0</v>
      </c>
      <c r="BM77" s="18">
        <f t="shared" si="38"/>
        <v>8.0000000000000002E-3</v>
      </c>
      <c r="BN77" s="18">
        <f t="shared" si="38"/>
        <v>5.0000000000000001E-3</v>
      </c>
      <c r="BO77" s="18">
        <f t="shared" ref="BO77" si="39">SUM(BO70:BO76)</f>
        <v>5.0000000000000002E-5</v>
      </c>
    </row>
    <row r="78" spans="1:69" ht="17.25" x14ac:dyDescent="0.3">
      <c r="B78" s="16" t="s">
        <v>23</v>
      </c>
      <c r="C78" s="17"/>
      <c r="D78" s="19">
        <f t="shared" ref="D78:BN78" si="40">PRODUCT(D77,$F$4)</f>
        <v>1.1697</v>
      </c>
      <c r="E78" s="19">
        <f t="shared" si="40"/>
        <v>2.3276399999999997</v>
      </c>
      <c r="F78" s="19">
        <f t="shared" si="40"/>
        <v>0.46199999999999997</v>
      </c>
      <c r="G78" s="19">
        <f t="shared" si="40"/>
        <v>0</v>
      </c>
      <c r="H78" s="19">
        <f t="shared" si="40"/>
        <v>0</v>
      </c>
      <c r="I78" s="19">
        <f t="shared" si="40"/>
        <v>0</v>
      </c>
      <c r="J78" s="19">
        <f t="shared" si="40"/>
        <v>0</v>
      </c>
      <c r="K78" s="19">
        <f t="shared" si="40"/>
        <v>8.4000000000000005E-2</v>
      </c>
      <c r="L78" s="19">
        <f t="shared" si="40"/>
        <v>0.29399999999999998</v>
      </c>
      <c r="M78" s="19">
        <f t="shared" si="40"/>
        <v>0</v>
      </c>
      <c r="N78" s="19">
        <f t="shared" si="40"/>
        <v>0</v>
      </c>
      <c r="O78" s="19">
        <f t="shared" si="40"/>
        <v>0</v>
      </c>
      <c r="P78" s="19">
        <f t="shared" si="40"/>
        <v>0</v>
      </c>
      <c r="Q78" s="19">
        <f t="shared" si="40"/>
        <v>0</v>
      </c>
      <c r="R78" s="19">
        <f t="shared" si="40"/>
        <v>0</v>
      </c>
      <c r="S78" s="19">
        <f t="shared" si="40"/>
        <v>0</v>
      </c>
      <c r="T78" s="19">
        <f t="shared" si="40"/>
        <v>0</v>
      </c>
      <c r="U78" s="19">
        <f t="shared" si="40"/>
        <v>0</v>
      </c>
      <c r="V78" s="19">
        <f t="shared" si="40"/>
        <v>0</v>
      </c>
      <c r="W78" s="19">
        <f>PRODUCT(W77,$F$4)</f>
        <v>0</v>
      </c>
      <c r="X78" s="19">
        <f t="shared" si="40"/>
        <v>0</v>
      </c>
      <c r="Y78" s="19">
        <f t="shared" si="40"/>
        <v>0</v>
      </c>
      <c r="Z78" s="19">
        <f t="shared" si="40"/>
        <v>0</v>
      </c>
      <c r="AA78" s="19">
        <f t="shared" si="40"/>
        <v>0</v>
      </c>
      <c r="AB78" s="19">
        <f t="shared" si="40"/>
        <v>0.62160000000000004</v>
      </c>
      <c r="AC78" s="19">
        <f t="shared" si="40"/>
        <v>0</v>
      </c>
      <c r="AD78" s="19">
        <f t="shared" si="40"/>
        <v>0</v>
      </c>
      <c r="AE78" s="19">
        <f t="shared" si="40"/>
        <v>0</v>
      </c>
      <c r="AF78" s="19">
        <f t="shared" si="40"/>
        <v>0</v>
      </c>
      <c r="AG78" s="19">
        <f t="shared" si="40"/>
        <v>0</v>
      </c>
      <c r="AH78" s="19">
        <f t="shared" si="40"/>
        <v>0</v>
      </c>
      <c r="AI78" s="19">
        <f t="shared" si="40"/>
        <v>0</v>
      </c>
      <c r="AJ78" s="19">
        <f t="shared" si="40"/>
        <v>2.5199999999999997E-2</v>
      </c>
      <c r="AK78" s="19">
        <f t="shared" si="40"/>
        <v>0</v>
      </c>
      <c r="AL78" s="19">
        <f t="shared" si="40"/>
        <v>0</v>
      </c>
      <c r="AM78" s="19">
        <f t="shared" si="40"/>
        <v>0</v>
      </c>
      <c r="AN78" s="19">
        <f t="shared" si="40"/>
        <v>0</v>
      </c>
      <c r="AO78" s="19">
        <f t="shared" si="40"/>
        <v>0</v>
      </c>
      <c r="AP78" s="19">
        <f t="shared" si="40"/>
        <v>0</v>
      </c>
      <c r="AQ78" s="19">
        <f t="shared" si="40"/>
        <v>0</v>
      </c>
      <c r="AR78" s="19">
        <f t="shared" si="40"/>
        <v>0</v>
      </c>
      <c r="AS78" s="19">
        <f t="shared" si="40"/>
        <v>0</v>
      </c>
      <c r="AT78" s="19">
        <f t="shared" si="40"/>
        <v>0</v>
      </c>
      <c r="AU78" s="19">
        <f t="shared" si="40"/>
        <v>0</v>
      </c>
      <c r="AV78" s="19">
        <f t="shared" si="40"/>
        <v>0</v>
      </c>
      <c r="AW78" s="19">
        <f t="shared" si="40"/>
        <v>0</v>
      </c>
      <c r="AX78" s="19">
        <f t="shared" si="40"/>
        <v>0</v>
      </c>
      <c r="AY78" s="19">
        <f t="shared" si="40"/>
        <v>0</v>
      </c>
      <c r="AZ78" s="19">
        <f t="shared" si="40"/>
        <v>1.4700000000000002</v>
      </c>
      <c r="BA78" s="19">
        <f t="shared" si="40"/>
        <v>1.1759999999999999</v>
      </c>
      <c r="BB78" s="19">
        <f t="shared" si="40"/>
        <v>0</v>
      </c>
      <c r="BC78" s="19">
        <f t="shared" si="40"/>
        <v>0</v>
      </c>
      <c r="BD78" s="19">
        <f t="shared" si="40"/>
        <v>0</v>
      </c>
      <c r="BE78" s="19">
        <f t="shared" si="40"/>
        <v>2.016</v>
      </c>
      <c r="BF78" s="19">
        <f t="shared" si="40"/>
        <v>0</v>
      </c>
      <c r="BG78" s="19">
        <f t="shared" si="40"/>
        <v>6.3</v>
      </c>
      <c r="BH78" s="19">
        <f t="shared" si="40"/>
        <v>1.7219999999999998</v>
      </c>
      <c r="BI78" s="19">
        <f t="shared" si="40"/>
        <v>1.05</v>
      </c>
      <c r="BJ78" s="19">
        <f t="shared" si="40"/>
        <v>0</v>
      </c>
      <c r="BK78" s="19">
        <f t="shared" si="40"/>
        <v>0</v>
      </c>
      <c r="BL78" s="19">
        <f t="shared" si="40"/>
        <v>0</v>
      </c>
      <c r="BM78" s="19">
        <f t="shared" si="40"/>
        <v>0.33600000000000002</v>
      </c>
      <c r="BN78" s="19">
        <f t="shared" si="40"/>
        <v>0.21</v>
      </c>
      <c r="BO78" s="19">
        <f t="shared" ref="BO78" si="41">PRODUCT(BO77,$F$4)</f>
        <v>2.1000000000000003E-3</v>
      </c>
    </row>
    <row r="80" spans="1:69" ht="17.25" x14ac:dyDescent="0.3">
      <c r="A80" s="22"/>
      <c r="B80" s="23" t="s">
        <v>25</v>
      </c>
      <c r="C80" s="24" t="s">
        <v>26</v>
      </c>
      <c r="D80" s="25">
        <f t="shared" ref="D80:BN80" si="42">D44</f>
        <v>67.27</v>
      </c>
      <c r="E80" s="25">
        <f t="shared" si="42"/>
        <v>70</v>
      </c>
      <c r="F80" s="25">
        <f t="shared" si="42"/>
        <v>85</v>
      </c>
      <c r="G80" s="25">
        <f t="shared" si="42"/>
        <v>532</v>
      </c>
      <c r="H80" s="25">
        <f t="shared" si="42"/>
        <v>1140</v>
      </c>
      <c r="I80" s="25">
        <f t="shared" si="42"/>
        <v>620</v>
      </c>
      <c r="J80" s="25">
        <f t="shared" si="42"/>
        <v>71.38</v>
      </c>
      <c r="K80" s="25">
        <f t="shared" si="42"/>
        <v>662.44</v>
      </c>
      <c r="L80" s="25">
        <f t="shared" si="42"/>
        <v>200.83</v>
      </c>
      <c r="M80" s="25">
        <f t="shared" si="42"/>
        <v>554</v>
      </c>
      <c r="N80" s="25">
        <f t="shared" si="42"/>
        <v>99.49</v>
      </c>
      <c r="O80" s="25">
        <f t="shared" si="42"/>
        <v>320.32</v>
      </c>
      <c r="P80" s="25">
        <f t="shared" si="42"/>
        <v>373.68</v>
      </c>
      <c r="Q80" s="25">
        <f t="shared" si="42"/>
        <v>380</v>
      </c>
      <c r="R80" s="25">
        <f t="shared" si="42"/>
        <v>0</v>
      </c>
      <c r="S80" s="25">
        <f t="shared" si="42"/>
        <v>0</v>
      </c>
      <c r="T80" s="25">
        <f t="shared" si="42"/>
        <v>0</v>
      </c>
      <c r="U80" s="25">
        <f t="shared" si="42"/>
        <v>708</v>
      </c>
      <c r="V80" s="25">
        <f t="shared" si="42"/>
        <v>401.28</v>
      </c>
      <c r="W80" s="25">
        <f>W44</f>
        <v>209</v>
      </c>
      <c r="X80" s="25">
        <f t="shared" si="42"/>
        <v>7.2</v>
      </c>
      <c r="Y80" s="25">
        <f t="shared" si="42"/>
        <v>0</v>
      </c>
      <c r="Z80" s="25">
        <f t="shared" si="42"/>
        <v>315</v>
      </c>
      <c r="AA80" s="25">
        <f t="shared" si="42"/>
        <v>412</v>
      </c>
      <c r="AB80" s="25">
        <f t="shared" si="42"/>
        <v>224</v>
      </c>
      <c r="AC80" s="25">
        <f t="shared" si="42"/>
        <v>238</v>
      </c>
      <c r="AD80" s="25">
        <f t="shared" si="42"/>
        <v>145</v>
      </c>
      <c r="AE80" s="25">
        <f t="shared" si="42"/>
        <v>388</v>
      </c>
      <c r="AF80" s="25">
        <f t="shared" si="42"/>
        <v>279</v>
      </c>
      <c r="AG80" s="25">
        <f t="shared" si="42"/>
        <v>227.27</v>
      </c>
      <c r="AH80" s="25">
        <f t="shared" si="42"/>
        <v>59.8</v>
      </c>
      <c r="AI80" s="25">
        <f t="shared" si="42"/>
        <v>56.5</v>
      </c>
      <c r="AJ80" s="25">
        <f t="shared" si="42"/>
        <v>38.5</v>
      </c>
      <c r="AK80" s="25">
        <f t="shared" si="42"/>
        <v>190</v>
      </c>
      <c r="AL80" s="25">
        <f t="shared" si="42"/>
        <v>195</v>
      </c>
      <c r="AM80" s="25">
        <f t="shared" si="42"/>
        <v>316.27999999999997</v>
      </c>
      <c r="AN80" s="25">
        <f t="shared" si="42"/>
        <v>244</v>
      </c>
      <c r="AO80" s="25">
        <f t="shared" si="42"/>
        <v>0</v>
      </c>
      <c r="AP80" s="25">
        <f t="shared" si="42"/>
        <v>224.14</v>
      </c>
      <c r="AQ80" s="25">
        <f t="shared" si="42"/>
        <v>62.5</v>
      </c>
      <c r="AR80" s="25">
        <f t="shared" si="42"/>
        <v>50</v>
      </c>
      <c r="AS80" s="25">
        <f t="shared" si="42"/>
        <v>66</v>
      </c>
      <c r="AT80" s="25">
        <f t="shared" si="42"/>
        <v>61.43</v>
      </c>
      <c r="AU80" s="25">
        <f t="shared" si="42"/>
        <v>54.29</v>
      </c>
      <c r="AV80" s="25">
        <f t="shared" si="42"/>
        <v>56.25</v>
      </c>
      <c r="AW80" s="25">
        <f t="shared" si="42"/>
        <v>72.86</v>
      </c>
      <c r="AX80" s="25">
        <f t="shared" si="42"/>
        <v>66</v>
      </c>
      <c r="AY80" s="25">
        <f t="shared" si="42"/>
        <v>60</v>
      </c>
      <c r="AZ80" s="25">
        <f t="shared" si="42"/>
        <v>117.34</v>
      </c>
      <c r="BA80" s="25">
        <f t="shared" si="42"/>
        <v>275</v>
      </c>
      <c r="BB80" s="25">
        <f t="shared" si="42"/>
        <v>413</v>
      </c>
      <c r="BC80" s="25">
        <f t="shared" si="42"/>
        <v>558.79999999999995</v>
      </c>
      <c r="BD80" s="25">
        <f t="shared" si="42"/>
        <v>217</v>
      </c>
      <c r="BE80" s="25">
        <f t="shared" si="42"/>
        <v>369</v>
      </c>
      <c r="BF80" s="25">
        <f t="shared" si="42"/>
        <v>0</v>
      </c>
      <c r="BG80" s="25">
        <f t="shared" si="42"/>
        <v>49</v>
      </c>
      <c r="BH80" s="25">
        <f t="shared" si="42"/>
        <v>79</v>
      </c>
      <c r="BI80" s="25">
        <f t="shared" si="42"/>
        <v>49</v>
      </c>
      <c r="BJ80" s="25">
        <f t="shared" si="42"/>
        <v>59</v>
      </c>
      <c r="BK80" s="25">
        <f t="shared" si="42"/>
        <v>49</v>
      </c>
      <c r="BL80" s="25">
        <f t="shared" si="42"/>
        <v>268</v>
      </c>
      <c r="BM80" s="25">
        <f t="shared" si="42"/>
        <v>138.88999999999999</v>
      </c>
      <c r="BN80" s="25">
        <f t="shared" si="42"/>
        <v>14.89</v>
      </c>
      <c r="BO80" s="25">
        <f t="shared" ref="BO80" si="43">BO44</f>
        <v>10000</v>
      </c>
    </row>
    <row r="81" spans="1:69" ht="17.25" x14ac:dyDescent="0.3">
      <c r="B81" s="16" t="s">
        <v>27</v>
      </c>
      <c r="C81" s="17" t="s">
        <v>26</v>
      </c>
      <c r="D81" s="18">
        <f t="shared" ref="D81:BN81" si="44">D80/1000</f>
        <v>6.7269999999999996E-2</v>
      </c>
      <c r="E81" s="18">
        <f t="shared" si="44"/>
        <v>7.0000000000000007E-2</v>
      </c>
      <c r="F81" s="18">
        <f t="shared" si="44"/>
        <v>8.5000000000000006E-2</v>
      </c>
      <c r="G81" s="18">
        <f t="shared" si="44"/>
        <v>0.53200000000000003</v>
      </c>
      <c r="H81" s="18">
        <f t="shared" si="44"/>
        <v>1.1399999999999999</v>
      </c>
      <c r="I81" s="18">
        <f t="shared" si="44"/>
        <v>0.62</v>
      </c>
      <c r="J81" s="18">
        <f t="shared" si="44"/>
        <v>7.1379999999999999E-2</v>
      </c>
      <c r="K81" s="18">
        <f t="shared" si="44"/>
        <v>0.66244000000000003</v>
      </c>
      <c r="L81" s="18">
        <f t="shared" si="44"/>
        <v>0.20083000000000001</v>
      </c>
      <c r="M81" s="18">
        <f t="shared" si="44"/>
        <v>0.55400000000000005</v>
      </c>
      <c r="N81" s="18">
        <f t="shared" si="44"/>
        <v>9.9489999999999995E-2</v>
      </c>
      <c r="O81" s="18">
        <f t="shared" si="44"/>
        <v>0.32031999999999999</v>
      </c>
      <c r="P81" s="18">
        <f t="shared" si="44"/>
        <v>0.37368000000000001</v>
      </c>
      <c r="Q81" s="18">
        <f t="shared" si="44"/>
        <v>0.38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0.70799999999999996</v>
      </c>
      <c r="V81" s="18">
        <f t="shared" si="44"/>
        <v>0.40127999999999997</v>
      </c>
      <c r="W81" s="18">
        <f>W80/1000</f>
        <v>0.20899999999999999</v>
      </c>
      <c r="X81" s="18">
        <f t="shared" si="44"/>
        <v>7.1999999999999998E-3</v>
      </c>
      <c r="Y81" s="18">
        <f t="shared" si="44"/>
        <v>0</v>
      </c>
      <c r="Z81" s="18">
        <f t="shared" si="44"/>
        <v>0.315</v>
      </c>
      <c r="AA81" s="18">
        <f t="shared" si="44"/>
        <v>0.41199999999999998</v>
      </c>
      <c r="AB81" s="18">
        <f t="shared" si="44"/>
        <v>0.224</v>
      </c>
      <c r="AC81" s="18">
        <f t="shared" si="44"/>
        <v>0.23799999999999999</v>
      </c>
      <c r="AD81" s="18">
        <f t="shared" si="44"/>
        <v>0.14499999999999999</v>
      </c>
      <c r="AE81" s="18">
        <f t="shared" si="44"/>
        <v>0.38800000000000001</v>
      </c>
      <c r="AF81" s="18">
        <f t="shared" si="44"/>
        <v>0.27900000000000003</v>
      </c>
      <c r="AG81" s="18">
        <f t="shared" si="44"/>
        <v>0.22727</v>
      </c>
      <c r="AH81" s="18">
        <f t="shared" si="44"/>
        <v>5.9799999999999999E-2</v>
      </c>
      <c r="AI81" s="18">
        <f t="shared" si="44"/>
        <v>5.6500000000000002E-2</v>
      </c>
      <c r="AJ81" s="18">
        <f t="shared" si="44"/>
        <v>3.85E-2</v>
      </c>
      <c r="AK81" s="18">
        <f t="shared" si="44"/>
        <v>0.19</v>
      </c>
      <c r="AL81" s="18">
        <f t="shared" si="44"/>
        <v>0.19500000000000001</v>
      </c>
      <c r="AM81" s="18">
        <f t="shared" si="44"/>
        <v>0.31627999999999995</v>
      </c>
      <c r="AN81" s="18">
        <f t="shared" si="44"/>
        <v>0.24399999999999999</v>
      </c>
      <c r="AO81" s="18">
        <f t="shared" si="44"/>
        <v>0</v>
      </c>
      <c r="AP81" s="18">
        <f t="shared" si="44"/>
        <v>0.22413999999999998</v>
      </c>
      <c r="AQ81" s="18">
        <f t="shared" si="44"/>
        <v>6.25E-2</v>
      </c>
      <c r="AR81" s="18">
        <f t="shared" si="44"/>
        <v>0.05</v>
      </c>
      <c r="AS81" s="18">
        <f t="shared" si="44"/>
        <v>6.6000000000000003E-2</v>
      </c>
      <c r="AT81" s="18">
        <f t="shared" si="44"/>
        <v>6.1429999999999998E-2</v>
      </c>
      <c r="AU81" s="18">
        <f t="shared" si="44"/>
        <v>5.4289999999999998E-2</v>
      </c>
      <c r="AV81" s="18">
        <f t="shared" si="44"/>
        <v>5.6250000000000001E-2</v>
      </c>
      <c r="AW81" s="18">
        <f t="shared" si="44"/>
        <v>7.2859999999999994E-2</v>
      </c>
      <c r="AX81" s="18">
        <f t="shared" si="44"/>
        <v>6.6000000000000003E-2</v>
      </c>
      <c r="AY81" s="18">
        <f t="shared" si="44"/>
        <v>0.06</v>
      </c>
      <c r="AZ81" s="18">
        <f t="shared" si="44"/>
        <v>0.11734</v>
      </c>
      <c r="BA81" s="18">
        <f t="shared" si="44"/>
        <v>0.27500000000000002</v>
      </c>
      <c r="BB81" s="18">
        <f t="shared" si="44"/>
        <v>0.41299999999999998</v>
      </c>
      <c r="BC81" s="18">
        <f t="shared" si="44"/>
        <v>0.55879999999999996</v>
      </c>
      <c r="BD81" s="18">
        <f t="shared" si="44"/>
        <v>0.217</v>
      </c>
      <c r="BE81" s="18">
        <f t="shared" si="44"/>
        <v>0.36899999999999999</v>
      </c>
      <c r="BF81" s="18">
        <f t="shared" si="44"/>
        <v>0</v>
      </c>
      <c r="BG81" s="18">
        <f t="shared" si="44"/>
        <v>4.9000000000000002E-2</v>
      </c>
      <c r="BH81" s="18">
        <f t="shared" si="44"/>
        <v>7.9000000000000001E-2</v>
      </c>
      <c r="BI81" s="18">
        <f t="shared" si="44"/>
        <v>4.9000000000000002E-2</v>
      </c>
      <c r="BJ81" s="18">
        <f t="shared" si="44"/>
        <v>5.8999999999999997E-2</v>
      </c>
      <c r="BK81" s="18">
        <f t="shared" si="44"/>
        <v>4.9000000000000002E-2</v>
      </c>
      <c r="BL81" s="18">
        <f t="shared" si="44"/>
        <v>0.26800000000000002</v>
      </c>
      <c r="BM81" s="18">
        <f t="shared" si="44"/>
        <v>0.13888999999999999</v>
      </c>
      <c r="BN81" s="18">
        <f t="shared" si="44"/>
        <v>1.489E-2</v>
      </c>
      <c r="BO81" s="18">
        <f t="shared" ref="BO81" si="45">BO80/1000</f>
        <v>10</v>
      </c>
      <c r="BP81" s="46"/>
    </row>
    <row r="82" spans="1:69" ht="17.25" x14ac:dyDescent="0.3">
      <c r="A82" s="26"/>
      <c r="B82" s="27" t="s">
        <v>28</v>
      </c>
      <c r="C82" s="99"/>
      <c r="D82" s="28">
        <f t="shared" ref="D82:BN82" si="46">D78*D80</f>
        <v>78.685718999999992</v>
      </c>
      <c r="E82" s="28">
        <f t="shared" si="46"/>
        <v>162.93479999999997</v>
      </c>
      <c r="F82" s="28">
        <f t="shared" si="46"/>
        <v>39.269999999999996</v>
      </c>
      <c r="G82" s="28">
        <f t="shared" si="46"/>
        <v>0</v>
      </c>
      <c r="H82" s="28">
        <f t="shared" si="46"/>
        <v>0</v>
      </c>
      <c r="I82" s="28">
        <f t="shared" si="46"/>
        <v>0</v>
      </c>
      <c r="J82" s="28">
        <f t="shared" si="46"/>
        <v>0</v>
      </c>
      <c r="K82" s="28">
        <f t="shared" si="46"/>
        <v>55.644960000000005</v>
      </c>
      <c r="L82" s="28">
        <f t="shared" si="46"/>
        <v>59.044020000000003</v>
      </c>
      <c r="M82" s="28">
        <f t="shared" si="46"/>
        <v>0</v>
      </c>
      <c r="N82" s="28">
        <f t="shared" si="46"/>
        <v>0</v>
      </c>
      <c r="O82" s="28">
        <f t="shared" si="46"/>
        <v>0</v>
      </c>
      <c r="P82" s="28">
        <f t="shared" si="46"/>
        <v>0</v>
      </c>
      <c r="Q82" s="28">
        <f t="shared" si="46"/>
        <v>0</v>
      </c>
      <c r="R82" s="28">
        <f t="shared" si="46"/>
        <v>0</v>
      </c>
      <c r="S82" s="28">
        <f t="shared" si="46"/>
        <v>0</v>
      </c>
      <c r="T82" s="28">
        <f t="shared" si="46"/>
        <v>0</v>
      </c>
      <c r="U82" s="28">
        <f t="shared" si="46"/>
        <v>0</v>
      </c>
      <c r="V82" s="28">
        <f t="shared" si="46"/>
        <v>0</v>
      </c>
      <c r="W82" s="28">
        <f>W78*W80</f>
        <v>0</v>
      </c>
      <c r="X82" s="28">
        <f t="shared" si="46"/>
        <v>0</v>
      </c>
      <c r="Y82" s="28">
        <f t="shared" si="46"/>
        <v>0</v>
      </c>
      <c r="Z82" s="28">
        <f t="shared" si="46"/>
        <v>0</v>
      </c>
      <c r="AA82" s="28">
        <f t="shared" si="46"/>
        <v>0</v>
      </c>
      <c r="AB82" s="28">
        <f t="shared" si="46"/>
        <v>139.23840000000001</v>
      </c>
      <c r="AC82" s="28">
        <f t="shared" si="46"/>
        <v>0</v>
      </c>
      <c r="AD82" s="28">
        <f t="shared" si="46"/>
        <v>0</v>
      </c>
      <c r="AE82" s="28">
        <f t="shared" si="46"/>
        <v>0</v>
      </c>
      <c r="AF82" s="28">
        <f t="shared" si="46"/>
        <v>0</v>
      </c>
      <c r="AG82" s="28">
        <f t="shared" si="46"/>
        <v>0</v>
      </c>
      <c r="AH82" s="28">
        <f t="shared" si="46"/>
        <v>0</v>
      </c>
      <c r="AI82" s="28">
        <f t="shared" si="46"/>
        <v>0</v>
      </c>
      <c r="AJ82" s="28">
        <f t="shared" si="46"/>
        <v>0.97019999999999984</v>
      </c>
      <c r="AK82" s="28">
        <f t="shared" si="46"/>
        <v>0</v>
      </c>
      <c r="AL82" s="28">
        <f t="shared" si="46"/>
        <v>0</v>
      </c>
      <c r="AM82" s="28">
        <f t="shared" si="46"/>
        <v>0</v>
      </c>
      <c r="AN82" s="28">
        <f t="shared" si="46"/>
        <v>0</v>
      </c>
      <c r="AO82" s="28">
        <f t="shared" si="46"/>
        <v>0</v>
      </c>
      <c r="AP82" s="28">
        <f t="shared" si="46"/>
        <v>0</v>
      </c>
      <c r="AQ82" s="28">
        <f t="shared" si="46"/>
        <v>0</v>
      </c>
      <c r="AR82" s="28">
        <f t="shared" si="46"/>
        <v>0</v>
      </c>
      <c r="AS82" s="28">
        <f t="shared" si="46"/>
        <v>0</v>
      </c>
      <c r="AT82" s="28">
        <f t="shared" si="46"/>
        <v>0</v>
      </c>
      <c r="AU82" s="28">
        <f t="shared" si="46"/>
        <v>0</v>
      </c>
      <c r="AV82" s="28">
        <f t="shared" si="46"/>
        <v>0</v>
      </c>
      <c r="AW82" s="28">
        <f t="shared" si="46"/>
        <v>0</v>
      </c>
      <c r="AX82" s="28">
        <f t="shared" si="46"/>
        <v>0</v>
      </c>
      <c r="AY82" s="28">
        <f t="shared" si="46"/>
        <v>0</v>
      </c>
      <c r="AZ82" s="28">
        <f t="shared" si="46"/>
        <v>172.48980000000003</v>
      </c>
      <c r="BA82" s="28">
        <f t="shared" si="46"/>
        <v>323.39999999999998</v>
      </c>
      <c r="BB82" s="28">
        <f t="shared" si="46"/>
        <v>0</v>
      </c>
      <c r="BC82" s="28">
        <f t="shared" si="46"/>
        <v>0</v>
      </c>
      <c r="BD82" s="28">
        <f t="shared" si="46"/>
        <v>0</v>
      </c>
      <c r="BE82" s="28">
        <f t="shared" si="46"/>
        <v>743.904</v>
      </c>
      <c r="BF82" s="28">
        <f t="shared" si="46"/>
        <v>0</v>
      </c>
      <c r="BG82" s="28">
        <f t="shared" si="46"/>
        <v>308.7</v>
      </c>
      <c r="BH82" s="28">
        <f t="shared" si="46"/>
        <v>136.03799999999998</v>
      </c>
      <c r="BI82" s="28">
        <f t="shared" si="46"/>
        <v>51.45</v>
      </c>
      <c r="BJ82" s="28">
        <f t="shared" si="46"/>
        <v>0</v>
      </c>
      <c r="BK82" s="28">
        <f t="shared" si="46"/>
        <v>0</v>
      </c>
      <c r="BL82" s="28">
        <f t="shared" si="46"/>
        <v>0</v>
      </c>
      <c r="BM82" s="28">
        <f t="shared" si="46"/>
        <v>46.66704</v>
      </c>
      <c r="BN82" s="28">
        <f t="shared" si="46"/>
        <v>3.1269</v>
      </c>
      <c r="BO82" s="28">
        <f t="shared" ref="BO82" si="47">BO78*BO80</f>
        <v>21.000000000000004</v>
      </c>
      <c r="BP82" s="47">
        <f>SUM(D82:BN82)</f>
        <v>2321.5638389999995</v>
      </c>
      <c r="BQ82" s="30">
        <f>BP82/$C$7</f>
        <v>55.275329499999984</v>
      </c>
    </row>
    <row r="83" spans="1:69" ht="17.25" x14ac:dyDescent="0.3">
      <c r="A83" s="26"/>
      <c r="B83" s="27" t="s">
        <v>29</v>
      </c>
      <c r="C83" s="99"/>
      <c r="D83" s="28">
        <f t="shared" ref="D83:BN83" si="48">D78*D80</f>
        <v>78.685718999999992</v>
      </c>
      <c r="E83" s="28">
        <f t="shared" si="48"/>
        <v>162.93479999999997</v>
      </c>
      <c r="F83" s="28">
        <f t="shared" si="48"/>
        <v>39.269999999999996</v>
      </c>
      <c r="G83" s="28">
        <f t="shared" si="48"/>
        <v>0</v>
      </c>
      <c r="H83" s="28">
        <f t="shared" si="48"/>
        <v>0</v>
      </c>
      <c r="I83" s="28">
        <f t="shared" si="48"/>
        <v>0</v>
      </c>
      <c r="J83" s="28">
        <f t="shared" si="48"/>
        <v>0</v>
      </c>
      <c r="K83" s="28">
        <f t="shared" si="48"/>
        <v>55.644960000000005</v>
      </c>
      <c r="L83" s="28">
        <f t="shared" si="48"/>
        <v>59.044020000000003</v>
      </c>
      <c r="M83" s="28">
        <f t="shared" si="48"/>
        <v>0</v>
      </c>
      <c r="N83" s="28">
        <f t="shared" si="48"/>
        <v>0</v>
      </c>
      <c r="O83" s="28">
        <f t="shared" si="48"/>
        <v>0</v>
      </c>
      <c r="P83" s="28">
        <f t="shared" si="48"/>
        <v>0</v>
      </c>
      <c r="Q83" s="28">
        <f t="shared" si="48"/>
        <v>0</v>
      </c>
      <c r="R83" s="28">
        <f t="shared" si="48"/>
        <v>0</v>
      </c>
      <c r="S83" s="28">
        <f t="shared" si="48"/>
        <v>0</v>
      </c>
      <c r="T83" s="28">
        <f t="shared" si="48"/>
        <v>0</v>
      </c>
      <c r="U83" s="28">
        <f t="shared" si="48"/>
        <v>0</v>
      </c>
      <c r="V83" s="28">
        <f t="shared" si="48"/>
        <v>0</v>
      </c>
      <c r="W83" s="28">
        <f>W78*W80</f>
        <v>0</v>
      </c>
      <c r="X83" s="28">
        <f t="shared" si="48"/>
        <v>0</v>
      </c>
      <c r="Y83" s="28">
        <f t="shared" si="48"/>
        <v>0</v>
      </c>
      <c r="Z83" s="28">
        <f t="shared" si="48"/>
        <v>0</v>
      </c>
      <c r="AA83" s="28">
        <f t="shared" si="48"/>
        <v>0</v>
      </c>
      <c r="AB83" s="28">
        <f t="shared" si="48"/>
        <v>139.23840000000001</v>
      </c>
      <c r="AC83" s="28">
        <f t="shared" si="48"/>
        <v>0</v>
      </c>
      <c r="AD83" s="28">
        <f t="shared" si="48"/>
        <v>0</v>
      </c>
      <c r="AE83" s="28">
        <f t="shared" si="48"/>
        <v>0</v>
      </c>
      <c r="AF83" s="28">
        <f t="shared" si="48"/>
        <v>0</v>
      </c>
      <c r="AG83" s="28">
        <f t="shared" si="48"/>
        <v>0</v>
      </c>
      <c r="AH83" s="28">
        <f t="shared" si="48"/>
        <v>0</v>
      </c>
      <c r="AI83" s="28">
        <f t="shared" si="48"/>
        <v>0</v>
      </c>
      <c r="AJ83" s="28">
        <f t="shared" si="48"/>
        <v>0.97019999999999984</v>
      </c>
      <c r="AK83" s="28">
        <f t="shared" si="48"/>
        <v>0</v>
      </c>
      <c r="AL83" s="28">
        <f t="shared" si="48"/>
        <v>0</v>
      </c>
      <c r="AM83" s="28">
        <f t="shared" si="48"/>
        <v>0</v>
      </c>
      <c r="AN83" s="28">
        <f t="shared" si="48"/>
        <v>0</v>
      </c>
      <c r="AO83" s="28">
        <f t="shared" si="48"/>
        <v>0</v>
      </c>
      <c r="AP83" s="28">
        <f t="shared" si="48"/>
        <v>0</v>
      </c>
      <c r="AQ83" s="28">
        <f t="shared" si="48"/>
        <v>0</v>
      </c>
      <c r="AR83" s="28">
        <f t="shared" si="48"/>
        <v>0</v>
      </c>
      <c r="AS83" s="28">
        <f t="shared" si="48"/>
        <v>0</v>
      </c>
      <c r="AT83" s="28">
        <f t="shared" si="48"/>
        <v>0</v>
      </c>
      <c r="AU83" s="28">
        <f t="shared" si="48"/>
        <v>0</v>
      </c>
      <c r="AV83" s="28">
        <f t="shared" si="48"/>
        <v>0</v>
      </c>
      <c r="AW83" s="28">
        <f t="shared" si="48"/>
        <v>0</v>
      </c>
      <c r="AX83" s="28">
        <f t="shared" si="48"/>
        <v>0</v>
      </c>
      <c r="AY83" s="28">
        <f t="shared" si="48"/>
        <v>0</v>
      </c>
      <c r="AZ83" s="28">
        <f t="shared" si="48"/>
        <v>172.48980000000003</v>
      </c>
      <c r="BA83" s="28">
        <f t="shared" si="48"/>
        <v>323.39999999999998</v>
      </c>
      <c r="BB83" s="28">
        <f t="shared" si="48"/>
        <v>0</v>
      </c>
      <c r="BC83" s="28">
        <f t="shared" si="48"/>
        <v>0</v>
      </c>
      <c r="BD83" s="28">
        <f t="shared" si="48"/>
        <v>0</v>
      </c>
      <c r="BE83" s="28">
        <f t="shared" si="48"/>
        <v>743.904</v>
      </c>
      <c r="BF83" s="28">
        <f t="shared" si="48"/>
        <v>0</v>
      </c>
      <c r="BG83" s="28">
        <f t="shared" si="48"/>
        <v>308.7</v>
      </c>
      <c r="BH83" s="28">
        <f t="shared" si="48"/>
        <v>136.03799999999998</v>
      </c>
      <c r="BI83" s="28">
        <f t="shared" si="48"/>
        <v>51.45</v>
      </c>
      <c r="BJ83" s="28">
        <f t="shared" si="48"/>
        <v>0</v>
      </c>
      <c r="BK83" s="28">
        <f t="shared" si="48"/>
        <v>0</v>
      </c>
      <c r="BL83" s="28">
        <f t="shared" si="48"/>
        <v>0</v>
      </c>
      <c r="BM83" s="28">
        <f t="shared" si="48"/>
        <v>46.66704</v>
      </c>
      <c r="BN83" s="28">
        <f t="shared" si="48"/>
        <v>3.1269</v>
      </c>
      <c r="BO83" s="28">
        <f t="shared" ref="BO83" si="49">BO78*BO80</f>
        <v>21.000000000000004</v>
      </c>
      <c r="BP83" s="47">
        <f>SUM(D83:BN83)</f>
        <v>2321.5638389999995</v>
      </c>
      <c r="BQ83" s="30">
        <f>BP83/$C$7</f>
        <v>55.275329499999984</v>
      </c>
    </row>
    <row r="85" spans="1:69" x14ac:dyDescent="0.25">
      <c r="J85" s="1"/>
    </row>
    <row r="86" spans="1:69" ht="15" customHeight="1" x14ac:dyDescent="0.25">
      <c r="A86" s="92"/>
      <c r="B86" s="3" t="s">
        <v>1</v>
      </c>
      <c r="C86" s="89" t="s">
        <v>2</v>
      </c>
      <c r="D86" s="91" t="str">
        <f t="shared" ref="D86:BN86" si="50">D5</f>
        <v>Хлеб пшеничный</v>
      </c>
      <c r="E86" s="91" t="str">
        <f t="shared" si="50"/>
        <v>Хлеб ржано-пшеничный</v>
      </c>
      <c r="F86" s="91" t="str">
        <f t="shared" si="50"/>
        <v>Сахар</v>
      </c>
      <c r="G86" s="91" t="str">
        <f t="shared" si="50"/>
        <v>Чай</v>
      </c>
      <c r="H86" s="91" t="str">
        <f t="shared" si="50"/>
        <v>Какао</v>
      </c>
      <c r="I86" s="91" t="str">
        <f t="shared" si="50"/>
        <v>Кофейный напиток</v>
      </c>
      <c r="J86" s="91" t="str">
        <f t="shared" si="50"/>
        <v>Молоко 2,5%</v>
      </c>
      <c r="K86" s="91" t="str">
        <f t="shared" si="50"/>
        <v>Масло сливочное</v>
      </c>
      <c r="L86" s="91" t="str">
        <f t="shared" si="50"/>
        <v>Сметана 15%</v>
      </c>
      <c r="M86" s="91" t="str">
        <f t="shared" si="50"/>
        <v>Молоко сухое</v>
      </c>
      <c r="N86" s="91" t="str">
        <f t="shared" si="50"/>
        <v>Снежок 2,5 %</v>
      </c>
      <c r="O86" s="91" t="str">
        <f t="shared" si="50"/>
        <v>Творог 5%</v>
      </c>
      <c r="P86" s="91" t="str">
        <f t="shared" si="50"/>
        <v>Молоко сгущенное</v>
      </c>
      <c r="Q86" s="91" t="str">
        <f t="shared" si="50"/>
        <v xml:space="preserve">Джем Сава </v>
      </c>
      <c r="R86" s="91" t="str">
        <f t="shared" si="50"/>
        <v>Сыр</v>
      </c>
      <c r="S86" s="91" t="str">
        <f t="shared" si="50"/>
        <v>Зеленый горошек</v>
      </c>
      <c r="T86" s="91" t="str">
        <f t="shared" si="50"/>
        <v>Кукуруза консервирован.</v>
      </c>
      <c r="U86" s="91" t="str">
        <f t="shared" si="50"/>
        <v>Консервы рыбные</v>
      </c>
      <c r="V86" s="91" t="str">
        <f t="shared" si="50"/>
        <v>Огурцы консервирован.</v>
      </c>
      <c r="W86" s="91" t="str">
        <f>W5</f>
        <v>Огурцы свежие</v>
      </c>
      <c r="X86" s="91" t="str">
        <f t="shared" si="50"/>
        <v>Яйцо</v>
      </c>
      <c r="Y86" s="91" t="str">
        <f t="shared" si="50"/>
        <v>Икра кабачковая</v>
      </c>
      <c r="Z86" s="91" t="str">
        <f t="shared" si="50"/>
        <v>Изюм</v>
      </c>
      <c r="AA86" s="91" t="str">
        <f t="shared" si="50"/>
        <v>Курага</v>
      </c>
      <c r="AB86" s="91" t="str">
        <f t="shared" si="50"/>
        <v>Чернослив</v>
      </c>
      <c r="AC86" s="91" t="str">
        <f t="shared" si="50"/>
        <v>Шиповник</v>
      </c>
      <c r="AD86" s="91" t="str">
        <f t="shared" si="50"/>
        <v>Сухофрукты</v>
      </c>
      <c r="AE86" s="91" t="str">
        <f t="shared" si="50"/>
        <v>Ягода свежемороженная</v>
      </c>
      <c r="AF86" s="91" t="str">
        <f t="shared" si="50"/>
        <v>Лимон</v>
      </c>
      <c r="AG86" s="91" t="str">
        <f t="shared" si="50"/>
        <v>Кисель</v>
      </c>
      <c r="AH86" s="91" t="str">
        <f t="shared" si="50"/>
        <v xml:space="preserve">Сок </v>
      </c>
      <c r="AI86" s="91" t="str">
        <f t="shared" si="50"/>
        <v>Макаронные изделия</v>
      </c>
      <c r="AJ86" s="91" t="str">
        <f t="shared" si="50"/>
        <v>Мука</v>
      </c>
      <c r="AK86" s="91" t="str">
        <f t="shared" si="50"/>
        <v>Дрожжи</v>
      </c>
      <c r="AL86" s="91" t="str">
        <f t="shared" si="50"/>
        <v>Печенье</v>
      </c>
      <c r="AM86" s="91" t="str">
        <f t="shared" si="50"/>
        <v>Пряники</v>
      </c>
      <c r="AN86" s="91" t="str">
        <f t="shared" si="50"/>
        <v>Вафли</v>
      </c>
      <c r="AO86" s="91" t="str">
        <f t="shared" si="50"/>
        <v>Конфеты</v>
      </c>
      <c r="AP86" s="91" t="str">
        <f t="shared" si="50"/>
        <v>Повидло Сава</v>
      </c>
      <c r="AQ86" s="91" t="str">
        <f t="shared" si="50"/>
        <v>Крупа геркулес</v>
      </c>
      <c r="AR86" s="91" t="str">
        <f t="shared" si="50"/>
        <v>Крупа горох</v>
      </c>
      <c r="AS86" s="91" t="str">
        <f t="shared" si="50"/>
        <v>Крупа гречневая</v>
      </c>
      <c r="AT86" s="91" t="str">
        <f t="shared" si="50"/>
        <v>Крупа кукурузная</v>
      </c>
      <c r="AU86" s="91" t="str">
        <f t="shared" si="50"/>
        <v>Крупа манная</v>
      </c>
      <c r="AV86" s="91" t="str">
        <f t="shared" si="50"/>
        <v>Крупа перловая</v>
      </c>
      <c r="AW86" s="91" t="str">
        <f t="shared" si="50"/>
        <v>Крупа пшеничная</v>
      </c>
      <c r="AX86" s="91" t="str">
        <f t="shared" si="50"/>
        <v>Крупа пшено</v>
      </c>
      <c r="AY86" s="91" t="str">
        <f t="shared" si="50"/>
        <v>Крупа ячневая</v>
      </c>
      <c r="AZ86" s="91" t="str">
        <f t="shared" si="50"/>
        <v>Рис</v>
      </c>
      <c r="BA86" s="91" t="str">
        <f t="shared" si="50"/>
        <v>Цыпленок бройлер</v>
      </c>
      <c r="BB86" s="91" t="str">
        <f t="shared" si="50"/>
        <v>Филе куриное</v>
      </c>
      <c r="BC86" s="91" t="str">
        <f t="shared" si="50"/>
        <v>Фарш говяжий</v>
      </c>
      <c r="BD86" s="91" t="str">
        <f t="shared" si="50"/>
        <v>Печень куриная</v>
      </c>
      <c r="BE86" s="91" t="str">
        <f t="shared" si="50"/>
        <v>Филе минтая</v>
      </c>
      <c r="BF86" s="91" t="str">
        <f t="shared" si="50"/>
        <v>Филе сельди слабосол.</v>
      </c>
      <c r="BG86" s="91" t="str">
        <f t="shared" si="50"/>
        <v>Картофель</v>
      </c>
      <c r="BH86" s="91" t="str">
        <f t="shared" si="50"/>
        <v>Морковь</v>
      </c>
      <c r="BI86" s="91" t="str">
        <f t="shared" si="50"/>
        <v>Лук</v>
      </c>
      <c r="BJ86" s="91" t="str">
        <f t="shared" si="50"/>
        <v>Капуста</v>
      </c>
      <c r="BK86" s="91" t="str">
        <f t="shared" si="50"/>
        <v>Свекла</v>
      </c>
      <c r="BL86" s="91" t="str">
        <f t="shared" si="50"/>
        <v>Томатная паста</v>
      </c>
      <c r="BM86" s="91" t="str">
        <f t="shared" si="50"/>
        <v>Масло растительное</v>
      </c>
      <c r="BN86" s="91" t="str">
        <f t="shared" si="50"/>
        <v>Соль</v>
      </c>
      <c r="BO86" s="91" t="str">
        <f t="shared" ref="BO86" si="51">BO5</f>
        <v>Аскорбиновая кислота</v>
      </c>
      <c r="BP86" s="94" t="s">
        <v>3</v>
      </c>
      <c r="BQ86" s="94" t="s">
        <v>4</v>
      </c>
    </row>
    <row r="87" spans="1:69" ht="45.75" customHeight="1" x14ac:dyDescent="0.25">
      <c r="A87" s="93"/>
      <c r="B87" s="4" t="s">
        <v>5</v>
      </c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4"/>
      <c r="BQ87" s="94"/>
    </row>
    <row r="88" spans="1:69" x14ac:dyDescent="0.25">
      <c r="A88" s="95" t="s">
        <v>16</v>
      </c>
      <c r="B88" s="5" t="s">
        <v>17</v>
      </c>
      <c r="C88" s="96">
        <f>$F$4</f>
        <v>42</v>
      </c>
      <c r="D88" s="5">
        <f t="shared" ref="D88:BN92" si="52">D20</f>
        <v>0</v>
      </c>
      <c r="E88" s="5">
        <f t="shared" si="52"/>
        <v>0</v>
      </c>
      <c r="F88" s="5">
        <f t="shared" si="52"/>
        <v>0.01</v>
      </c>
      <c r="G88" s="5">
        <f t="shared" si="52"/>
        <v>5.9999999999999995E-4</v>
      </c>
      <c r="H88" s="5">
        <f t="shared" si="52"/>
        <v>0</v>
      </c>
      <c r="I88" s="5">
        <f t="shared" si="52"/>
        <v>0</v>
      </c>
      <c r="J88" s="5">
        <f t="shared" si="52"/>
        <v>0</v>
      </c>
      <c r="K88" s="5">
        <f t="shared" si="52"/>
        <v>0</v>
      </c>
      <c r="L88" s="5">
        <f t="shared" si="52"/>
        <v>0</v>
      </c>
      <c r="M88" s="5">
        <f t="shared" si="52"/>
        <v>0</v>
      </c>
      <c r="N88" s="5">
        <f t="shared" si="52"/>
        <v>0</v>
      </c>
      <c r="O88" s="5">
        <f t="shared" si="52"/>
        <v>0</v>
      </c>
      <c r="P88" s="5">
        <f t="shared" si="52"/>
        <v>0</v>
      </c>
      <c r="Q88" s="5">
        <f t="shared" si="52"/>
        <v>0</v>
      </c>
      <c r="R88" s="5">
        <f t="shared" si="52"/>
        <v>0</v>
      </c>
      <c r="S88" s="5">
        <f t="shared" si="52"/>
        <v>0</v>
      </c>
      <c r="T88" s="5">
        <f t="shared" si="52"/>
        <v>0</v>
      </c>
      <c r="U88" s="5">
        <f t="shared" si="52"/>
        <v>0</v>
      </c>
      <c r="V88" s="5">
        <f t="shared" si="52"/>
        <v>0</v>
      </c>
      <c r="W88" s="5">
        <f>W20</f>
        <v>0</v>
      </c>
      <c r="X88" s="5">
        <f t="shared" si="52"/>
        <v>0</v>
      </c>
      <c r="Y88" s="5">
        <f t="shared" si="52"/>
        <v>0</v>
      </c>
      <c r="Z88" s="5">
        <f t="shared" si="52"/>
        <v>0</v>
      </c>
      <c r="AA88" s="5">
        <f t="shared" si="52"/>
        <v>0</v>
      </c>
      <c r="AB88" s="5">
        <f t="shared" si="52"/>
        <v>0</v>
      </c>
      <c r="AC88" s="5">
        <f t="shared" si="52"/>
        <v>0</v>
      </c>
      <c r="AD88" s="5">
        <f t="shared" si="52"/>
        <v>0</v>
      </c>
      <c r="AE88" s="5">
        <f t="shared" si="52"/>
        <v>0</v>
      </c>
      <c r="AF88" s="5">
        <f t="shared" si="52"/>
        <v>6.0000000000000001E-3</v>
      </c>
      <c r="AG88" s="5">
        <f t="shared" si="52"/>
        <v>0</v>
      </c>
      <c r="AH88" s="5">
        <f t="shared" si="52"/>
        <v>0</v>
      </c>
      <c r="AI88" s="5">
        <f t="shared" si="52"/>
        <v>0</v>
      </c>
      <c r="AJ88" s="5">
        <f t="shared" si="52"/>
        <v>0</v>
      </c>
      <c r="AK88" s="5">
        <f t="shared" si="52"/>
        <v>0</v>
      </c>
      <c r="AL88" s="5">
        <f t="shared" si="52"/>
        <v>0</v>
      </c>
      <c r="AM88" s="5">
        <f t="shared" si="52"/>
        <v>0</v>
      </c>
      <c r="AN88" s="5">
        <f t="shared" si="52"/>
        <v>0</v>
      </c>
      <c r="AO88" s="5">
        <f t="shared" si="52"/>
        <v>0</v>
      </c>
      <c r="AP88" s="5">
        <f t="shared" si="52"/>
        <v>0</v>
      </c>
      <c r="AQ88" s="5">
        <f t="shared" si="52"/>
        <v>0</v>
      </c>
      <c r="AR88" s="5">
        <f t="shared" si="52"/>
        <v>0</v>
      </c>
      <c r="AS88" s="5">
        <f t="shared" si="52"/>
        <v>0</v>
      </c>
      <c r="AT88" s="5">
        <f t="shared" si="52"/>
        <v>0</v>
      </c>
      <c r="AU88" s="5">
        <f t="shared" si="52"/>
        <v>0</v>
      </c>
      <c r="AV88" s="5">
        <f t="shared" si="52"/>
        <v>0</v>
      </c>
      <c r="AW88" s="5">
        <f t="shared" si="52"/>
        <v>0</v>
      </c>
      <c r="AX88" s="5">
        <f t="shared" si="52"/>
        <v>0</v>
      </c>
      <c r="AY88" s="5">
        <f t="shared" si="52"/>
        <v>0</v>
      </c>
      <c r="AZ88" s="5">
        <f t="shared" si="52"/>
        <v>0</v>
      </c>
      <c r="BA88" s="5">
        <f t="shared" si="52"/>
        <v>0</v>
      </c>
      <c r="BB88" s="5">
        <f t="shared" si="52"/>
        <v>0</v>
      </c>
      <c r="BC88" s="5">
        <f t="shared" si="52"/>
        <v>0</v>
      </c>
      <c r="BD88" s="5">
        <f t="shared" si="52"/>
        <v>0</v>
      </c>
      <c r="BE88" s="5">
        <f t="shared" si="52"/>
        <v>0</v>
      </c>
      <c r="BF88" s="5">
        <f t="shared" si="52"/>
        <v>0</v>
      </c>
      <c r="BG88" s="5">
        <f t="shared" si="52"/>
        <v>0</v>
      </c>
      <c r="BH88" s="5">
        <f t="shared" si="52"/>
        <v>0</v>
      </c>
      <c r="BI88" s="5">
        <f t="shared" si="52"/>
        <v>0</v>
      </c>
      <c r="BJ88" s="5">
        <f t="shared" si="52"/>
        <v>0</v>
      </c>
      <c r="BK88" s="5">
        <f t="shared" si="52"/>
        <v>0</v>
      </c>
      <c r="BL88" s="5">
        <f t="shared" si="52"/>
        <v>0</v>
      </c>
      <c r="BM88" s="5">
        <f t="shared" si="52"/>
        <v>0</v>
      </c>
      <c r="BN88" s="5">
        <f t="shared" si="52"/>
        <v>0</v>
      </c>
      <c r="BO88" s="5">
        <f t="shared" ref="BO88:BO91" si="53">BO20</f>
        <v>0</v>
      </c>
    </row>
    <row r="89" spans="1:69" x14ac:dyDescent="0.25">
      <c r="A89" s="95"/>
      <c r="B89" s="5" t="s">
        <v>18</v>
      </c>
      <c r="C89" s="97"/>
      <c r="D89" s="5">
        <f t="shared" si="52"/>
        <v>0</v>
      </c>
      <c r="E89" s="5">
        <f t="shared" si="52"/>
        <v>0</v>
      </c>
      <c r="F89" s="5">
        <f t="shared" si="52"/>
        <v>3.0000000000000001E-3</v>
      </c>
      <c r="G89" s="5">
        <f t="shared" si="52"/>
        <v>0</v>
      </c>
      <c r="H89" s="5">
        <f t="shared" si="52"/>
        <v>0</v>
      </c>
      <c r="I89" s="5">
        <f t="shared" si="52"/>
        <v>0</v>
      </c>
      <c r="J89" s="5">
        <f t="shared" si="52"/>
        <v>1.438E-2</v>
      </c>
      <c r="K89" s="5">
        <f t="shared" si="52"/>
        <v>1.8E-3</v>
      </c>
      <c r="L89" s="5">
        <f t="shared" si="52"/>
        <v>0</v>
      </c>
      <c r="M89" s="5">
        <f t="shared" si="52"/>
        <v>0</v>
      </c>
      <c r="N89" s="5">
        <f t="shared" si="52"/>
        <v>0</v>
      </c>
      <c r="O89" s="5">
        <f t="shared" si="52"/>
        <v>0</v>
      </c>
      <c r="P89" s="5">
        <f t="shared" si="52"/>
        <v>0</v>
      </c>
      <c r="Q89" s="5">
        <f t="shared" si="52"/>
        <v>0</v>
      </c>
      <c r="R89" s="5">
        <f t="shared" si="52"/>
        <v>0</v>
      </c>
      <c r="S89" s="5">
        <f t="shared" si="52"/>
        <v>0</v>
      </c>
      <c r="T89" s="5">
        <f t="shared" si="52"/>
        <v>0</v>
      </c>
      <c r="U89" s="5">
        <f t="shared" si="52"/>
        <v>0</v>
      </c>
      <c r="V89" s="5">
        <f t="shared" si="52"/>
        <v>0</v>
      </c>
      <c r="W89" s="5">
        <f>W21</f>
        <v>0</v>
      </c>
      <c r="X89" s="5">
        <f t="shared" si="52"/>
        <v>0.1</v>
      </c>
      <c r="Y89" s="5">
        <f t="shared" si="52"/>
        <v>0</v>
      </c>
      <c r="Z89" s="5">
        <f t="shared" si="52"/>
        <v>0</v>
      </c>
      <c r="AA89" s="5">
        <f t="shared" si="52"/>
        <v>0</v>
      </c>
      <c r="AB89" s="5">
        <f t="shared" si="52"/>
        <v>0</v>
      </c>
      <c r="AC89" s="5">
        <f t="shared" si="52"/>
        <v>0</v>
      </c>
      <c r="AD89" s="5">
        <f t="shared" si="52"/>
        <v>0</v>
      </c>
      <c r="AE89" s="5">
        <f t="shared" si="52"/>
        <v>0</v>
      </c>
      <c r="AF89" s="5">
        <f t="shared" si="52"/>
        <v>0</v>
      </c>
      <c r="AG89" s="5">
        <f t="shared" si="52"/>
        <v>0</v>
      </c>
      <c r="AH89" s="5">
        <f t="shared" si="52"/>
        <v>0</v>
      </c>
      <c r="AI89" s="5">
        <f t="shared" si="52"/>
        <v>0</v>
      </c>
      <c r="AJ89" s="5">
        <f t="shared" si="52"/>
        <v>3.9E-2</v>
      </c>
      <c r="AK89" s="5">
        <f t="shared" si="52"/>
        <v>0</v>
      </c>
      <c r="AL89" s="5">
        <f t="shared" si="52"/>
        <v>0</v>
      </c>
      <c r="AM89" s="5">
        <f t="shared" si="52"/>
        <v>0</v>
      </c>
      <c r="AN89" s="5">
        <f t="shared" si="52"/>
        <v>0</v>
      </c>
      <c r="AO89" s="5">
        <f t="shared" si="52"/>
        <v>0</v>
      </c>
      <c r="AP89" s="5">
        <f t="shared" si="52"/>
        <v>0</v>
      </c>
      <c r="AQ89" s="5">
        <f t="shared" si="52"/>
        <v>0</v>
      </c>
      <c r="AR89" s="5">
        <f t="shared" si="52"/>
        <v>0</v>
      </c>
      <c r="AS89" s="5">
        <f t="shared" si="52"/>
        <v>0</v>
      </c>
      <c r="AT89" s="5">
        <f t="shared" si="52"/>
        <v>0</v>
      </c>
      <c r="AU89" s="5">
        <f t="shared" si="52"/>
        <v>0</v>
      </c>
      <c r="AV89" s="5">
        <f t="shared" si="52"/>
        <v>0</v>
      </c>
      <c r="AW89" s="5">
        <f t="shared" si="52"/>
        <v>0</v>
      </c>
      <c r="AX89" s="5">
        <f t="shared" si="52"/>
        <v>0</v>
      </c>
      <c r="AY89" s="5">
        <f t="shared" si="52"/>
        <v>0</v>
      </c>
      <c r="AZ89" s="5">
        <f t="shared" si="52"/>
        <v>0</v>
      </c>
      <c r="BA89" s="5">
        <f t="shared" si="52"/>
        <v>0</v>
      </c>
      <c r="BB89" s="5">
        <f t="shared" si="52"/>
        <v>0</v>
      </c>
      <c r="BC89" s="5">
        <f t="shared" si="52"/>
        <v>0</v>
      </c>
      <c r="BD89" s="5">
        <f t="shared" si="52"/>
        <v>0</v>
      </c>
      <c r="BE89" s="5">
        <f t="shared" si="52"/>
        <v>0</v>
      </c>
      <c r="BF89" s="5">
        <f t="shared" si="52"/>
        <v>0</v>
      </c>
      <c r="BG89" s="5">
        <f t="shared" si="52"/>
        <v>0</v>
      </c>
      <c r="BH89" s="5">
        <f t="shared" si="52"/>
        <v>0</v>
      </c>
      <c r="BI89" s="5">
        <f t="shared" si="52"/>
        <v>0</v>
      </c>
      <c r="BJ89" s="5">
        <f t="shared" si="52"/>
        <v>0</v>
      </c>
      <c r="BK89" s="5">
        <f t="shared" si="52"/>
        <v>0</v>
      </c>
      <c r="BL89" s="5">
        <f t="shared" si="52"/>
        <v>0</v>
      </c>
      <c r="BM89" s="5">
        <f t="shared" si="52"/>
        <v>3.0000000000000001E-3</v>
      </c>
      <c r="BN89" s="5">
        <f t="shared" si="52"/>
        <v>0</v>
      </c>
      <c r="BO89" s="5">
        <f t="shared" si="53"/>
        <v>0</v>
      </c>
    </row>
    <row r="90" spans="1:69" x14ac:dyDescent="0.25">
      <c r="A90" s="95"/>
      <c r="B90" s="5"/>
      <c r="C90" s="97"/>
      <c r="D90" s="5">
        <f t="shared" si="52"/>
        <v>0</v>
      </c>
      <c r="E90" s="5">
        <f t="shared" si="52"/>
        <v>0</v>
      </c>
      <c r="F90" s="5">
        <f t="shared" si="52"/>
        <v>0</v>
      </c>
      <c r="G90" s="5">
        <f t="shared" si="52"/>
        <v>0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0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si="53"/>
        <v>0</v>
      </c>
    </row>
    <row r="91" spans="1:69" x14ac:dyDescent="0.25">
      <c r="A91" s="95"/>
      <c r="B91" s="5"/>
      <c r="C91" s="97"/>
      <c r="D91" s="5">
        <f t="shared" si="52"/>
        <v>0</v>
      </c>
      <c r="E91" s="5">
        <f t="shared" si="52"/>
        <v>0</v>
      </c>
      <c r="F91" s="5">
        <f t="shared" si="52"/>
        <v>0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0</v>
      </c>
      <c r="K91" s="5">
        <f t="shared" si="52"/>
        <v>0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0</v>
      </c>
      <c r="AK91" s="5">
        <f t="shared" si="52"/>
        <v>0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0</v>
      </c>
      <c r="BN91" s="5">
        <f t="shared" si="52"/>
        <v>0</v>
      </c>
      <c r="BO91" s="5">
        <f t="shared" si="53"/>
        <v>0</v>
      </c>
    </row>
    <row r="92" spans="1:69" x14ac:dyDescent="0.25">
      <c r="A92" s="95"/>
      <c r="B92" s="5"/>
      <c r="C92" s="98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ref="K92:BN92" si="54">K24</f>
        <v>0</v>
      </c>
      <c r="L92" s="5">
        <f t="shared" si="54"/>
        <v>0</v>
      </c>
      <c r="M92" s="5">
        <f t="shared" si="54"/>
        <v>0</v>
      </c>
      <c r="N92" s="5">
        <f t="shared" si="54"/>
        <v>0</v>
      </c>
      <c r="O92" s="5">
        <f t="shared" si="54"/>
        <v>0</v>
      </c>
      <c r="P92" s="5">
        <f t="shared" si="54"/>
        <v>0</v>
      </c>
      <c r="Q92" s="5">
        <f t="shared" si="54"/>
        <v>0</v>
      </c>
      <c r="R92" s="5">
        <f t="shared" si="54"/>
        <v>0</v>
      </c>
      <c r="S92" s="5">
        <f t="shared" si="54"/>
        <v>0</v>
      </c>
      <c r="T92" s="5">
        <f t="shared" si="54"/>
        <v>0</v>
      </c>
      <c r="U92" s="5">
        <f t="shared" si="54"/>
        <v>0</v>
      </c>
      <c r="V92" s="5">
        <f t="shared" si="54"/>
        <v>0</v>
      </c>
      <c r="W92" s="5">
        <f>W24</f>
        <v>0</v>
      </c>
      <c r="X92" s="5">
        <f t="shared" si="54"/>
        <v>0</v>
      </c>
      <c r="Y92" s="5">
        <f t="shared" si="54"/>
        <v>0</v>
      </c>
      <c r="Z92" s="5">
        <f t="shared" si="54"/>
        <v>0</v>
      </c>
      <c r="AA92" s="5">
        <f t="shared" si="54"/>
        <v>0</v>
      </c>
      <c r="AB92" s="5">
        <f t="shared" si="54"/>
        <v>0</v>
      </c>
      <c r="AC92" s="5">
        <f t="shared" si="54"/>
        <v>0</v>
      </c>
      <c r="AD92" s="5">
        <f t="shared" si="54"/>
        <v>0</v>
      </c>
      <c r="AE92" s="5">
        <f t="shared" si="54"/>
        <v>0</v>
      </c>
      <c r="AF92" s="5">
        <f t="shared" si="54"/>
        <v>0</v>
      </c>
      <c r="AG92" s="5">
        <f t="shared" si="54"/>
        <v>0</v>
      </c>
      <c r="AH92" s="5">
        <f t="shared" si="54"/>
        <v>0</v>
      </c>
      <c r="AI92" s="5">
        <f t="shared" si="54"/>
        <v>0</v>
      </c>
      <c r="AJ92" s="5">
        <f t="shared" si="54"/>
        <v>0</v>
      </c>
      <c r="AK92" s="5">
        <f t="shared" si="54"/>
        <v>1.1659999999999999E-3</v>
      </c>
      <c r="AL92" s="5">
        <f t="shared" si="54"/>
        <v>0</v>
      </c>
      <c r="AM92" s="5">
        <f t="shared" si="54"/>
        <v>0</v>
      </c>
      <c r="AN92" s="5">
        <f t="shared" si="54"/>
        <v>0</v>
      </c>
      <c r="AO92" s="5">
        <f t="shared" si="54"/>
        <v>0</v>
      </c>
      <c r="AP92" s="5">
        <f t="shared" si="54"/>
        <v>0</v>
      </c>
      <c r="AQ92" s="5">
        <f t="shared" si="54"/>
        <v>0</v>
      </c>
      <c r="AR92" s="5">
        <f t="shared" si="54"/>
        <v>0</v>
      </c>
      <c r="AS92" s="5">
        <f t="shared" si="54"/>
        <v>0</v>
      </c>
      <c r="AT92" s="5">
        <f t="shared" si="54"/>
        <v>0</v>
      </c>
      <c r="AU92" s="5">
        <f t="shared" si="54"/>
        <v>0</v>
      </c>
      <c r="AV92" s="5">
        <f t="shared" si="54"/>
        <v>0</v>
      </c>
      <c r="AW92" s="5">
        <f t="shared" si="54"/>
        <v>0</v>
      </c>
      <c r="AX92" s="5">
        <f t="shared" si="54"/>
        <v>0</v>
      </c>
      <c r="AY92" s="5">
        <f t="shared" si="54"/>
        <v>0</v>
      </c>
      <c r="AZ92" s="5">
        <f t="shared" si="54"/>
        <v>0</v>
      </c>
      <c r="BA92" s="5">
        <f t="shared" si="54"/>
        <v>0</v>
      </c>
      <c r="BB92" s="5">
        <f t="shared" si="54"/>
        <v>0</v>
      </c>
      <c r="BC92" s="5">
        <f t="shared" si="54"/>
        <v>0</v>
      </c>
      <c r="BD92" s="5">
        <f t="shared" si="54"/>
        <v>0</v>
      </c>
      <c r="BE92" s="5">
        <f t="shared" si="54"/>
        <v>0</v>
      </c>
      <c r="BF92" s="5">
        <f t="shared" si="54"/>
        <v>0</v>
      </c>
      <c r="BG92" s="5">
        <f t="shared" si="54"/>
        <v>0</v>
      </c>
      <c r="BH92" s="5">
        <f t="shared" si="54"/>
        <v>0</v>
      </c>
      <c r="BI92" s="5">
        <f t="shared" si="54"/>
        <v>0</v>
      </c>
      <c r="BJ92" s="5">
        <f t="shared" si="54"/>
        <v>0</v>
      </c>
      <c r="BK92" s="5">
        <f t="shared" si="54"/>
        <v>0</v>
      </c>
      <c r="BL92" s="5">
        <f t="shared" si="54"/>
        <v>0</v>
      </c>
      <c r="BM92" s="5">
        <f t="shared" si="54"/>
        <v>0</v>
      </c>
      <c r="BN92" s="5">
        <f t="shared" si="54"/>
        <v>0</v>
      </c>
      <c r="BO92" s="5">
        <f t="shared" ref="BO92" si="55">BO24</f>
        <v>0</v>
      </c>
    </row>
    <row r="93" spans="1:69" ht="17.25" x14ac:dyDescent="0.3">
      <c r="B93" s="16" t="s">
        <v>22</v>
      </c>
      <c r="C93" s="17"/>
      <c r="D93" s="18">
        <f t="shared" ref="D93:Y93" si="56">SUM(D88:D92)</f>
        <v>0</v>
      </c>
      <c r="E93" s="18">
        <f t="shared" si="56"/>
        <v>0</v>
      </c>
      <c r="F93" s="18">
        <f t="shared" si="56"/>
        <v>1.3000000000000001E-2</v>
      </c>
      <c r="G93" s="18">
        <f t="shared" si="56"/>
        <v>5.9999999999999995E-4</v>
      </c>
      <c r="H93" s="18">
        <f t="shared" si="56"/>
        <v>0</v>
      </c>
      <c r="I93" s="18">
        <f t="shared" si="56"/>
        <v>0</v>
      </c>
      <c r="J93" s="18">
        <f t="shared" si="56"/>
        <v>1.438E-2</v>
      </c>
      <c r="K93" s="18">
        <f t="shared" si="56"/>
        <v>1.8E-3</v>
      </c>
      <c r="L93" s="18">
        <f t="shared" si="56"/>
        <v>0</v>
      </c>
      <c r="M93" s="18">
        <f t="shared" ref="M93:X93" si="57">SUM(M88:M92)</f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 t="shared" si="57"/>
        <v>0</v>
      </c>
      <c r="X93" s="18">
        <f t="shared" si="57"/>
        <v>0.1</v>
      </c>
      <c r="Y93" s="18">
        <f t="shared" si="56"/>
        <v>0</v>
      </c>
      <c r="Z93" s="18">
        <f>SUM(Z88:Z92)</f>
        <v>0</v>
      </c>
      <c r="AA93" s="18">
        <f>SUM(AA88:AA92)</f>
        <v>0</v>
      </c>
      <c r="AB93" s="18">
        <f t="shared" ref="AB93:BN93" si="58">SUM(AB88:AB92)</f>
        <v>0</v>
      </c>
      <c r="AC93" s="18">
        <f t="shared" si="58"/>
        <v>0</v>
      </c>
      <c r="AD93" s="18">
        <f t="shared" si="58"/>
        <v>0</v>
      </c>
      <c r="AE93" s="18">
        <f t="shared" si="58"/>
        <v>0</v>
      </c>
      <c r="AF93" s="18">
        <f t="shared" si="58"/>
        <v>6.0000000000000001E-3</v>
      </c>
      <c r="AG93" s="18">
        <f t="shared" si="58"/>
        <v>0</v>
      </c>
      <c r="AH93" s="18">
        <f t="shared" si="58"/>
        <v>0</v>
      </c>
      <c r="AI93" s="18">
        <f t="shared" si="58"/>
        <v>0</v>
      </c>
      <c r="AJ93" s="18">
        <f t="shared" si="58"/>
        <v>3.9E-2</v>
      </c>
      <c r="AK93" s="18">
        <f t="shared" si="58"/>
        <v>1.1659999999999999E-3</v>
      </c>
      <c r="AL93" s="18">
        <f t="shared" si="58"/>
        <v>0</v>
      </c>
      <c r="AM93" s="18">
        <f t="shared" si="58"/>
        <v>0</v>
      </c>
      <c r="AN93" s="18">
        <f t="shared" si="58"/>
        <v>0</v>
      </c>
      <c r="AO93" s="18">
        <f t="shared" si="58"/>
        <v>0</v>
      </c>
      <c r="AP93" s="18">
        <f t="shared" si="58"/>
        <v>0</v>
      </c>
      <c r="AQ93" s="18">
        <f t="shared" si="58"/>
        <v>0</v>
      </c>
      <c r="AR93" s="18">
        <f t="shared" si="58"/>
        <v>0</v>
      </c>
      <c r="AS93" s="18">
        <f t="shared" si="58"/>
        <v>0</v>
      </c>
      <c r="AT93" s="18">
        <f t="shared" si="58"/>
        <v>0</v>
      </c>
      <c r="AU93" s="18">
        <f t="shared" si="58"/>
        <v>0</v>
      </c>
      <c r="AV93" s="18">
        <f t="shared" si="58"/>
        <v>0</v>
      </c>
      <c r="AW93" s="18">
        <f t="shared" si="58"/>
        <v>0</v>
      </c>
      <c r="AX93" s="18">
        <f t="shared" si="58"/>
        <v>0</v>
      </c>
      <c r="AY93" s="18">
        <f t="shared" si="58"/>
        <v>0</v>
      </c>
      <c r="AZ93" s="18">
        <f t="shared" si="58"/>
        <v>0</v>
      </c>
      <c r="BA93" s="18">
        <f t="shared" si="58"/>
        <v>0</v>
      </c>
      <c r="BB93" s="18">
        <f t="shared" si="58"/>
        <v>0</v>
      </c>
      <c r="BC93" s="18">
        <f t="shared" si="58"/>
        <v>0</v>
      </c>
      <c r="BD93" s="18">
        <f t="shared" si="58"/>
        <v>0</v>
      </c>
      <c r="BE93" s="18">
        <f t="shared" si="58"/>
        <v>0</v>
      </c>
      <c r="BF93" s="18">
        <f t="shared" si="58"/>
        <v>0</v>
      </c>
      <c r="BG93" s="18">
        <f t="shared" si="58"/>
        <v>0</v>
      </c>
      <c r="BH93" s="18">
        <f t="shared" si="58"/>
        <v>0</v>
      </c>
      <c r="BI93" s="18">
        <f t="shared" si="58"/>
        <v>0</v>
      </c>
      <c r="BJ93" s="18">
        <f t="shared" si="58"/>
        <v>0</v>
      </c>
      <c r="BK93" s="18">
        <f t="shared" si="58"/>
        <v>0</v>
      </c>
      <c r="BL93" s="18">
        <f t="shared" si="58"/>
        <v>0</v>
      </c>
      <c r="BM93" s="18">
        <f t="shared" si="58"/>
        <v>3.0000000000000001E-3</v>
      </c>
      <c r="BN93" s="18">
        <f t="shared" si="58"/>
        <v>0</v>
      </c>
      <c r="BO93" s="18">
        <f t="shared" ref="BO93" si="59">SUM(BO88:BO92)</f>
        <v>0</v>
      </c>
    </row>
    <row r="94" spans="1:69" ht="17.25" x14ac:dyDescent="0.3">
      <c r="B94" s="16" t="s">
        <v>23</v>
      </c>
      <c r="C94" s="17"/>
      <c r="D94" s="19">
        <f t="shared" ref="D94:Y94" si="60">PRODUCT(D93,$F$4)</f>
        <v>0</v>
      </c>
      <c r="E94" s="19">
        <f t="shared" si="60"/>
        <v>0</v>
      </c>
      <c r="F94" s="19">
        <f t="shared" si="60"/>
        <v>0.54600000000000004</v>
      </c>
      <c r="G94" s="19">
        <f t="shared" si="60"/>
        <v>2.5199999999999997E-2</v>
      </c>
      <c r="H94" s="19">
        <f t="shared" si="60"/>
        <v>0</v>
      </c>
      <c r="I94" s="19">
        <f t="shared" si="60"/>
        <v>0</v>
      </c>
      <c r="J94" s="19">
        <f t="shared" si="60"/>
        <v>0.60396000000000005</v>
      </c>
      <c r="K94" s="19">
        <f t="shared" si="60"/>
        <v>7.5600000000000001E-2</v>
      </c>
      <c r="L94" s="19">
        <f t="shared" si="60"/>
        <v>0</v>
      </c>
      <c r="M94" s="19">
        <f t="shared" ref="M94:X94" si="61">PRODUCT(M93,$F$4)</f>
        <v>0</v>
      </c>
      <c r="N94" s="19">
        <f t="shared" si="61"/>
        <v>0</v>
      </c>
      <c r="O94" s="19">
        <f t="shared" si="61"/>
        <v>0</v>
      </c>
      <c r="P94" s="19">
        <f t="shared" si="61"/>
        <v>0</v>
      </c>
      <c r="Q94" s="19">
        <f t="shared" si="61"/>
        <v>0</v>
      </c>
      <c r="R94" s="19">
        <f t="shared" si="61"/>
        <v>0</v>
      </c>
      <c r="S94" s="19">
        <f t="shared" si="61"/>
        <v>0</v>
      </c>
      <c r="T94" s="19">
        <f t="shared" si="61"/>
        <v>0</v>
      </c>
      <c r="U94" s="19">
        <f t="shared" si="61"/>
        <v>0</v>
      </c>
      <c r="V94" s="19">
        <f t="shared" si="61"/>
        <v>0</v>
      </c>
      <c r="W94" s="19">
        <f t="shared" si="61"/>
        <v>0</v>
      </c>
      <c r="X94" s="19">
        <f t="shared" si="61"/>
        <v>4.2</v>
      </c>
      <c r="Y94" s="19">
        <f t="shared" si="60"/>
        <v>0</v>
      </c>
      <c r="Z94" s="19">
        <f>PRODUCT(Z93,$F$4)</f>
        <v>0</v>
      </c>
      <c r="AA94" s="19">
        <f>PRODUCT(AA93,$F$4)</f>
        <v>0</v>
      </c>
      <c r="AB94" s="19">
        <f t="shared" ref="AB94:BN94" si="62">PRODUCT(AB93,$F$4)</f>
        <v>0</v>
      </c>
      <c r="AC94" s="19">
        <f t="shared" si="62"/>
        <v>0</v>
      </c>
      <c r="AD94" s="19">
        <f t="shared" si="62"/>
        <v>0</v>
      </c>
      <c r="AE94" s="19">
        <f t="shared" si="62"/>
        <v>0</v>
      </c>
      <c r="AF94" s="19">
        <f t="shared" si="62"/>
        <v>0.252</v>
      </c>
      <c r="AG94" s="19">
        <f t="shared" si="62"/>
        <v>0</v>
      </c>
      <c r="AH94" s="19">
        <f t="shared" si="62"/>
        <v>0</v>
      </c>
      <c r="AI94" s="19">
        <f t="shared" si="62"/>
        <v>0</v>
      </c>
      <c r="AJ94" s="19">
        <f t="shared" si="62"/>
        <v>1.6379999999999999</v>
      </c>
      <c r="AK94" s="19">
        <f t="shared" si="62"/>
        <v>4.8971999999999995E-2</v>
      </c>
      <c r="AL94" s="19">
        <f t="shared" si="62"/>
        <v>0</v>
      </c>
      <c r="AM94" s="19">
        <f t="shared" si="62"/>
        <v>0</v>
      </c>
      <c r="AN94" s="19">
        <f t="shared" si="62"/>
        <v>0</v>
      </c>
      <c r="AO94" s="19">
        <f t="shared" si="62"/>
        <v>0</v>
      </c>
      <c r="AP94" s="19">
        <f t="shared" si="62"/>
        <v>0</v>
      </c>
      <c r="AQ94" s="19">
        <f t="shared" si="62"/>
        <v>0</v>
      </c>
      <c r="AR94" s="19">
        <f t="shared" si="62"/>
        <v>0</v>
      </c>
      <c r="AS94" s="19">
        <f t="shared" si="62"/>
        <v>0</v>
      </c>
      <c r="AT94" s="19">
        <f t="shared" si="62"/>
        <v>0</v>
      </c>
      <c r="AU94" s="19">
        <f t="shared" si="62"/>
        <v>0</v>
      </c>
      <c r="AV94" s="19">
        <f t="shared" si="62"/>
        <v>0</v>
      </c>
      <c r="AW94" s="19">
        <f t="shared" si="62"/>
        <v>0</v>
      </c>
      <c r="AX94" s="19">
        <f t="shared" si="62"/>
        <v>0</v>
      </c>
      <c r="AY94" s="19">
        <f t="shared" si="62"/>
        <v>0</v>
      </c>
      <c r="AZ94" s="19">
        <f t="shared" si="62"/>
        <v>0</v>
      </c>
      <c r="BA94" s="19">
        <f t="shared" si="62"/>
        <v>0</v>
      </c>
      <c r="BB94" s="19">
        <f t="shared" si="62"/>
        <v>0</v>
      </c>
      <c r="BC94" s="19">
        <f t="shared" si="62"/>
        <v>0</v>
      </c>
      <c r="BD94" s="19">
        <f t="shared" si="62"/>
        <v>0</v>
      </c>
      <c r="BE94" s="19">
        <f t="shared" si="62"/>
        <v>0</v>
      </c>
      <c r="BF94" s="19">
        <f t="shared" si="62"/>
        <v>0</v>
      </c>
      <c r="BG94" s="19">
        <f t="shared" si="62"/>
        <v>0</v>
      </c>
      <c r="BH94" s="19">
        <f t="shared" si="62"/>
        <v>0</v>
      </c>
      <c r="BI94" s="19">
        <f t="shared" si="62"/>
        <v>0</v>
      </c>
      <c r="BJ94" s="19">
        <f t="shared" si="62"/>
        <v>0</v>
      </c>
      <c r="BK94" s="19">
        <f t="shared" si="62"/>
        <v>0</v>
      </c>
      <c r="BL94" s="19">
        <f t="shared" si="62"/>
        <v>0</v>
      </c>
      <c r="BM94" s="19">
        <f t="shared" si="62"/>
        <v>0.126</v>
      </c>
      <c r="BN94" s="19">
        <f t="shared" si="62"/>
        <v>0</v>
      </c>
      <c r="BO94" s="19">
        <f t="shared" ref="BO94" si="63">PRODUCT(BO93,$F$4)</f>
        <v>0</v>
      </c>
    </row>
    <row r="96" spans="1:69" ht="17.25" x14ac:dyDescent="0.3">
      <c r="A96" s="22"/>
      <c r="B96" s="23" t="s">
        <v>25</v>
      </c>
      <c r="C96" s="24" t="s">
        <v>26</v>
      </c>
      <c r="D96" s="25">
        <f t="shared" ref="D96:BN96" si="64">D44</f>
        <v>67.27</v>
      </c>
      <c r="E96" s="25">
        <f t="shared" si="64"/>
        <v>70</v>
      </c>
      <c r="F96" s="25">
        <f t="shared" si="64"/>
        <v>85</v>
      </c>
      <c r="G96" s="25">
        <f t="shared" si="64"/>
        <v>532</v>
      </c>
      <c r="H96" s="25">
        <f t="shared" si="64"/>
        <v>1140</v>
      </c>
      <c r="I96" s="25">
        <f t="shared" si="64"/>
        <v>620</v>
      </c>
      <c r="J96" s="25">
        <f t="shared" si="64"/>
        <v>71.38</v>
      </c>
      <c r="K96" s="25">
        <f t="shared" si="64"/>
        <v>662.44</v>
      </c>
      <c r="L96" s="25">
        <f t="shared" si="64"/>
        <v>200.83</v>
      </c>
      <c r="M96" s="25">
        <f t="shared" si="64"/>
        <v>554</v>
      </c>
      <c r="N96" s="25">
        <f t="shared" si="64"/>
        <v>99.49</v>
      </c>
      <c r="O96" s="25">
        <f t="shared" si="64"/>
        <v>320.32</v>
      </c>
      <c r="P96" s="25">
        <f t="shared" si="64"/>
        <v>373.68</v>
      </c>
      <c r="Q96" s="25">
        <f t="shared" si="64"/>
        <v>380</v>
      </c>
      <c r="R96" s="25">
        <f t="shared" si="64"/>
        <v>0</v>
      </c>
      <c r="S96" s="25">
        <f t="shared" si="64"/>
        <v>0</v>
      </c>
      <c r="T96" s="25">
        <f t="shared" si="64"/>
        <v>0</v>
      </c>
      <c r="U96" s="25">
        <f t="shared" si="64"/>
        <v>708</v>
      </c>
      <c r="V96" s="25">
        <f t="shared" si="64"/>
        <v>401.28</v>
      </c>
      <c r="W96" s="25">
        <f>W44</f>
        <v>209</v>
      </c>
      <c r="X96" s="25">
        <f t="shared" si="64"/>
        <v>7.2</v>
      </c>
      <c r="Y96" s="25">
        <f t="shared" si="64"/>
        <v>0</v>
      </c>
      <c r="Z96" s="25">
        <f t="shared" si="64"/>
        <v>315</v>
      </c>
      <c r="AA96" s="25">
        <f t="shared" si="64"/>
        <v>412</v>
      </c>
      <c r="AB96" s="25">
        <f t="shared" si="64"/>
        <v>224</v>
      </c>
      <c r="AC96" s="25">
        <f t="shared" si="64"/>
        <v>238</v>
      </c>
      <c r="AD96" s="25">
        <f t="shared" si="64"/>
        <v>145</v>
      </c>
      <c r="AE96" s="25">
        <f t="shared" si="64"/>
        <v>388</v>
      </c>
      <c r="AF96" s="25">
        <f t="shared" si="64"/>
        <v>279</v>
      </c>
      <c r="AG96" s="25">
        <f t="shared" si="64"/>
        <v>227.27</v>
      </c>
      <c r="AH96" s="25">
        <f t="shared" si="64"/>
        <v>59.8</v>
      </c>
      <c r="AI96" s="25">
        <f t="shared" si="64"/>
        <v>56.5</v>
      </c>
      <c r="AJ96" s="25">
        <f t="shared" si="64"/>
        <v>38.5</v>
      </c>
      <c r="AK96" s="25">
        <f t="shared" si="64"/>
        <v>190</v>
      </c>
      <c r="AL96" s="25">
        <f t="shared" si="64"/>
        <v>195</v>
      </c>
      <c r="AM96" s="25">
        <f t="shared" si="64"/>
        <v>316.27999999999997</v>
      </c>
      <c r="AN96" s="25">
        <f t="shared" si="64"/>
        <v>244</v>
      </c>
      <c r="AO96" s="25">
        <f t="shared" si="64"/>
        <v>0</v>
      </c>
      <c r="AP96" s="25">
        <f t="shared" si="64"/>
        <v>224.14</v>
      </c>
      <c r="AQ96" s="25">
        <f t="shared" si="64"/>
        <v>62.5</v>
      </c>
      <c r="AR96" s="25">
        <f t="shared" si="64"/>
        <v>50</v>
      </c>
      <c r="AS96" s="25">
        <f t="shared" si="64"/>
        <v>66</v>
      </c>
      <c r="AT96" s="25">
        <f t="shared" si="64"/>
        <v>61.43</v>
      </c>
      <c r="AU96" s="25">
        <f t="shared" si="64"/>
        <v>54.29</v>
      </c>
      <c r="AV96" s="25">
        <f t="shared" si="64"/>
        <v>56.25</v>
      </c>
      <c r="AW96" s="25">
        <f t="shared" si="64"/>
        <v>72.86</v>
      </c>
      <c r="AX96" s="25">
        <f t="shared" si="64"/>
        <v>66</v>
      </c>
      <c r="AY96" s="25">
        <f t="shared" si="64"/>
        <v>60</v>
      </c>
      <c r="AZ96" s="25">
        <f t="shared" si="64"/>
        <v>117.34</v>
      </c>
      <c r="BA96" s="25">
        <f t="shared" si="64"/>
        <v>275</v>
      </c>
      <c r="BB96" s="25">
        <f t="shared" si="64"/>
        <v>413</v>
      </c>
      <c r="BC96" s="25">
        <f t="shared" si="64"/>
        <v>558.79999999999995</v>
      </c>
      <c r="BD96" s="25">
        <f t="shared" si="64"/>
        <v>217</v>
      </c>
      <c r="BE96" s="25">
        <f t="shared" si="64"/>
        <v>369</v>
      </c>
      <c r="BF96" s="25">
        <f t="shared" si="64"/>
        <v>0</v>
      </c>
      <c r="BG96" s="25">
        <f t="shared" si="64"/>
        <v>49</v>
      </c>
      <c r="BH96" s="25">
        <f t="shared" si="64"/>
        <v>79</v>
      </c>
      <c r="BI96" s="25">
        <f t="shared" si="64"/>
        <v>49</v>
      </c>
      <c r="BJ96" s="25">
        <f t="shared" si="64"/>
        <v>59</v>
      </c>
      <c r="BK96" s="25">
        <f t="shared" si="64"/>
        <v>49</v>
      </c>
      <c r="BL96" s="25">
        <f t="shared" si="64"/>
        <v>268</v>
      </c>
      <c r="BM96" s="25">
        <f t="shared" si="64"/>
        <v>138.88999999999999</v>
      </c>
      <c r="BN96" s="25">
        <f t="shared" si="64"/>
        <v>14.89</v>
      </c>
      <c r="BO96" s="25">
        <f t="shared" ref="BO96" si="65">BO44</f>
        <v>10000</v>
      </c>
    </row>
    <row r="97" spans="1:69" ht="17.25" x14ac:dyDescent="0.3">
      <c r="B97" s="16" t="s">
        <v>27</v>
      </c>
      <c r="C97" s="17" t="s">
        <v>26</v>
      </c>
      <c r="D97" s="18">
        <f t="shared" ref="D97:BN97" si="66">D96/1000</f>
        <v>6.7269999999999996E-2</v>
      </c>
      <c r="E97" s="18">
        <f t="shared" si="66"/>
        <v>7.0000000000000007E-2</v>
      </c>
      <c r="F97" s="18">
        <f t="shared" si="66"/>
        <v>8.5000000000000006E-2</v>
      </c>
      <c r="G97" s="18">
        <f t="shared" si="66"/>
        <v>0.53200000000000003</v>
      </c>
      <c r="H97" s="18">
        <f t="shared" si="66"/>
        <v>1.1399999999999999</v>
      </c>
      <c r="I97" s="18">
        <f t="shared" si="66"/>
        <v>0.62</v>
      </c>
      <c r="J97" s="18">
        <f t="shared" si="66"/>
        <v>7.1379999999999999E-2</v>
      </c>
      <c r="K97" s="18">
        <f t="shared" si="66"/>
        <v>0.66244000000000003</v>
      </c>
      <c r="L97" s="18">
        <f t="shared" si="66"/>
        <v>0.20083000000000001</v>
      </c>
      <c r="M97" s="18">
        <f t="shared" si="66"/>
        <v>0.55400000000000005</v>
      </c>
      <c r="N97" s="18">
        <f t="shared" si="66"/>
        <v>9.9489999999999995E-2</v>
      </c>
      <c r="O97" s="18">
        <f t="shared" si="66"/>
        <v>0.32031999999999999</v>
      </c>
      <c r="P97" s="18">
        <f t="shared" si="66"/>
        <v>0.37368000000000001</v>
      </c>
      <c r="Q97" s="18">
        <f t="shared" si="66"/>
        <v>0.38</v>
      </c>
      <c r="R97" s="18">
        <f t="shared" si="66"/>
        <v>0</v>
      </c>
      <c r="S97" s="18">
        <f t="shared" si="66"/>
        <v>0</v>
      </c>
      <c r="T97" s="18">
        <f t="shared" si="66"/>
        <v>0</v>
      </c>
      <c r="U97" s="18">
        <f t="shared" si="66"/>
        <v>0.70799999999999996</v>
      </c>
      <c r="V97" s="18">
        <f t="shared" si="66"/>
        <v>0.40127999999999997</v>
      </c>
      <c r="W97" s="18">
        <f>W96/1000</f>
        <v>0.20899999999999999</v>
      </c>
      <c r="X97" s="18">
        <f t="shared" si="66"/>
        <v>7.1999999999999998E-3</v>
      </c>
      <c r="Y97" s="18">
        <f t="shared" si="66"/>
        <v>0</v>
      </c>
      <c r="Z97" s="18">
        <f t="shared" si="66"/>
        <v>0.315</v>
      </c>
      <c r="AA97" s="18">
        <f t="shared" si="66"/>
        <v>0.41199999999999998</v>
      </c>
      <c r="AB97" s="18">
        <f t="shared" si="66"/>
        <v>0.224</v>
      </c>
      <c r="AC97" s="18">
        <f t="shared" si="66"/>
        <v>0.23799999999999999</v>
      </c>
      <c r="AD97" s="18">
        <f t="shared" si="66"/>
        <v>0.14499999999999999</v>
      </c>
      <c r="AE97" s="18">
        <f t="shared" si="66"/>
        <v>0.38800000000000001</v>
      </c>
      <c r="AF97" s="18">
        <f t="shared" si="66"/>
        <v>0.27900000000000003</v>
      </c>
      <c r="AG97" s="18">
        <f t="shared" si="66"/>
        <v>0.22727</v>
      </c>
      <c r="AH97" s="18">
        <f t="shared" si="66"/>
        <v>5.9799999999999999E-2</v>
      </c>
      <c r="AI97" s="18">
        <f t="shared" si="66"/>
        <v>5.6500000000000002E-2</v>
      </c>
      <c r="AJ97" s="18">
        <f t="shared" si="66"/>
        <v>3.85E-2</v>
      </c>
      <c r="AK97" s="18">
        <f t="shared" si="66"/>
        <v>0.19</v>
      </c>
      <c r="AL97" s="18">
        <f t="shared" si="66"/>
        <v>0.19500000000000001</v>
      </c>
      <c r="AM97" s="18">
        <f t="shared" si="66"/>
        <v>0.31627999999999995</v>
      </c>
      <c r="AN97" s="18">
        <f t="shared" si="66"/>
        <v>0.24399999999999999</v>
      </c>
      <c r="AO97" s="18">
        <f t="shared" si="66"/>
        <v>0</v>
      </c>
      <c r="AP97" s="18">
        <f t="shared" si="66"/>
        <v>0.22413999999999998</v>
      </c>
      <c r="AQ97" s="18">
        <f t="shared" si="66"/>
        <v>6.25E-2</v>
      </c>
      <c r="AR97" s="18">
        <f t="shared" si="66"/>
        <v>0.05</v>
      </c>
      <c r="AS97" s="18">
        <f t="shared" si="66"/>
        <v>6.6000000000000003E-2</v>
      </c>
      <c r="AT97" s="18">
        <f t="shared" si="66"/>
        <v>6.1429999999999998E-2</v>
      </c>
      <c r="AU97" s="18">
        <f t="shared" si="66"/>
        <v>5.4289999999999998E-2</v>
      </c>
      <c r="AV97" s="18">
        <f t="shared" si="66"/>
        <v>5.6250000000000001E-2</v>
      </c>
      <c r="AW97" s="18">
        <f t="shared" si="66"/>
        <v>7.2859999999999994E-2</v>
      </c>
      <c r="AX97" s="18">
        <f t="shared" si="66"/>
        <v>6.6000000000000003E-2</v>
      </c>
      <c r="AY97" s="18">
        <f t="shared" si="66"/>
        <v>0.06</v>
      </c>
      <c r="AZ97" s="18">
        <f t="shared" si="66"/>
        <v>0.11734</v>
      </c>
      <c r="BA97" s="18">
        <f t="shared" si="66"/>
        <v>0.27500000000000002</v>
      </c>
      <c r="BB97" s="18">
        <f t="shared" si="66"/>
        <v>0.41299999999999998</v>
      </c>
      <c r="BC97" s="18">
        <f t="shared" si="66"/>
        <v>0.55879999999999996</v>
      </c>
      <c r="BD97" s="18">
        <f t="shared" si="66"/>
        <v>0.217</v>
      </c>
      <c r="BE97" s="18">
        <f t="shared" si="66"/>
        <v>0.36899999999999999</v>
      </c>
      <c r="BF97" s="18">
        <f t="shared" si="66"/>
        <v>0</v>
      </c>
      <c r="BG97" s="18">
        <f t="shared" si="66"/>
        <v>4.9000000000000002E-2</v>
      </c>
      <c r="BH97" s="18">
        <f t="shared" si="66"/>
        <v>7.9000000000000001E-2</v>
      </c>
      <c r="BI97" s="18">
        <f t="shared" si="66"/>
        <v>4.9000000000000002E-2</v>
      </c>
      <c r="BJ97" s="18">
        <f t="shared" si="66"/>
        <v>5.8999999999999997E-2</v>
      </c>
      <c r="BK97" s="18">
        <f t="shared" si="66"/>
        <v>4.9000000000000002E-2</v>
      </c>
      <c r="BL97" s="18">
        <f t="shared" si="66"/>
        <v>0.26800000000000002</v>
      </c>
      <c r="BM97" s="18">
        <f t="shared" si="66"/>
        <v>0.13888999999999999</v>
      </c>
      <c r="BN97" s="18">
        <f t="shared" si="66"/>
        <v>1.489E-2</v>
      </c>
      <c r="BO97" s="18">
        <f t="shared" ref="BO97" si="67">BO96/1000</f>
        <v>10</v>
      </c>
    </row>
    <row r="98" spans="1:69" ht="17.25" x14ac:dyDescent="0.3">
      <c r="A98" s="26"/>
      <c r="B98" s="27" t="s">
        <v>28</v>
      </c>
      <c r="C98" s="99"/>
      <c r="D98" s="28">
        <f t="shared" ref="D98:BN98" si="68">D94*D96</f>
        <v>0</v>
      </c>
      <c r="E98" s="28">
        <f t="shared" si="68"/>
        <v>0</v>
      </c>
      <c r="F98" s="28">
        <f t="shared" si="68"/>
        <v>46.410000000000004</v>
      </c>
      <c r="G98" s="28">
        <f t="shared" si="68"/>
        <v>13.406399999999998</v>
      </c>
      <c r="H98" s="28">
        <f t="shared" si="68"/>
        <v>0</v>
      </c>
      <c r="I98" s="28">
        <f t="shared" si="68"/>
        <v>0</v>
      </c>
      <c r="J98" s="28">
        <f t="shared" si="68"/>
        <v>43.110664800000002</v>
      </c>
      <c r="K98" s="28">
        <f t="shared" si="68"/>
        <v>50.080464000000006</v>
      </c>
      <c r="L98" s="28">
        <f t="shared" si="68"/>
        <v>0</v>
      </c>
      <c r="M98" s="28">
        <f t="shared" si="68"/>
        <v>0</v>
      </c>
      <c r="N98" s="28">
        <f t="shared" si="68"/>
        <v>0</v>
      </c>
      <c r="O98" s="28">
        <f t="shared" si="68"/>
        <v>0</v>
      </c>
      <c r="P98" s="28">
        <f t="shared" si="68"/>
        <v>0</v>
      </c>
      <c r="Q98" s="28">
        <f t="shared" si="68"/>
        <v>0</v>
      </c>
      <c r="R98" s="28">
        <f t="shared" si="68"/>
        <v>0</v>
      </c>
      <c r="S98" s="28">
        <f t="shared" si="68"/>
        <v>0</v>
      </c>
      <c r="T98" s="28">
        <f t="shared" si="68"/>
        <v>0</v>
      </c>
      <c r="U98" s="28">
        <f t="shared" si="68"/>
        <v>0</v>
      </c>
      <c r="V98" s="28">
        <f t="shared" si="68"/>
        <v>0</v>
      </c>
      <c r="W98" s="28">
        <f>W94*W96</f>
        <v>0</v>
      </c>
      <c r="X98" s="28">
        <f t="shared" si="68"/>
        <v>30.240000000000002</v>
      </c>
      <c r="Y98" s="28">
        <f t="shared" si="68"/>
        <v>0</v>
      </c>
      <c r="Z98" s="28">
        <f t="shared" si="68"/>
        <v>0</v>
      </c>
      <c r="AA98" s="28">
        <f t="shared" si="68"/>
        <v>0</v>
      </c>
      <c r="AB98" s="28">
        <f t="shared" si="68"/>
        <v>0</v>
      </c>
      <c r="AC98" s="28">
        <f t="shared" si="68"/>
        <v>0</v>
      </c>
      <c r="AD98" s="28">
        <f t="shared" si="68"/>
        <v>0</v>
      </c>
      <c r="AE98" s="28">
        <f t="shared" si="68"/>
        <v>0</v>
      </c>
      <c r="AF98" s="28">
        <f t="shared" si="68"/>
        <v>70.308000000000007</v>
      </c>
      <c r="AG98" s="28">
        <f t="shared" si="68"/>
        <v>0</v>
      </c>
      <c r="AH98" s="28">
        <f t="shared" si="68"/>
        <v>0</v>
      </c>
      <c r="AI98" s="28">
        <f t="shared" si="68"/>
        <v>0</v>
      </c>
      <c r="AJ98" s="28">
        <f t="shared" si="68"/>
        <v>63.062999999999995</v>
      </c>
      <c r="AK98" s="28">
        <f t="shared" si="68"/>
        <v>9.3046799999999994</v>
      </c>
      <c r="AL98" s="28">
        <f t="shared" si="68"/>
        <v>0</v>
      </c>
      <c r="AM98" s="28">
        <f t="shared" si="68"/>
        <v>0</v>
      </c>
      <c r="AN98" s="28">
        <f t="shared" si="68"/>
        <v>0</v>
      </c>
      <c r="AO98" s="28">
        <f t="shared" si="68"/>
        <v>0</v>
      </c>
      <c r="AP98" s="28">
        <f t="shared" si="68"/>
        <v>0</v>
      </c>
      <c r="AQ98" s="28">
        <f t="shared" si="68"/>
        <v>0</v>
      </c>
      <c r="AR98" s="28">
        <f t="shared" si="68"/>
        <v>0</v>
      </c>
      <c r="AS98" s="28">
        <f t="shared" si="68"/>
        <v>0</v>
      </c>
      <c r="AT98" s="28">
        <f t="shared" si="68"/>
        <v>0</v>
      </c>
      <c r="AU98" s="28">
        <f t="shared" si="68"/>
        <v>0</v>
      </c>
      <c r="AV98" s="28">
        <f t="shared" si="68"/>
        <v>0</v>
      </c>
      <c r="AW98" s="28">
        <f t="shared" si="68"/>
        <v>0</v>
      </c>
      <c r="AX98" s="28">
        <f t="shared" si="68"/>
        <v>0</v>
      </c>
      <c r="AY98" s="28">
        <f t="shared" si="68"/>
        <v>0</v>
      </c>
      <c r="AZ98" s="28">
        <f t="shared" si="68"/>
        <v>0</v>
      </c>
      <c r="BA98" s="28">
        <f t="shared" si="68"/>
        <v>0</v>
      </c>
      <c r="BB98" s="28">
        <f t="shared" si="68"/>
        <v>0</v>
      </c>
      <c r="BC98" s="28">
        <f t="shared" si="68"/>
        <v>0</v>
      </c>
      <c r="BD98" s="28">
        <f t="shared" si="68"/>
        <v>0</v>
      </c>
      <c r="BE98" s="28">
        <f t="shared" si="68"/>
        <v>0</v>
      </c>
      <c r="BF98" s="28">
        <f t="shared" si="68"/>
        <v>0</v>
      </c>
      <c r="BG98" s="28">
        <f t="shared" si="68"/>
        <v>0</v>
      </c>
      <c r="BH98" s="28">
        <f t="shared" si="68"/>
        <v>0</v>
      </c>
      <c r="BI98" s="28">
        <f t="shared" si="68"/>
        <v>0</v>
      </c>
      <c r="BJ98" s="28">
        <f t="shared" si="68"/>
        <v>0</v>
      </c>
      <c r="BK98" s="28">
        <f t="shared" si="68"/>
        <v>0</v>
      </c>
      <c r="BL98" s="28">
        <f t="shared" si="68"/>
        <v>0</v>
      </c>
      <c r="BM98" s="28">
        <f t="shared" si="68"/>
        <v>17.500139999999998</v>
      </c>
      <c r="BN98" s="28">
        <f t="shared" si="68"/>
        <v>0</v>
      </c>
      <c r="BO98" s="28">
        <f t="shared" ref="BO98" si="69">BO94*BO96</f>
        <v>0</v>
      </c>
      <c r="BP98" s="29">
        <f>SUM(D98:BN98)</f>
        <v>343.42334880000004</v>
      </c>
      <c r="BQ98" s="30">
        <f>BP98/$C$7</f>
        <v>8.1767464000000007</v>
      </c>
    </row>
    <row r="99" spans="1:69" ht="17.25" x14ac:dyDescent="0.3">
      <c r="A99" s="26"/>
      <c r="B99" s="27" t="s">
        <v>29</v>
      </c>
      <c r="C99" s="99"/>
      <c r="D99" s="28">
        <f t="shared" ref="D99:BN99" si="70">D94*D96</f>
        <v>0</v>
      </c>
      <c r="E99" s="28">
        <f t="shared" si="70"/>
        <v>0</v>
      </c>
      <c r="F99" s="28">
        <f t="shared" si="70"/>
        <v>46.410000000000004</v>
      </c>
      <c r="G99" s="28">
        <f t="shared" si="70"/>
        <v>13.406399999999998</v>
      </c>
      <c r="H99" s="28">
        <f t="shared" si="70"/>
        <v>0</v>
      </c>
      <c r="I99" s="28">
        <f t="shared" si="70"/>
        <v>0</v>
      </c>
      <c r="J99" s="28">
        <f t="shared" si="70"/>
        <v>43.110664800000002</v>
      </c>
      <c r="K99" s="28">
        <f t="shared" si="70"/>
        <v>50.080464000000006</v>
      </c>
      <c r="L99" s="28">
        <f t="shared" si="70"/>
        <v>0</v>
      </c>
      <c r="M99" s="28">
        <f t="shared" si="70"/>
        <v>0</v>
      </c>
      <c r="N99" s="28">
        <f t="shared" si="70"/>
        <v>0</v>
      </c>
      <c r="O99" s="28">
        <f t="shared" si="70"/>
        <v>0</v>
      </c>
      <c r="P99" s="28">
        <f t="shared" si="70"/>
        <v>0</v>
      </c>
      <c r="Q99" s="28">
        <f t="shared" si="70"/>
        <v>0</v>
      </c>
      <c r="R99" s="28">
        <f t="shared" si="70"/>
        <v>0</v>
      </c>
      <c r="S99" s="28">
        <f t="shared" si="70"/>
        <v>0</v>
      </c>
      <c r="T99" s="28">
        <f t="shared" si="70"/>
        <v>0</v>
      </c>
      <c r="U99" s="28">
        <f t="shared" si="70"/>
        <v>0</v>
      </c>
      <c r="V99" s="28">
        <f t="shared" si="70"/>
        <v>0</v>
      </c>
      <c r="W99" s="28">
        <f>W94*W96</f>
        <v>0</v>
      </c>
      <c r="X99" s="28">
        <f t="shared" si="70"/>
        <v>30.240000000000002</v>
      </c>
      <c r="Y99" s="28">
        <f t="shared" si="70"/>
        <v>0</v>
      </c>
      <c r="Z99" s="28">
        <f t="shared" si="70"/>
        <v>0</v>
      </c>
      <c r="AA99" s="28">
        <f t="shared" si="70"/>
        <v>0</v>
      </c>
      <c r="AB99" s="28">
        <f t="shared" si="70"/>
        <v>0</v>
      </c>
      <c r="AC99" s="28">
        <f t="shared" si="70"/>
        <v>0</v>
      </c>
      <c r="AD99" s="28">
        <f t="shared" si="70"/>
        <v>0</v>
      </c>
      <c r="AE99" s="28">
        <f t="shared" si="70"/>
        <v>0</v>
      </c>
      <c r="AF99" s="28">
        <f t="shared" si="70"/>
        <v>70.308000000000007</v>
      </c>
      <c r="AG99" s="28">
        <f t="shared" si="70"/>
        <v>0</v>
      </c>
      <c r="AH99" s="28">
        <f t="shared" si="70"/>
        <v>0</v>
      </c>
      <c r="AI99" s="28">
        <f t="shared" si="70"/>
        <v>0</v>
      </c>
      <c r="AJ99" s="28">
        <f t="shared" si="70"/>
        <v>63.062999999999995</v>
      </c>
      <c r="AK99" s="28">
        <f t="shared" si="70"/>
        <v>9.3046799999999994</v>
      </c>
      <c r="AL99" s="28">
        <f t="shared" si="70"/>
        <v>0</v>
      </c>
      <c r="AM99" s="28">
        <f t="shared" si="70"/>
        <v>0</v>
      </c>
      <c r="AN99" s="28">
        <f t="shared" si="70"/>
        <v>0</v>
      </c>
      <c r="AO99" s="28">
        <f t="shared" si="70"/>
        <v>0</v>
      </c>
      <c r="AP99" s="28">
        <f t="shared" si="70"/>
        <v>0</v>
      </c>
      <c r="AQ99" s="28">
        <f t="shared" si="70"/>
        <v>0</v>
      </c>
      <c r="AR99" s="28">
        <f t="shared" si="70"/>
        <v>0</v>
      </c>
      <c r="AS99" s="28">
        <f t="shared" si="70"/>
        <v>0</v>
      </c>
      <c r="AT99" s="28">
        <f t="shared" si="70"/>
        <v>0</v>
      </c>
      <c r="AU99" s="28">
        <f t="shared" si="70"/>
        <v>0</v>
      </c>
      <c r="AV99" s="28">
        <f t="shared" si="70"/>
        <v>0</v>
      </c>
      <c r="AW99" s="28">
        <f t="shared" si="70"/>
        <v>0</v>
      </c>
      <c r="AX99" s="28">
        <f t="shared" si="70"/>
        <v>0</v>
      </c>
      <c r="AY99" s="28">
        <f t="shared" si="70"/>
        <v>0</v>
      </c>
      <c r="AZ99" s="28">
        <f t="shared" si="70"/>
        <v>0</v>
      </c>
      <c r="BA99" s="28">
        <f t="shared" si="70"/>
        <v>0</v>
      </c>
      <c r="BB99" s="28">
        <f t="shared" si="70"/>
        <v>0</v>
      </c>
      <c r="BC99" s="28">
        <f t="shared" si="70"/>
        <v>0</v>
      </c>
      <c r="BD99" s="28">
        <f t="shared" si="70"/>
        <v>0</v>
      </c>
      <c r="BE99" s="28">
        <f t="shared" si="70"/>
        <v>0</v>
      </c>
      <c r="BF99" s="28">
        <f t="shared" si="70"/>
        <v>0</v>
      </c>
      <c r="BG99" s="28">
        <f t="shared" si="70"/>
        <v>0</v>
      </c>
      <c r="BH99" s="28">
        <f t="shared" si="70"/>
        <v>0</v>
      </c>
      <c r="BI99" s="28">
        <f t="shared" si="70"/>
        <v>0</v>
      </c>
      <c r="BJ99" s="28">
        <f t="shared" si="70"/>
        <v>0</v>
      </c>
      <c r="BK99" s="28">
        <f t="shared" si="70"/>
        <v>0</v>
      </c>
      <c r="BL99" s="28">
        <f t="shared" si="70"/>
        <v>0</v>
      </c>
      <c r="BM99" s="28">
        <f t="shared" si="70"/>
        <v>17.500139999999998</v>
      </c>
      <c r="BN99" s="28">
        <f t="shared" si="70"/>
        <v>0</v>
      </c>
      <c r="BO99" s="28">
        <f t="shared" ref="BO99" si="71">BO94*BO96</f>
        <v>0</v>
      </c>
      <c r="BP99" s="29">
        <f>SUM(D99:BN99)</f>
        <v>343.42334880000004</v>
      </c>
      <c r="BQ99" s="30">
        <f>BP99/$C$7</f>
        <v>8.1767464000000007</v>
      </c>
    </row>
    <row r="101" spans="1:69" x14ac:dyDescent="0.25">
      <c r="J101" s="1"/>
    </row>
    <row r="102" spans="1:69" ht="15" customHeight="1" x14ac:dyDescent="0.25">
      <c r="A102" s="92"/>
      <c r="B102" s="3" t="s">
        <v>1</v>
      </c>
      <c r="C102" s="89" t="s">
        <v>2</v>
      </c>
      <c r="D102" s="91" t="str">
        <f t="shared" ref="D102:BN102" si="72">D5</f>
        <v>Хлеб пшеничный</v>
      </c>
      <c r="E102" s="91" t="str">
        <f t="shared" si="72"/>
        <v>Хлеб ржано-пшеничный</v>
      </c>
      <c r="F102" s="91" t="str">
        <f t="shared" si="72"/>
        <v>Сахар</v>
      </c>
      <c r="G102" s="91" t="str">
        <f t="shared" si="72"/>
        <v>Чай</v>
      </c>
      <c r="H102" s="91" t="str">
        <f t="shared" si="72"/>
        <v>Какао</v>
      </c>
      <c r="I102" s="91" t="str">
        <f t="shared" si="72"/>
        <v>Кофейный напиток</v>
      </c>
      <c r="J102" s="91" t="str">
        <f t="shared" si="72"/>
        <v>Молоко 2,5%</v>
      </c>
      <c r="K102" s="91" t="str">
        <f t="shared" si="72"/>
        <v>Масло сливочное</v>
      </c>
      <c r="L102" s="91" t="str">
        <f t="shared" si="72"/>
        <v>Сметана 15%</v>
      </c>
      <c r="M102" s="91" t="str">
        <f t="shared" si="72"/>
        <v>Молоко сухое</v>
      </c>
      <c r="N102" s="91" t="str">
        <f t="shared" si="72"/>
        <v>Снежок 2,5 %</v>
      </c>
      <c r="O102" s="91" t="str">
        <f t="shared" si="72"/>
        <v>Творог 5%</v>
      </c>
      <c r="P102" s="91" t="str">
        <f t="shared" si="72"/>
        <v>Молоко сгущенное</v>
      </c>
      <c r="Q102" s="91" t="str">
        <f t="shared" si="72"/>
        <v xml:space="preserve">Джем Сава </v>
      </c>
      <c r="R102" s="91" t="str">
        <f t="shared" si="72"/>
        <v>Сыр</v>
      </c>
      <c r="S102" s="91" t="str">
        <f t="shared" si="72"/>
        <v>Зеленый горошек</v>
      </c>
      <c r="T102" s="91" t="str">
        <f t="shared" si="72"/>
        <v>Кукуруза консервирован.</v>
      </c>
      <c r="U102" s="91" t="str">
        <f t="shared" si="72"/>
        <v>Консервы рыбные</v>
      </c>
      <c r="V102" s="91" t="str">
        <f t="shared" si="72"/>
        <v>Огурцы консервирован.</v>
      </c>
      <c r="W102" s="91" t="str">
        <f>W5</f>
        <v>Огурцы свежие</v>
      </c>
      <c r="X102" s="91" t="str">
        <f t="shared" si="72"/>
        <v>Яйцо</v>
      </c>
      <c r="Y102" s="91" t="str">
        <f t="shared" si="72"/>
        <v>Икра кабачковая</v>
      </c>
      <c r="Z102" s="91" t="str">
        <f t="shared" si="72"/>
        <v>Изюм</v>
      </c>
      <c r="AA102" s="91" t="str">
        <f t="shared" si="72"/>
        <v>Курага</v>
      </c>
      <c r="AB102" s="91" t="str">
        <f t="shared" si="72"/>
        <v>Чернослив</v>
      </c>
      <c r="AC102" s="91" t="str">
        <f t="shared" si="72"/>
        <v>Шиповник</v>
      </c>
      <c r="AD102" s="91" t="str">
        <f t="shared" si="72"/>
        <v>Сухофрукты</v>
      </c>
      <c r="AE102" s="91" t="str">
        <f t="shared" si="72"/>
        <v>Ягода свежемороженная</v>
      </c>
      <c r="AF102" s="91" t="str">
        <f t="shared" si="72"/>
        <v>Лимон</v>
      </c>
      <c r="AG102" s="91" t="str">
        <f t="shared" si="72"/>
        <v>Кисель</v>
      </c>
      <c r="AH102" s="91" t="str">
        <f t="shared" si="72"/>
        <v xml:space="preserve">Сок </v>
      </c>
      <c r="AI102" s="91" t="str">
        <f t="shared" si="72"/>
        <v>Макаронные изделия</v>
      </c>
      <c r="AJ102" s="91" t="str">
        <f t="shared" si="72"/>
        <v>Мука</v>
      </c>
      <c r="AK102" s="91" t="str">
        <f t="shared" si="72"/>
        <v>Дрожжи</v>
      </c>
      <c r="AL102" s="91" t="str">
        <f t="shared" si="72"/>
        <v>Печенье</v>
      </c>
      <c r="AM102" s="91" t="str">
        <f t="shared" si="72"/>
        <v>Пряники</v>
      </c>
      <c r="AN102" s="91" t="str">
        <f t="shared" si="72"/>
        <v>Вафли</v>
      </c>
      <c r="AO102" s="91" t="str">
        <f t="shared" si="72"/>
        <v>Конфеты</v>
      </c>
      <c r="AP102" s="91" t="str">
        <f t="shared" si="72"/>
        <v>Повидло Сава</v>
      </c>
      <c r="AQ102" s="91" t="str">
        <f t="shared" si="72"/>
        <v>Крупа геркулес</v>
      </c>
      <c r="AR102" s="91" t="str">
        <f t="shared" si="72"/>
        <v>Крупа горох</v>
      </c>
      <c r="AS102" s="91" t="str">
        <f t="shared" si="72"/>
        <v>Крупа гречневая</v>
      </c>
      <c r="AT102" s="91" t="str">
        <f t="shared" si="72"/>
        <v>Крупа кукурузная</v>
      </c>
      <c r="AU102" s="91" t="str">
        <f t="shared" si="72"/>
        <v>Крупа манная</v>
      </c>
      <c r="AV102" s="91" t="str">
        <f t="shared" si="72"/>
        <v>Крупа перловая</v>
      </c>
      <c r="AW102" s="91" t="str">
        <f t="shared" si="72"/>
        <v>Крупа пшеничная</v>
      </c>
      <c r="AX102" s="91" t="str">
        <f t="shared" si="72"/>
        <v>Крупа пшено</v>
      </c>
      <c r="AY102" s="91" t="str">
        <f t="shared" si="72"/>
        <v>Крупа ячневая</v>
      </c>
      <c r="AZ102" s="91" t="str">
        <f t="shared" si="72"/>
        <v>Рис</v>
      </c>
      <c r="BA102" s="91" t="str">
        <f t="shared" si="72"/>
        <v>Цыпленок бройлер</v>
      </c>
      <c r="BB102" s="91" t="str">
        <f t="shared" si="72"/>
        <v>Филе куриное</v>
      </c>
      <c r="BC102" s="91" t="str">
        <f t="shared" si="72"/>
        <v>Фарш говяжий</v>
      </c>
      <c r="BD102" s="91" t="str">
        <f t="shared" si="72"/>
        <v>Печень куриная</v>
      </c>
      <c r="BE102" s="91" t="str">
        <f t="shared" si="72"/>
        <v>Филе минтая</v>
      </c>
      <c r="BF102" s="91" t="str">
        <f t="shared" si="72"/>
        <v>Филе сельди слабосол.</v>
      </c>
      <c r="BG102" s="91" t="str">
        <f t="shared" si="72"/>
        <v>Картофель</v>
      </c>
      <c r="BH102" s="91" t="str">
        <f t="shared" si="72"/>
        <v>Морковь</v>
      </c>
      <c r="BI102" s="91" t="str">
        <f t="shared" si="72"/>
        <v>Лук</v>
      </c>
      <c r="BJ102" s="91" t="str">
        <f t="shared" si="72"/>
        <v>Капуста</v>
      </c>
      <c r="BK102" s="91" t="str">
        <f t="shared" si="72"/>
        <v>Свекла</v>
      </c>
      <c r="BL102" s="91" t="str">
        <f t="shared" si="72"/>
        <v>Томатная паста</v>
      </c>
      <c r="BM102" s="91" t="str">
        <f t="shared" si="72"/>
        <v>Масло растительное</v>
      </c>
      <c r="BN102" s="91" t="str">
        <f t="shared" si="72"/>
        <v>Соль</v>
      </c>
      <c r="BO102" s="91" t="str">
        <f t="shared" ref="BO102" si="73">BO5</f>
        <v>Аскорбиновая кислота</v>
      </c>
      <c r="BP102" s="94" t="s">
        <v>3</v>
      </c>
      <c r="BQ102" s="94" t="s">
        <v>4</v>
      </c>
    </row>
    <row r="103" spans="1:69" ht="45.75" customHeight="1" x14ac:dyDescent="0.25">
      <c r="A103" s="93"/>
      <c r="B103" s="4" t="s">
        <v>5</v>
      </c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4"/>
      <c r="BQ103" s="94"/>
    </row>
    <row r="104" spans="1:69" x14ac:dyDescent="0.25">
      <c r="A104" s="95" t="s">
        <v>19</v>
      </c>
      <c r="B104" s="14" t="s">
        <v>20</v>
      </c>
      <c r="C104" s="96">
        <f>$F$4</f>
        <v>42</v>
      </c>
      <c r="D104" s="5">
        <f t="shared" ref="D104:BN108" si="74">D25</f>
        <v>0</v>
      </c>
      <c r="E104" s="5">
        <f t="shared" si="74"/>
        <v>0</v>
      </c>
      <c r="F104" s="5">
        <f t="shared" si="74"/>
        <v>0</v>
      </c>
      <c r="G104" s="5">
        <f t="shared" si="74"/>
        <v>0</v>
      </c>
      <c r="H104" s="5">
        <f t="shared" si="74"/>
        <v>0</v>
      </c>
      <c r="I104" s="5">
        <f t="shared" si="74"/>
        <v>0</v>
      </c>
      <c r="J104" s="5">
        <f t="shared" si="74"/>
        <v>0</v>
      </c>
      <c r="K104" s="5">
        <f t="shared" si="74"/>
        <v>0</v>
      </c>
      <c r="L104" s="5">
        <f t="shared" si="74"/>
        <v>0</v>
      </c>
      <c r="M104" s="5">
        <f t="shared" si="74"/>
        <v>0</v>
      </c>
      <c r="N104" s="5">
        <f t="shared" si="74"/>
        <v>0</v>
      </c>
      <c r="O104" s="5">
        <f t="shared" si="74"/>
        <v>0</v>
      </c>
      <c r="P104" s="5">
        <f t="shared" si="74"/>
        <v>0</v>
      </c>
      <c r="Q104" s="5">
        <f t="shared" si="74"/>
        <v>0</v>
      </c>
      <c r="R104" s="5">
        <f t="shared" si="74"/>
        <v>0</v>
      </c>
      <c r="S104" s="5">
        <f t="shared" si="74"/>
        <v>0</v>
      </c>
      <c r="T104" s="5">
        <f t="shared" si="74"/>
        <v>0</v>
      </c>
      <c r="U104" s="5">
        <f t="shared" si="74"/>
        <v>0</v>
      </c>
      <c r="V104" s="5">
        <f t="shared" si="74"/>
        <v>0</v>
      </c>
      <c r="W104" s="5">
        <f>W25</f>
        <v>0</v>
      </c>
      <c r="X104" s="5">
        <f t="shared" si="74"/>
        <v>0</v>
      </c>
      <c r="Y104" s="5">
        <f t="shared" si="74"/>
        <v>0</v>
      </c>
      <c r="Z104" s="5">
        <f t="shared" si="74"/>
        <v>0</v>
      </c>
      <c r="AA104" s="5">
        <f t="shared" si="74"/>
        <v>0</v>
      </c>
      <c r="AB104" s="5">
        <f t="shared" si="74"/>
        <v>0</v>
      </c>
      <c r="AC104" s="5">
        <f t="shared" si="74"/>
        <v>0</v>
      </c>
      <c r="AD104" s="5">
        <f t="shared" si="74"/>
        <v>0</v>
      </c>
      <c r="AE104" s="5">
        <f t="shared" si="74"/>
        <v>0</v>
      </c>
      <c r="AF104" s="5">
        <f t="shared" si="74"/>
        <v>0</v>
      </c>
      <c r="AG104" s="5">
        <f t="shared" si="74"/>
        <v>0</v>
      </c>
      <c r="AH104" s="5">
        <f t="shared" si="74"/>
        <v>0</v>
      </c>
      <c r="AI104" s="5">
        <f t="shared" si="74"/>
        <v>0</v>
      </c>
      <c r="AJ104" s="5">
        <f t="shared" si="74"/>
        <v>0</v>
      </c>
      <c r="AK104" s="5">
        <f t="shared" si="74"/>
        <v>0</v>
      </c>
      <c r="AL104" s="5">
        <f t="shared" si="74"/>
        <v>0</v>
      </c>
      <c r="AM104" s="5">
        <f t="shared" si="74"/>
        <v>0</v>
      </c>
      <c r="AN104" s="5">
        <f t="shared" si="74"/>
        <v>0</v>
      </c>
      <c r="AO104" s="5">
        <f t="shared" si="74"/>
        <v>0</v>
      </c>
      <c r="AP104" s="5">
        <f t="shared" si="74"/>
        <v>0</v>
      </c>
      <c r="AQ104" s="5">
        <f t="shared" si="74"/>
        <v>0</v>
      </c>
      <c r="AR104" s="5">
        <f t="shared" si="74"/>
        <v>0</v>
      </c>
      <c r="AS104" s="5">
        <f t="shared" si="74"/>
        <v>0</v>
      </c>
      <c r="AT104" s="5">
        <f t="shared" si="74"/>
        <v>0</v>
      </c>
      <c r="AU104" s="5">
        <f t="shared" si="74"/>
        <v>0</v>
      </c>
      <c r="AV104" s="5">
        <f t="shared" si="74"/>
        <v>0</v>
      </c>
      <c r="AW104" s="5">
        <f t="shared" si="74"/>
        <v>0</v>
      </c>
      <c r="AX104" s="5">
        <f t="shared" si="74"/>
        <v>0</v>
      </c>
      <c r="AY104" s="5">
        <f t="shared" si="74"/>
        <v>0</v>
      </c>
      <c r="AZ104" s="5">
        <f t="shared" si="74"/>
        <v>0</v>
      </c>
      <c r="BA104" s="5">
        <f t="shared" si="74"/>
        <v>0</v>
      </c>
      <c r="BB104" s="5">
        <f t="shared" si="74"/>
        <v>0</v>
      </c>
      <c r="BC104" s="5">
        <f t="shared" si="74"/>
        <v>0</v>
      </c>
      <c r="BD104" s="5">
        <f t="shared" si="74"/>
        <v>0</v>
      </c>
      <c r="BE104" s="5">
        <f t="shared" si="74"/>
        <v>0</v>
      </c>
      <c r="BF104" s="5">
        <f t="shared" si="74"/>
        <v>0</v>
      </c>
      <c r="BG104" s="5">
        <f t="shared" si="74"/>
        <v>0.14399999999999999</v>
      </c>
      <c r="BH104" s="5">
        <f t="shared" si="74"/>
        <v>2.5000000000000001E-2</v>
      </c>
      <c r="BI104" s="5">
        <f t="shared" si="74"/>
        <v>1.4E-2</v>
      </c>
      <c r="BJ104" s="5">
        <f t="shared" si="74"/>
        <v>4.4999999999999998E-2</v>
      </c>
      <c r="BK104" s="5">
        <f t="shared" si="74"/>
        <v>0</v>
      </c>
      <c r="BL104" s="5">
        <f t="shared" si="74"/>
        <v>0</v>
      </c>
      <c r="BM104" s="5">
        <f t="shared" si="74"/>
        <v>4.0000000000000001E-3</v>
      </c>
      <c r="BN104" s="5">
        <f t="shared" si="74"/>
        <v>5.0000000000000001E-4</v>
      </c>
      <c r="BO104" s="5">
        <f t="shared" ref="BO104:BO107" si="75">BO25</f>
        <v>0</v>
      </c>
    </row>
    <row r="105" spans="1:69" x14ac:dyDescent="0.25">
      <c r="A105" s="95"/>
      <c r="B105" t="s">
        <v>13</v>
      </c>
      <c r="C105" s="97"/>
      <c r="D105" s="5">
        <f t="shared" si="74"/>
        <v>0.02</v>
      </c>
      <c r="E105" s="5">
        <f t="shared" si="74"/>
        <v>0</v>
      </c>
      <c r="F105" s="5">
        <f t="shared" si="74"/>
        <v>0</v>
      </c>
      <c r="G105" s="5">
        <f t="shared" si="74"/>
        <v>0</v>
      </c>
      <c r="H105" s="5">
        <f t="shared" si="74"/>
        <v>0</v>
      </c>
      <c r="I105" s="5">
        <f t="shared" si="74"/>
        <v>0</v>
      </c>
      <c r="J105" s="5">
        <f t="shared" si="74"/>
        <v>0</v>
      </c>
      <c r="K105" s="5">
        <f t="shared" si="74"/>
        <v>0</v>
      </c>
      <c r="L105" s="5">
        <f t="shared" si="74"/>
        <v>0</v>
      </c>
      <c r="M105" s="5">
        <f t="shared" si="74"/>
        <v>0</v>
      </c>
      <c r="N105" s="5">
        <f t="shared" si="74"/>
        <v>0</v>
      </c>
      <c r="O105" s="5">
        <f t="shared" si="74"/>
        <v>0</v>
      </c>
      <c r="P105" s="5">
        <f t="shared" si="74"/>
        <v>0</v>
      </c>
      <c r="Q105" s="5">
        <f t="shared" si="74"/>
        <v>0</v>
      </c>
      <c r="R105" s="5">
        <f t="shared" si="74"/>
        <v>0</v>
      </c>
      <c r="S105" s="5">
        <f t="shared" si="74"/>
        <v>0</v>
      </c>
      <c r="T105" s="5">
        <f t="shared" si="74"/>
        <v>0</v>
      </c>
      <c r="U105" s="5">
        <f t="shared" si="74"/>
        <v>0</v>
      </c>
      <c r="V105" s="5">
        <f t="shared" si="74"/>
        <v>0</v>
      </c>
      <c r="W105" s="5">
        <f>W26</f>
        <v>0</v>
      </c>
      <c r="X105" s="5">
        <f t="shared" si="74"/>
        <v>0</v>
      </c>
      <c r="Y105" s="5">
        <f t="shared" si="74"/>
        <v>0</v>
      </c>
      <c r="Z105" s="5">
        <f t="shared" si="74"/>
        <v>0</v>
      </c>
      <c r="AA105" s="5">
        <f t="shared" si="74"/>
        <v>0</v>
      </c>
      <c r="AB105" s="5">
        <f t="shared" si="74"/>
        <v>0</v>
      </c>
      <c r="AC105" s="5">
        <f t="shared" si="74"/>
        <v>0</v>
      </c>
      <c r="AD105" s="5">
        <f t="shared" si="74"/>
        <v>0</v>
      </c>
      <c r="AE105" s="5">
        <f t="shared" si="74"/>
        <v>0</v>
      </c>
      <c r="AF105" s="5">
        <f t="shared" si="74"/>
        <v>0</v>
      </c>
      <c r="AG105" s="5">
        <f t="shared" si="74"/>
        <v>0</v>
      </c>
      <c r="AH105" s="5">
        <f t="shared" si="74"/>
        <v>0</v>
      </c>
      <c r="AI105" s="5">
        <f t="shared" si="74"/>
        <v>0</v>
      </c>
      <c r="AJ105" s="5">
        <f t="shared" si="74"/>
        <v>0</v>
      </c>
      <c r="AK105" s="5">
        <f t="shared" si="74"/>
        <v>0</v>
      </c>
      <c r="AL105" s="5">
        <f t="shared" si="74"/>
        <v>0</v>
      </c>
      <c r="AM105" s="5">
        <f t="shared" si="74"/>
        <v>0</v>
      </c>
      <c r="AN105" s="5">
        <f t="shared" si="74"/>
        <v>0</v>
      </c>
      <c r="AO105" s="5">
        <f t="shared" si="74"/>
        <v>0</v>
      </c>
      <c r="AP105" s="5">
        <f t="shared" si="74"/>
        <v>0</v>
      </c>
      <c r="AQ105" s="5">
        <f t="shared" si="74"/>
        <v>0</v>
      </c>
      <c r="AR105" s="5">
        <f t="shared" si="74"/>
        <v>0</v>
      </c>
      <c r="AS105" s="5">
        <f t="shared" si="74"/>
        <v>0</v>
      </c>
      <c r="AT105" s="5">
        <f t="shared" si="74"/>
        <v>0</v>
      </c>
      <c r="AU105" s="5">
        <f t="shared" si="74"/>
        <v>0</v>
      </c>
      <c r="AV105" s="5">
        <f t="shared" si="74"/>
        <v>0</v>
      </c>
      <c r="AW105" s="5">
        <f t="shared" si="74"/>
        <v>0</v>
      </c>
      <c r="AX105" s="5">
        <f t="shared" si="74"/>
        <v>0</v>
      </c>
      <c r="AY105" s="5">
        <f t="shared" si="74"/>
        <v>0</v>
      </c>
      <c r="AZ105" s="5">
        <f t="shared" si="74"/>
        <v>0</v>
      </c>
      <c r="BA105" s="5">
        <f t="shared" si="74"/>
        <v>0</v>
      </c>
      <c r="BB105" s="5">
        <f t="shared" si="74"/>
        <v>0</v>
      </c>
      <c r="BC105" s="5">
        <f t="shared" si="74"/>
        <v>0</v>
      </c>
      <c r="BD105" s="5">
        <f t="shared" si="74"/>
        <v>0</v>
      </c>
      <c r="BE105" s="5">
        <f t="shared" si="74"/>
        <v>0</v>
      </c>
      <c r="BF105" s="5">
        <f t="shared" si="74"/>
        <v>0</v>
      </c>
      <c r="BG105" s="5">
        <f t="shared" si="74"/>
        <v>0</v>
      </c>
      <c r="BH105" s="5">
        <f t="shared" si="74"/>
        <v>0</v>
      </c>
      <c r="BI105" s="5">
        <f t="shared" si="74"/>
        <v>0</v>
      </c>
      <c r="BJ105" s="5">
        <f t="shared" si="74"/>
        <v>0</v>
      </c>
      <c r="BK105" s="5">
        <f t="shared" si="74"/>
        <v>0</v>
      </c>
      <c r="BL105" s="5">
        <f t="shared" si="74"/>
        <v>0</v>
      </c>
      <c r="BM105" s="5">
        <f t="shared" si="74"/>
        <v>0</v>
      </c>
      <c r="BN105" s="5">
        <f t="shared" si="74"/>
        <v>0</v>
      </c>
      <c r="BO105" s="5">
        <f t="shared" si="75"/>
        <v>0</v>
      </c>
    </row>
    <row r="106" spans="1:69" x14ac:dyDescent="0.25">
      <c r="A106" s="95"/>
      <c r="B106" s="9" t="s">
        <v>21</v>
      </c>
      <c r="C106" s="97"/>
      <c r="D106" s="5">
        <f t="shared" si="74"/>
        <v>0</v>
      </c>
      <c r="E106" s="5">
        <f t="shared" si="74"/>
        <v>0</v>
      </c>
      <c r="F106" s="5">
        <f t="shared" si="74"/>
        <v>0.01</v>
      </c>
      <c r="G106" s="5">
        <f t="shared" si="74"/>
        <v>5.9999999999999995E-4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</v>
      </c>
      <c r="BH106" s="5">
        <f t="shared" si="74"/>
        <v>0</v>
      </c>
      <c r="BI106" s="5">
        <f t="shared" si="74"/>
        <v>0</v>
      </c>
      <c r="BJ106" s="5">
        <f t="shared" si="74"/>
        <v>0</v>
      </c>
      <c r="BK106" s="5">
        <f t="shared" si="74"/>
        <v>0</v>
      </c>
      <c r="BL106" s="5">
        <f t="shared" si="74"/>
        <v>0</v>
      </c>
      <c r="BM106" s="5">
        <f t="shared" si="74"/>
        <v>0</v>
      </c>
      <c r="BN106" s="5">
        <f t="shared" si="74"/>
        <v>0</v>
      </c>
      <c r="BO106" s="5">
        <f t="shared" si="75"/>
        <v>0</v>
      </c>
    </row>
    <row r="107" spans="1:69" x14ac:dyDescent="0.25">
      <c r="A107" s="95"/>
      <c r="B107" s="15"/>
      <c r="C107" s="97"/>
      <c r="D107" s="5">
        <f t="shared" si="74"/>
        <v>0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5"/>
      <c r="B108" s="5"/>
      <c r="C108" s="98"/>
      <c r="D108" s="5">
        <f t="shared" si="74"/>
        <v>0</v>
      </c>
      <c r="E108" s="5">
        <f t="shared" si="74"/>
        <v>0</v>
      </c>
      <c r="F108" s="5">
        <f t="shared" si="74"/>
        <v>0</v>
      </c>
      <c r="G108" s="5">
        <f t="shared" si="74"/>
        <v>0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ref="K108:BN108" si="76">K29</f>
        <v>0</v>
      </c>
      <c r="L108" s="5">
        <f t="shared" si="76"/>
        <v>0</v>
      </c>
      <c r="M108" s="5">
        <f t="shared" si="76"/>
        <v>0</v>
      </c>
      <c r="N108" s="5">
        <f t="shared" si="76"/>
        <v>0</v>
      </c>
      <c r="O108" s="5">
        <f t="shared" si="76"/>
        <v>0</v>
      </c>
      <c r="P108" s="5">
        <f t="shared" si="76"/>
        <v>0</v>
      </c>
      <c r="Q108" s="5">
        <f t="shared" si="76"/>
        <v>0</v>
      </c>
      <c r="R108" s="5">
        <f t="shared" si="76"/>
        <v>0</v>
      </c>
      <c r="S108" s="5">
        <f t="shared" si="76"/>
        <v>0</v>
      </c>
      <c r="T108" s="5">
        <f t="shared" si="76"/>
        <v>0</v>
      </c>
      <c r="U108" s="5">
        <f t="shared" si="76"/>
        <v>0</v>
      </c>
      <c r="V108" s="5">
        <f t="shared" si="76"/>
        <v>0</v>
      </c>
      <c r="W108" s="5">
        <f>W29</f>
        <v>0</v>
      </c>
      <c r="X108" s="5">
        <f t="shared" si="76"/>
        <v>0</v>
      </c>
      <c r="Y108" s="5">
        <f t="shared" si="76"/>
        <v>0</v>
      </c>
      <c r="Z108" s="5">
        <f t="shared" si="76"/>
        <v>0</v>
      </c>
      <c r="AA108" s="5">
        <f t="shared" si="76"/>
        <v>0</v>
      </c>
      <c r="AB108" s="5">
        <f t="shared" si="76"/>
        <v>0</v>
      </c>
      <c r="AC108" s="5">
        <f t="shared" si="76"/>
        <v>0</v>
      </c>
      <c r="AD108" s="5">
        <f t="shared" si="76"/>
        <v>0</v>
      </c>
      <c r="AE108" s="5">
        <f t="shared" si="76"/>
        <v>0</v>
      </c>
      <c r="AF108" s="5">
        <f t="shared" si="76"/>
        <v>0</v>
      </c>
      <c r="AG108" s="5">
        <f t="shared" si="76"/>
        <v>0</v>
      </c>
      <c r="AH108" s="5">
        <f t="shared" si="76"/>
        <v>0</v>
      </c>
      <c r="AI108" s="5">
        <f t="shared" si="76"/>
        <v>0</v>
      </c>
      <c r="AJ108" s="5">
        <f t="shared" si="76"/>
        <v>0</v>
      </c>
      <c r="AK108" s="5">
        <f t="shared" si="76"/>
        <v>0</v>
      </c>
      <c r="AL108" s="5">
        <f t="shared" si="76"/>
        <v>0</v>
      </c>
      <c r="AM108" s="5">
        <f t="shared" si="76"/>
        <v>0</v>
      </c>
      <c r="AN108" s="5">
        <f t="shared" si="76"/>
        <v>0</v>
      </c>
      <c r="AO108" s="5">
        <f t="shared" si="76"/>
        <v>0</v>
      </c>
      <c r="AP108" s="5">
        <f t="shared" si="76"/>
        <v>0</v>
      </c>
      <c r="AQ108" s="5">
        <f t="shared" si="76"/>
        <v>0</v>
      </c>
      <c r="AR108" s="5">
        <f t="shared" si="76"/>
        <v>0</v>
      </c>
      <c r="AS108" s="5">
        <f t="shared" si="76"/>
        <v>0</v>
      </c>
      <c r="AT108" s="5">
        <f t="shared" si="76"/>
        <v>0</v>
      </c>
      <c r="AU108" s="5">
        <f t="shared" si="76"/>
        <v>0</v>
      </c>
      <c r="AV108" s="5">
        <f t="shared" si="76"/>
        <v>0</v>
      </c>
      <c r="AW108" s="5">
        <f t="shared" si="76"/>
        <v>0</v>
      </c>
      <c r="AX108" s="5">
        <f t="shared" si="76"/>
        <v>0</v>
      </c>
      <c r="AY108" s="5">
        <f t="shared" si="76"/>
        <v>0</v>
      </c>
      <c r="AZ108" s="5">
        <f t="shared" si="76"/>
        <v>0</v>
      </c>
      <c r="BA108" s="5">
        <f t="shared" si="76"/>
        <v>0</v>
      </c>
      <c r="BB108" s="5">
        <f t="shared" si="76"/>
        <v>0</v>
      </c>
      <c r="BC108" s="5">
        <f t="shared" si="76"/>
        <v>0</v>
      </c>
      <c r="BD108" s="5">
        <f t="shared" si="76"/>
        <v>0</v>
      </c>
      <c r="BE108" s="5">
        <f t="shared" si="76"/>
        <v>0</v>
      </c>
      <c r="BF108" s="5">
        <f t="shared" si="76"/>
        <v>0</v>
      </c>
      <c r="BG108" s="5">
        <f t="shared" si="76"/>
        <v>0</v>
      </c>
      <c r="BH108" s="5">
        <f t="shared" si="76"/>
        <v>0</v>
      </c>
      <c r="BI108" s="5">
        <f t="shared" si="76"/>
        <v>0</v>
      </c>
      <c r="BJ108" s="5">
        <f t="shared" si="76"/>
        <v>0</v>
      </c>
      <c r="BK108" s="5">
        <f t="shared" si="76"/>
        <v>0</v>
      </c>
      <c r="BL108" s="5">
        <f t="shared" si="76"/>
        <v>0</v>
      </c>
      <c r="BM108" s="5">
        <f t="shared" si="76"/>
        <v>0</v>
      </c>
      <c r="BN108" s="5">
        <f t="shared" si="76"/>
        <v>0</v>
      </c>
      <c r="BO108" s="5">
        <f t="shared" ref="BO108" si="77">BO29</f>
        <v>0</v>
      </c>
    </row>
    <row r="109" spans="1:69" ht="17.25" x14ac:dyDescent="0.3">
      <c r="B109" s="16" t="s">
        <v>22</v>
      </c>
      <c r="C109" s="17"/>
      <c r="D109" s="18">
        <f t="shared" ref="D109:BN109" si="78">SUM(D104:D108)</f>
        <v>0.02</v>
      </c>
      <c r="E109" s="18">
        <f t="shared" si="78"/>
        <v>0</v>
      </c>
      <c r="F109" s="18">
        <f t="shared" si="78"/>
        <v>0.01</v>
      </c>
      <c r="G109" s="18">
        <f t="shared" si="78"/>
        <v>5.9999999999999995E-4</v>
      </c>
      <c r="H109" s="18">
        <f t="shared" si="78"/>
        <v>0</v>
      </c>
      <c r="I109" s="18">
        <f t="shared" si="78"/>
        <v>0</v>
      </c>
      <c r="J109" s="18">
        <f t="shared" si="78"/>
        <v>0</v>
      </c>
      <c r="K109" s="18">
        <f t="shared" si="78"/>
        <v>0</v>
      </c>
      <c r="L109" s="18">
        <f t="shared" si="78"/>
        <v>0</v>
      </c>
      <c r="M109" s="18">
        <f t="shared" si="78"/>
        <v>0</v>
      </c>
      <c r="N109" s="18">
        <f t="shared" si="78"/>
        <v>0</v>
      </c>
      <c r="O109" s="18">
        <f t="shared" si="78"/>
        <v>0</v>
      </c>
      <c r="P109" s="18">
        <f t="shared" si="78"/>
        <v>0</v>
      </c>
      <c r="Q109" s="18">
        <f t="shared" si="78"/>
        <v>0</v>
      </c>
      <c r="R109" s="18">
        <f t="shared" si="78"/>
        <v>0</v>
      </c>
      <c r="S109" s="18">
        <f t="shared" si="78"/>
        <v>0</v>
      </c>
      <c r="T109" s="18">
        <f t="shared" si="78"/>
        <v>0</v>
      </c>
      <c r="U109" s="18">
        <f t="shared" si="78"/>
        <v>0</v>
      </c>
      <c r="V109" s="18">
        <f t="shared" si="78"/>
        <v>0</v>
      </c>
      <c r="W109" s="18">
        <f>SUM(W104:W108)</f>
        <v>0</v>
      </c>
      <c r="X109" s="18">
        <f t="shared" si="78"/>
        <v>0</v>
      </c>
      <c r="Y109" s="18">
        <f t="shared" si="78"/>
        <v>0</v>
      </c>
      <c r="Z109" s="18">
        <f t="shared" si="78"/>
        <v>0</v>
      </c>
      <c r="AA109" s="18">
        <f t="shared" si="78"/>
        <v>0</v>
      </c>
      <c r="AB109" s="18">
        <f t="shared" si="78"/>
        <v>0</v>
      </c>
      <c r="AC109" s="18">
        <f t="shared" si="78"/>
        <v>0</v>
      </c>
      <c r="AD109" s="18">
        <f t="shared" si="78"/>
        <v>0</v>
      </c>
      <c r="AE109" s="18">
        <f t="shared" si="78"/>
        <v>0</v>
      </c>
      <c r="AF109" s="18">
        <f t="shared" si="78"/>
        <v>0</v>
      </c>
      <c r="AG109" s="18">
        <f t="shared" si="78"/>
        <v>0</v>
      </c>
      <c r="AH109" s="18">
        <f t="shared" si="78"/>
        <v>0</v>
      </c>
      <c r="AI109" s="18">
        <f t="shared" si="78"/>
        <v>0</v>
      </c>
      <c r="AJ109" s="18">
        <f t="shared" si="78"/>
        <v>0</v>
      </c>
      <c r="AK109" s="18">
        <f t="shared" si="78"/>
        <v>0</v>
      </c>
      <c r="AL109" s="18">
        <f t="shared" si="78"/>
        <v>0</v>
      </c>
      <c r="AM109" s="18">
        <f t="shared" si="78"/>
        <v>0</v>
      </c>
      <c r="AN109" s="18">
        <f t="shared" si="78"/>
        <v>0</v>
      </c>
      <c r="AO109" s="18">
        <f t="shared" si="78"/>
        <v>0</v>
      </c>
      <c r="AP109" s="18">
        <f t="shared" si="78"/>
        <v>0</v>
      </c>
      <c r="AQ109" s="18">
        <f t="shared" si="78"/>
        <v>0</v>
      </c>
      <c r="AR109" s="18">
        <f t="shared" si="78"/>
        <v>0</v>
      </c>
      <c r="AS109" s="18">
        <f t="shared" si="78"/>
        <v>0</v>
      </c>
      <c r="AT109" s="18">
        <f t="shared" si="78"/>
        <v>0</v>
      </c>
      <c r="AU109" s="18">
        <f t="shared" si="78"/>
        <v>0</v>
      </c>
      <c r="AV109" s="18">
        <f t="shared" si="78"/>
        <v>0</v>
      </c>
      <c r="AW109" s="18">
        <f t="shared" si="78"/>
        <v>0</v>
      </c>
      <c r="AX109" s="18">
        <f t="shared" si="78"/>
        <v>0</v>
      </c>
      <c r="AY109" s="18">
        <f t="shared" si="78"/>
        <v>0</v>
      </c>
      <c r="AZ109" s="18">
        <f t="shared" si="78"/>
        <v>0</v>
      </c>
      <c r="BA109" s="18">
        <f t="shared" si="78"/>
        <v>0</v>
      </c>
      <c r="BB109" s="18">
        <f t="shared" si="78"/>
        <v>0</v>
      </c>
      <c r="BC109" s="18">
        <f t="shared" si="78"/>
        <v>0</v>
      </c>
      <c r="BD109" s="18">
        <f t="shared" si="78"/>
        <v>0</v>
      </c>
      <c r="BE109" s="18">
        <f t="shared" si="78"/>
        <v>0</v>
      </c>
      <c r="BF109" s="18">
        <f t="shared" si="78"/>
        <v>0</v>
      </c>
      <c r="BG109" s="18">
        <f t="shared" si="78"/>
        <v>0.14399999999999999</v>
      </c>
      <c r="BH109" s="18">
        <f t="shared" si="78"/>
        <v>2.5000000000000001E-2</v>
      </c>
      <c r="BI109" s="18">
        <f t="shared" si="78"/>
        <v>1.4E-2</v>
      </c>
      <c r="BJ109" s="18">
        <f t="shared" si="78"/>
        <v>4.4999999999999998E-2</v>
      </c>
      <c r="BK109" s="18">
        <f t="shared" si="78"/>
        <v>0</v>
      </c>
      <c r="BL109" s="18">
        <f t="shared" si="78"/>
        <v>0</v>
      </c>
      <c r="BM109" s="18">
        <f t="shared" si="78"/>
        <v>4.0000000000000001E-3</v>
      </c>
      <c r="BN109" s="18">
        <f t="shared" si="78"/>
        <v>5.0000000000000001E-4</v>
      </c>
      <c r="BO109" s="18">
        <f t="shared" ref="BO109" si="79">SUM(BO104:BO108)</f>
        <v>0</v>
      </c>
    </row>
    <row r="110" spans="1:69" ht="17.25" x14ac:dyDescent="0.3">
      <c r="B110" s="16" t="s">
        <v>23</v>
      </c>
      <c r="C110" s="17"/>
      <c r="D110" s="19">
        <f t="shared" ref="D110:BN110" si="80">PRODUCT(D109,$F$4)</f>
        <v>0.84</v>
      </c>
      <c r="E110" s="19">
        <f t="shared" si="80"/>
        <v>0</v>
      </c>
      <c r="F110" s="19">
        <f t="shared" si="80"/>
        <v>0.42</v>
      </c>
      <c r="G110" s="19">
        <f t="shared" si="80"/>
        <v>2.5199999999999997E-2</v>
      </c>
      <c r="H110" s="19">
        <f t="shared" si="80"/>
        <v>0</v>
      </c>
      <c r="I110" s="19">
        <f t="shared" si="80"/>
        <v>0</v>
      </c>
      <c r="J110" s="19">
        <f t="shared" si="80"/>
        <v>0</v>
      </c>
      <c r="K110" s="19">
        <f t="shared" si="80"/>
        <v>0</v>
      </c>
      <c r="L110" s="19">
        <f t="shared" si="80"/>
        <v>0</v>
      </c>
      <c r="M110" s="19">
        <f t="shared" si="80"/>
        <v>0</v>
      </c>
      <c r="N110" s="19">
        <f t="shared" si="80"/>
        <v>0</v>
      </c>
      <c r="O110" s="19">
        <f t="shared" si="80"/>
        <v>0</v>
      </c>
      <c r="P110" s="19">
        <f t="shared" si="80"/>
        <v>0</v>
      </c>
      <c r="Q110" s="19">
        <f t="shared" si="80"/>
        <v>0</v>
      </c>
      <c r="R110" s="19">
        <f t="shared" si="80"/>
        <v>0</v>
      </c>
      <c r="S110" s="19">
        <f t="shared" si="80"/>
        <v>0</v>
      </c>
      <c r="T110" s="19">
        <f t="shared" si="80"/>
        <v>0</v>
      </c>
      <c r="U110" s="19">
        <f t="shared" si="80"/>
        <v>0</v>
      </c>
      <c r="V110" s="19">
        <f t="shared" si="80"/>
        <v>0</v>
      </c>
      <c r="W110" s="19">
        <f>PRODUCT(W109,$F$4)</f>
        <v>0</v>
      </c>
      <c r="X110" s="19">
        <f t="shared" si="80"/>
        <v>0</v>
      </c>
      <c r="Y110" s="19">
        <f t="shared" si="80"/>
        <v>0</v>
      </c>
      <c r="Z110" s="19">
        <f t="shared" si="80"/>
        <v>0</v>
      </c>
      <c r="AA110" s="19">
        <f t="shared" si="80"/>
        <v>0</v>
      </c>
      <c r="AB110" s="19">
        <f t="shared" si="80"/>
        <v>0</v>
      </c>
      <c r="AC110" s="19">
        <f t="shared" si="80"/>
        <v>0</v>
      </c>
      <c r="AD110" s="19">
        <f t="shared" si="80"/>
        <v>0</v>
      </c>
      <c r="AE110" s="19">
        <f t="shared" si="80"/>
        <v>0</v>
      </c>
      <c r="AF110" s="19">
        <f t="shared" si="80"/>
        <v>0</v>
      </c>
      <c r="AG110" s="19">
        <f t="shared" si="80"/>
        <v>0</v>
      </c>
      <c r="AH110" s="19">
        <f t="shared" si="80"/>
        <v>0</v>
      </c>
      <c r="AI110" s="19">
        <f t="shared" si="80"/>
        <v>0</v>
      </c>
      <c r="AJ110" s="19">
        <f t="shared" si="80"/>
        <v>0</v>
      </c>
      <c r="AK110" s="19">
        <f t="shared" si="80"/>
        <v>0</v>
      </c>
      <c r="AL110" s="19">
        <f t="shared" si="80"/>
        <v>0</v>
      </c>
      <c r="AM110" s="19">
        <f t="shared" si="80"/>
        <v>0</v>
      </c>
      <c r="AN110" s="19">
        <f t="shared" si="80"/>
        <v>0</v>
      </c>
      <c r="AO110" s="19">
        <f t="shared" si="80"/>
        <v>0</v>
      </c>
      <c r="AP110" s="19">
        <f t="shared" si="80"/>
        <v>0</v>
      </c>
      <c r="AQ110" s="19">
        <f t="shared" si="80"/>
        <v>0</v>
      </c>
      <c r="AR110" s="19">
        <f t="shared" si="80"/>
        <v>0</v>
      </c>
      <c r="AS110" s="19">
        <f t="shared" si="80"/>
        <v>0</v>
      </c>
      <c r="AT110" s="19">
        <f t="shared" si="80"/>
        <v>0</v>
      </c>
      <c r="AU110" s="19">
        <f t="shared" si="80"/>
        <v>0</v>
      </c>
      <c r="AV110" s="19">
        <f t="shared" si="80"/>
        <v>0</v>
      </c>
      <c r="AW110" s="19">
        <f t="shared" si="80"/>
        <v>0</v>
      </c>
      <c r="AX110" s="19">
        <f t="shared" si="80"/>
        <v>0</v>
      </c>
      <c r="AY110" s="19">
        <f t="shared" si="80"/>
        <v>0</v>
      </c>
      <c r="AZ110" s="19">
        <f t="shared" si="80"/>
        <v>0</v>
      </c>
      <c r="BA110" s="19">
        <f t="shared" si="80"/>
        <v>0</v>
      </c>
      <c r="BB110" s="19">
        <f t="shared" si="80"/>
        <v>0</v>
      </c>
      <c r="BC110" s="19">
        <f t="shared" si="80"/>
        <v>0</v>
      </c>
      <c r="BD110" s="19">
        <f t="shared" si="80"/>
        <v>0</v>
      </c>
      <c r="BE110" s="19">
        <f t="shared" si="80"/>
        <v>0</v>
      </c>
      <c r="BF110" s="19">
        <f t="shared" si="80"/>
        <v>0</v>
      </c>
      <c r="BG110" s="19">
        <f t="shared" si="80"/>
        <v>6.0479999999999992</v>
      </c>
      <c r="BH110" s="19">
        <f t="shared" si="80"/>
        <v>1.05</v>
      </c>
      <c r="BI110" s="19">
        <f t="shared" si="80"/>
        <v>0.58799999999999997</v>
      </c>
      <c r="BJ110" s="19">
        <f t="shared" si="80"/>
        <v>1.89</v>
      </c>
      <c r="BK110" s="19">
        <f t="shared" si="80"/>
        <v>0</v>
      </c>
      <c r="BL110" s="19">
        <f t="shared" si="80"/>
        <v>0</v>
      </c>
      <c r="BM110" s="19">
        <f t="shared" si="80"/>
        <v>0.16800000000000001</v>
      </c>
      <c r="BN110" s="19">
        <f t="shared" si="80"/>
        <v>2.1000000000000001E-2</v>
      </c>
      <c r="BO110" s="19">
        <f t="shared" ref="BO110" si="81">PRODUCT(BO109,$F$4)</f>
        <v>0</v>
      </c>
    </row>
    <row r="112" spans="1:69" ht="17.25" x14ac:dyDescent="0.3">
      <c r="A112" s="22"/>
      <c r="B112" s="23" t="s">
        <v>25</v>
      </c>
      <c r="C112" s="24" t="s">
        <v>26</v>
      </c>
      <c r="D112" s="25">
        <f t="shared" ref="D112:BN112" si="82">D44</f>
        <v>67.27</v>
      </c>
      <c r="E112" s="25">
        <f t="shared" si="82"/>
        <v>70</v>
      </c>
      <c r="F112" s="25">
        <f t="shared" si="82"/>
        <v>85</v>
      </c>
      <c r="G112" s="25">
        <f t="shared" si="82"/>
        <v>532</v>
      </c>
      <c r="H112" s="25">
        <f t="shared" si="82"/>
        <v>1140</v>
      </c>
      <c r="I112" s="25">
        <f t="shared" si="82"/>
        <v>620</v>
      </c>
      <c r="J112" s="25">
        <f t="shared" si="82"/>
        <v>71.38</v>
      </c>
      <c r="K112" s="25">
        <f t="shared" si="82"/>
        <v>662.44</v>
      </c>
      <c r="L112" s="25">
        <f t="shared" si="82"/>
        <v>200.83</v>
      </c>
      <c r="M112" s="25">
        <f t="shared" si="82"/>
        <v>554</v>
      </c>
      <c r="N112" s="25">
        <f t="shared" si="82"/>
        <v>99.49</v>
      </c>
      <c r="O112" s="25">
        <f t="shared" si="82"/>
        <v>320.32</v>
      </c>
      <c r="P112" s="25">
        <f t="shared" si="82"/>
        <v>373.68</v>
      </c>
      <c r="Q112" s="25">
        <f t="shared" si="82"/>
        <v>380</v>
      </c>
      <c r="R112" s="25">
        <f t="shared" si="82"/>
        <v>0</v>
      </c>
      <c r="S112" s="25">
        <f t="shared" si="82"/>
        <v>0</v>
      </c>
      <c r="T112" s="25">
        <f t="shared" si="82"/>
        <v>0</v>
      </c>
      <c r="U112" s="25">
        <f t="shared" si="82"/>
        <v>708</v>
      </c>
      <c r="V112" s="25">
        <f t="shared" si="82"/>
        <v>401.28</v>
      </c>
      <c r="W112" s="25">
        <f>W44</f>
        <v>209</v>
      </c>
      <c r="X112" s="25">
        <f t="shared" si="82"/>
        <v>7.2</v>
      </c>
      <c r="Y112" s="25">
        <f t="shared" si="82"/>
        <v>0</v>
      </c>
      <c r="Z112" s="25">
        <f t="shared" si="82"/>
        <v>315</v>
      </c>
      <c r="AA112" s="25">
        <f t="shared" si="82"/>
        <v>412</v>
      </c>
      <c r="AB112" s="25">
        <f t="shared" si="82"/>
        <v>224</v>
      </c>
      <c r="AC112" s="25">
        <f t="shared" si="82"/>
        <v>238</v>
      </c>
      <c r="AD112" s="25">
        <f t="shared" si="82"/>
        <v>145</v>
      </c>
      <c r="AE112" s="25">
        <f t="shared" si="82"/>
        <v>388</v>
      </c>
      <c r="AF112" s="25">
        <f t="shared" si="82"/>
        <v>279</v>
      </c>
      <c r="AG112" s="25">
        <f t="shared" si="82"/>
        <v>227.27</v>
      </c>
      <c r="AH112" s="25">
        <f t="shared" si="82"/>
        <v>59.8</v>
      </c>
      <c r="AI112" s="25">
        <f t="shared" si="82"/>
        <v>56.5</v>
      </c>
      <c r="AJ112" s="25">
        <f t="shared" si="82"/>
        <v>38.5</v>
      </c>
      <c r="AK112" s="25">
        <f t="shared" si="82"/>
        <v>190</v>
      </c>
      <c r="AL112" s="25">
        <f t="shared" si="82"/>
        <v>195</v>
      </c>
      <c r="AM112" s="25">
        <f t="shared" si="82"/>
        <v>316.27999999999997</v>
      </c>
      <c r="AN112" s="25">
        <f t="shared" si="82"/>
        <v>244</v>
      </c>
      <c r="AO112" s="25">
        <f t="shared" si="82"/>
        <v>0</v>
      </c>
      <c r="AP112" s="25">
        <f t="shared" si="82"/>
        <v>224.14</v>
      </c>
      <c r="AQ112" s="25">
        <f t="shared" si="82"/>
        <v>62.5</v>
      </c>
      <c r="AR112" s="25">
        <f t="shared" si="82"/>
        <v>50</v>
      </c>
      <c r="AS112" s="25">
        <f t="shared" si="82"/>
        <v>66</v>
      </c>
      <c r="AT112" s="25">
        <f t="shared" si="82"/>
        <v>61.43</v>
      </c>
      <c r="AU112" s="25">
        <f t="shared" si="82"/>
        <v>54.29</v>
      </c>
      <c r="AV112" s="25">
        <f t="shared" si="82"/>
        <v>56.25</v>
      </c>
      <c r="AW112" s="25">
        <f t="shared" si="82"/>
        <v>72.86</v>
      </c>
      <c r="AX112" s="25">
        <f t="shared" si="82"/>
        <v>66</v>
      </c>
      <c r="AY112" s="25">
        <f t="shared" si="82"/>
        <v>60</v>
      </c>
      <c r="AZ112" s="25">
        <f t="shared" si="82"/>
        <v>117.34</v>
      </c>
      <c r="BA112" s="25">
        <f t="shared" si="82"/>
        <v>275</v>
      </c>
      <c r="BB112" s="25">
        <f t="shared" si="82"/>
        <v>413</v>
      </c>
      <c r="BC112" s="25">
        <f t="shared" si="82"/>
        <v>558.79999999999995</v>
      </c>
      <c r="BD112" s="25">
        <f t="shared" si="82"/>
        <v>217</v>
      </c>
      <c r="BE112" s="25">
        <f t="shared" si="82"/>
        <v>369</v>
      </c>
      <c r="BF112" s="25">
        <f t="shared" si="82"/>
        <v>0</v>
      </c>
      <c r="BG112" s="25">
        <f t="shared" si="82"/>
        <v>49</v>
      </c>
      <c r="BH112" s="25">
        <f t="shared" si="82"/>
        <v>79</v>
      </c>
      <c r="BI112" s="25">
        <f t="shared" si="82"/>
        <v>49</v>
      </c>
      <c r="BJ112" s="25">
        <f t="shared" si="82"/>
        <v>59</v>
      </c>
      <c r="BK112" s="25">
        <f t="shared" si="82"/>
        <v>49</v>
      </c>
      <c r="BL112" s="25">
        <f t="shared" si="82"/>
        <v>268</v>
      </c>
      <c r="BM112" s="25">
        <f t="shared" si="82"/>
        <v>138.88999999999999</v>
      </c>
      <c r="BN112" s="25">
        <f t="shared" si="82"/>
        <v>14.89</v>
      </c>
      <c r="BO112" s="25">
        <f t="shared" ref="BO112" si="83">BO44</f>
        <v>10000</v>
      </c>
    </row>
    <row r="113" spans="1:69" ht="17.25" x14ac:dyDescent="0.3">
      <c r="B113" s="16" t="s">
        <v>27</v>
      </c>
      <c r="C113" s="17" t="s">
        <v>26</v>
      </c>
      <c r="D113" s="18">
        <f t="shared" ref="D113:BN113" si="84">D112/1000</f>
        <v>6.7269999999999996E-2</v>
      </c>
      <c r="E113" s="18">
        <f t="shared" si="84"/>
        <v>7.0000000000000007E-2</v>
      </c>
      <c r="F113" s="18">
        <f t="shared" si="84"/>
        <v>8.5000000000000006E-2</v>
      </c>
      <c r="G113" s="18">
        <f t="shared" si="84"/>
        <v>0.53200000000000003</v>
      </c>
      <c r="H113" s="18">
        <f t="shared" si="84"/>
        <v>1.1399999999999999</v>
      </c>
      <c r="I113" s="18">
        <f t="shared" si="84"/>
        <v>0.62</v>
      </c>
      <c r="J113" s="18">
        <f t="shared" si="84"/>
        <v>7.1379999999999999E-2</v>
      </c>
      <c r="K113" s="18">
        <f t="shared" si="84"/>
        <v>0.66244000000000003</v>
      </c>
      <c r="L113" s="18">
        <f t="shared" si="84"/>
        <v>0.20083000000000001</v>
      </c>
      <c r="M113" s="18">
        <f t="shared" si="84"/>
        <v>0.55400000000000005</v>
      </c>
      <c r="N113" s="18">
        <f t="shared" si="84"/>
        <v>9.9489999999999995E-2</v>
      </c>
      <c r="O113" s="18">
        <f t="shared" si="84"/>
        <v>0.32031999999999999</v>
      </c>
      <c r="P113" s="18">
        <f t="shared" si="84"/>
        <v>0.37368000000000001</v>
      </c>
      <c r="Q113" s="18">
        <f t="shared" si="84"/>
        <v>0.38</v>
      </c>
      <c r="R113" s="18">
        <f t="shared" si="84"/>
        <v>0</v>
      </c>
      <c r="S113" s="18">
        <f t="shared" si="84"/>
        <v>0</v>
      </c>
      <c r="T113" s="18">
        <f t="shared" si="84"/>
        <v>0</v>
      </c>
      <c r="U113" s="18">
        <f t="shared" si="84"/>
        <v>0.70799999999999996</v>
      </c>
      <c r="V113" s="18">
        <f t="shared" si="84"/>
        <v>0.40127999999999997</v>
      </c>
      <c r="W113" s="18">
        <f>W112/1000</f>
        <v>0.20899999999999999</v>
      </c>
      <c r="X113" s="18">
        <f t="shared" si="84"/>
        <v>7.1999999999999998E-3</v>
      </c>
      <c r="Y113" s="18">
        <f t="shared" si="84"/>
        <v>0</v>
      </c>
      <c r="Z113" s="18">
        <f t="shared" si="84"/>
        <v>0.315</v>
      </c>
      <c r="AA113" s="18">
        <f t="shared" si="84"/>
        <v>0.41199999999999998</v>
      </c>
      <c r="AB113" s="18">
        <f t="shared" si="84"/>
        <v>0.224</v>
      </c>
      <c r="AC113" s="18">
        <f t="shared" si="84"/>
        <v>0.23799999999999999</v>
      </c>
      <c r="AD113" s="18">
        <f t="shared" si="84"/>
        <v>0.14499999999999999</v>
      </c>
      <c r="AE113" s="18">
        <f t="shared" si="84"/>
        <v>0.38800000000000001</v>
      </c>
      <c r="AF113" s="18">
        <f t="shared" si="84"/>
        <v>0.27900000000000003</v>
      </c>
      <c r="AG113" s="18">
        <f t="shared" si="84"/>
        <v>0.22727</v>
      </c>
      <c r="AH113" s="18">
        <f t="shared" si="84"/>
        <v>5.9799999999999999E-2</v>
      </c>
      <c r="AI113" s="18">
        <f t="shared" si="84"/>
        <v>5.6500000000000002E-2</v>
      </c>
      <c r="AJ113" s="18">
        <f t="shared" si="84"/>
        <v>3.85E-2</v>
      </c>
      <c r="AK113" s="18">
        <f t="shared" si="84"/>
        <v>0.19</v>
      </c>
      <c r="AL113" s="18">
        <f t="shared" si="84"/>
        <v>0.19500000000000001</v>
      </c>
      <c r="AM113" s="18">
        <f t="shared" si="84"/>
        <v>0.31627999999999995</v>
      </c>
      <c r="AN113" s="18">
        <f t="shared" si="84"/>
        <v>0.24399999999999999</v>
      </c>
      <c r="AO113" s="18">
        <f t="shared" si="84"/>
        <v>0</v>
      </c>
      <c r="AP113" s="18">
        <f t="shared" si="84"/>
        <v>0.22413999999999998</v>
      </c>
      <c r="AQ113" s="18">
        <f t="shared" si="84"/>
        <v>6.25E-2</v>
      </c>
      <c r="AR113" s="18">
        <f t="shared" si="84"/>
        <v>0.05</v>
      </c>
      <c r="AS113" s="18">
        <f t="shared" si="84"/>
        <v>6.6000000000000003E-2</v>
      </c>
      <c r="AT113" s="18">
        <f t="shared" si="84"/>
        <v>6.1429999999999998E-2</v>
      </c>
      <c r="AU113" s="18">
        <f t="shared" si="84"/>
        <v>5.4289999999999998E-2</v>
      </c>
      <c r="AV113" s="18">
        <f t="shared" si="84"/>
        <v>5.6250000000000001E-2</v>
      </c>
      <c r="AW113" s="18">
        <f t="shared" si="84"/>
        <v>7.2859999999999994E-2</v>
      </c>
      <c r="AX113" s="18">
        <f t="shared" si="84"/>
        <v>6.6000000000000003E-2</v>
      </c>
      <c r="AY113" s="18">
        <f t="shared" si="84"/>
        <v>0.06</v>
      </c>
      <c r="AZ113" s="18">
        <f t="shared" si="84"/>
        <v>0.11734</v>
      </c>
      <c r="BA113" s="18">
        <f t="shared" si="84"/>
        <v>0.27500000000000002</v>
      </c>
      <c r="BB113" s="18">
        <f t="shared" si="84"/>
        <v>0.41299999999999998</v>
      </c>
      <c r="BC113" s="18">
        <f t="shared" si="84"/>
        <v>0.55879999999999996</v>
      </c>
      <c r="BD113" s="18">
        <f t="shared" si="84"/>
        <v>0.217</v>
      </c>
      <c r="BE113" s="18">
        <f t="shared" si="84"/>
        <v>0.36899999999999999</v>
      </c>
      <c r="BF113" s="18">
        <f t="shared" si="84"/>
        <v>0</v>
      </c>
      <c r="BG113" s="18">
        <f t="shared" si="84"/>
        <v>4.9000000000000002E-2</v>
      </c>
      <c r="BH113" s="18">
        <f t="shared" si="84"/>
        <v>7.9000000000000001E-2</v>
      </c>
      <c r="BI113" s="18">
        <f t="shared" si="84"/>
        <v>4.9000000000000002E-2</v>
      </c>
      <c r="BJ113" s="18">
        <f t="shared" si="84"/>
        <v>5.8999999999999997E-2</v>
      </c>
      <c r="BK113" s="18">
        <f t="shared" si="84"/>
        <v>4.9000000000000002E-2</v>
      </c>
      <c r="BL113" s="18">
        <f t="shared" si="84"/>
        <v>0.26800000000000002</v>
      </c>
      <c r="BM113" s="18">
        <f t="shared" si="84"/>
        <v>0.13888999999999999</v>
      </c>
      <c r="BN113" s="18">
        <f t="shared" si="84"/>
        <v>1.489E-2</v>
      </c>
      <c r="BO113" s="18">
        <f t="shared" ref="BO113" si="85">BO112/1000</f>
        <v>10</v>
      </c>
    </row>
    <row r="114" spans="1:69" ht="17.25" x14ac:dyDescent="0.3">
      <c r="A114" s="26"/>
      <c r="B114" s="27" t="s">
        <v>28</v>
      </c>
      <c r="C114" s="99"/>
      <c r="D114" s="28">
        <f t="shared" ref="D114:BN114" si="86">D110*D112</f>
        <v>56.506799999999991</v>
      </c>
      <c r="E114" s="28">
        <f t="shared" si="86"/>
        <v>0</v>
      </c>
      <c r="F114" s="28">
        <f t="shared" si="86"/>
        <v>35.699999999999996</v>
      </c>
      <c r="G114" s="28">
        <f t="shared" si="86"/>
        <v>13.406399999999998</v>
      </c>
      <c r="H114" s="28">
        <f t="shared" si="86"/>
        <v>0</v>
      </c>
      <c r="I114" s="28">
        <f t="shared" si="86"/>
        <v>0</v>
      </c>
      <c r="J114" s="28">
        <f t="shared" si="86"/>
        <v>0</v>
      </c>
      <c r="K114" s="28">
        <f t="shared" si="86"/>
        <v>0</v>
      </c>
      <c r="L114" s="28">
        <f t="shared" si="86"/>
        <v>0</v>
      </c>
      <c r="M114" s="28">
        <f t="shared" si="86"/>
        <v>0</v>
      </c>
      <c r="N114" s="28">
        <f t="shared" si="86"/>
        <v>0</v>
      </c>
      <c r="O114" s="28">
        <f t="shared" si="86"/>
        <v>0</v>
      </c>
      <c r="P114" s="28">
        <f t="shared" si="86"/>
        <v>0</v>
      </c>
      <c r="Q114" s="28">
        <f t="shared" si="86"/>
        <v>0</v>
      </c>
      <c r="R114" s="28">
        <f t="shared" si="86"/>
        <v>0</v>
      </c>
      <c r="S114" s="28">
        <f t="shared" si="86"/>
        <v>0</v>
      </c>
      <c r="T114" s="28">
        <f t="shared" si="86"/>
        <v>0</v>
      </c>
      <c r="U114" s="28">
        <f t="shared" si="86"/>
        <v>0</v>
      </c>
      <c r="V114" s="28">
        <f t="shared" si="86"/>
        <v>0</v>
      </c>
      <c r="W114" s="28">
        <f>W110*W112</f>
        <v>0</v>
      </c>
      <c r="X114" s="28">
        <f t="shared" si="86"/>
        <v>0</v>
      </c>
      <c r="Y114" s="28">
        <f t="shared" si="86"/>
        <v>0</v>
      </c>
      <c r="Z114" s="28">
        <f t="shared" si="86"/>
        <v>0</v>
      </c>
      <c r="AA114" s="28">
        <f t="shared" si="86"/>
        <v>0</v>
      </c>
      <c r="AB114" s="28">
        <f t="shared" si="86"/>
        <v>0</v>
      </c>
      <c r="AC114" s="28">
        <f t="shared" si="86"/>
        <v>0</v>
      </c>
      <c r="AD114" s="28">
        <f t="shared" si="86"/>
        <v>0</v>
      </c>
      <c r="AE114" s="28">
        <f t="shared" si="86"/>
        <v>0</v>
      </c>
      <c r="AF114" s="28">
        <f t="shared" si="86"/>
        <v>0</v>
      </c>
      <c r="AG114" s="28">
        <f t="shared" si="86"/>
        <v>0</v>
      </c>
      <c r="AH114" s="28">
        <f t="shared" si="86"/>
        <v>0</v>
      </c>
      <c r="AI114" s="28">
        <f t="shared" si="86"/>
        <v>0</v>
      </c>
      <c r="AJ114" s="28">
        <f t="shared" si="86"/>
        <v>0</v>
      </c>
      <c r="AK114" s="28">
        <f t="shared" si="86"/>
        <v>0</v>
      </c>
      <c r="AL114" s="28">
        <f t="shared" si="86"/>
        <v>0</v>
      </c>
      <c r="AM114" s="28">
        <f t="shared" si="86"/>
        <v>0</v>
      </c>
      <c r="AN114" s="28">
        <f t="shared" si="86"/>
        <v>0</v>
      </c>
      <c r="AO114" s="28">
        <f t="shared" si="86"/>
        <v>0</v>
      </c>
      <c r="AP114" s="28">
        <f t="shared" si="86"/>
        <v>0</v>
      </c>
      <c r="AQ114" s="28">
        <f t="shared" si="86"/>
        <v>0</v>
      </c>
      <c r="AR114" s="28">
        <f t="shared" si="86"/>
        <v>0</v>
      </c>
      <c r="AS114" s="28">
        <f t="shared" si="86"/>
        <v>0</v>
      </c>
      <c r="AT114" s="28">
        <f t="shared" si="86"/>
        <v>0</v>
      </c>
      <c r="AU114" s="28">
        <f t="shared" si="86"/>
        <v>0</v>
      </c>
      <c r="AV114" s="28">
        <f t="shared" si="86"/>
        <v>0</v>
      </c>
      <c r="AW114" s="28">
        <f t="shared" si="86"/>
        <v>0</v>
      </c>
      <c r="AX114" s="28">
        <f t="shared" si="86"/>
        <v>0</v>
      </c>
      <c r="AY114" s="28">
        <f t="shared" si="86"/>
        <v>0</v>
      </c>
      <c r="AZ114" s="28">
        <f t="shared" si="86"/>
        <v>0</v>
      </c>
      <c r="BA114" s="28">
        <f t="shared" si="86"/>
        <v>0</v>
      </c>
      <c r="BB114" s="28">
        <f t="shared" si="86"/>
        <v>0</v>
      </c>
      <c r="BC114" s="28">
        <f t="shared" si="86"/>
        <v>0</v>
      </c>
      <c r="BD114" s="28">
        <f t="shared" si="86"/>
        <v>0</v>
      </c>
      <c r="BE114" s="28">
        <f t="shared" si="86"/>
        <v>0</v>
      </c>
      <c r="BF114" s="28">
        <f t="shared" si="86"/>
        <v>0</v>
      </c>
      <c r="BG114" s="28">
        <f t="shared" si="86"/>
        <v>296.35199999999998</v>
      </c>
      <c r="BH114" s="28">
        <f t="shared" si="86"/>
        <v>82.95</v>
      </c>
      <c r="BI114" s="28">
        <f t="shared" si="86"/>
        <v>28.811999999999998</v>
      </c>
      <c r="BJ114" s="28">
        <f t="shared" si="86"/>
        <v>111.50999999999999</v>
      </c>
      <c r="BK114" s="28">
        <f t="shared" si="86"/>
        <v>0</v>
      </c>
      <c r="BL114" s="28">
        <f t="shared" si="86"/>
        <v>0</v>
      </c>
      <c r="BM114" s="28">
        <f t="shared" si="86"/>
        <v>23.33352</v>
      </c>
      <c r="BN114" s="28">
        <f t="shared" si="86"/>
        <v>0.31269000000000002</v>
      </c>
      <c r="BO114" s="28">
        <f t="shared" ref="BO114" si="87">BO110*BO112</f>
        <v>0</v>
      </c>
      <c r="BP114" s="29">
        <f>SUM(D114:BN114)</f>
        <v>648.88340999999991</v>
      </c>
      <c r="BQ114" s="30">
        <f>BP114/$C$7</f>
        <v>15.449604999999998</v>
      </c>
    </row>
    <row r="115" spans="1:69" ht="17.25" x14ac:dyDescent="0.3">
      <c r="A115" s="26"/>
      <c r="B115" s="27" t="s">
        <v>29</v>
      </c>
      <c r="C115" s="99"/>
      <c r="D115" s="28">
        <f t="shared" ref="D115:BN115" si="88">D110*D112</f>
        <v>56.506799999999991</v>
      </c>
      <c r="E115" s="28">
        <f t="shared" si="88"/>
        <v>0</v>
      </c>
      <c r="F115" s="28">
        <f t="shared" si="88"/>
        <v>35.699999999999996</v>
      </c>
      <c r="G115" s="28">
        <f t="shared" si="88"/>
        <v>13.406399999999998</v>
      </c>
      <c r="H115" s="28">
        <f t="shared" si="88"/>
        <v>0</v>
      </c>
      <c r="I115" s="28">
        <f t="shared" si="88"/>
        <v>0</v>
      </c>
      <c r="J115" s="28">
        <f t="shared" si="88"/>
        <v>0</v>
      </c>
      <c r="K115" s="28">
        <f t="shared" si="88"/>
        <v>0</v>
      </c>
      <c r="L115" s="28">
        <f t="shared" si="88"/>
        <v>0</v>
      </c>
      <c r="M115" s="28">
        <f t="shared" si="88"/>
        <v>0</v>
      </c>
      <c r="N115" s="28">
        <f t="shared" si="88"/>
        <v>0</v>
      </c>
      <c r="O115" s="28">
        <f t="shared" si="88"/>
        <v>0</v>
      </c>
      <c r="P115" s="28">
        <f t="shared" si="88"/>
        <v>0</v>
      </c>
      <c r="Q115" s="28">
        <f t="shared" si="88"/>
        <v>0</v>
      </c>
      <c r="R115" s="28">
        <f t="shared" si="88"/>
        <v>0</v>
      </c>
      <c r="S115" s="28">
        <f t="shared" si="88"/>
        <v>0</v>
      </c>
      <c r="T115" s="28">
        <f t="shared" si="88"/>
        <v>0</v>
      </c>
      <c r="U115" s="28">
        <f t="shared" si="88"/>
        <v>0</v>
      </c>
      <c r="V115" s="28">
        <f t="shared" si="88"/>
        <v>0</v>
      </c>
      <c r="W115" s="28">
        <f>W110*W112</f>
        <v>0</v>
      </c>
      <c r="X115" s="28">
        <f t="shared" si="88"/>
        <v>0</v>
      </c>
      <c r="Y115" s="28">
        <f t="shared" si="88"/>
        <v>0</v>
      </c>
      <c r="Z115" s="28">
        <f t="shared" si="88"/>
        <v>0</v>
      </c>
      <c r="AA115" s="28">
        <f t="shared" si="88"/>
        <v>0</v>
      </c>
      <c r="AB115" s="28">
        <f t="shared" si="88"/>
        <v>0</v>
      </c>
      <c r="AC115" s="28">
        <f t="shared" si="88"/>
        <v>0</v>
      </c>
      <c r="AD115" s="28">
        <f t="shared" si="88"/>
        <v>0</v>
      </c>
      <c r="AE115" s="28">
        <f t="shared" si="88"/>
        <v>0</v>
      </c>
      <c r="AF115" s="28">
        <f t="shared" si="88"/>
        <v>0</v>
      </c>
      <c r="AG115" s="28">
        <f t="shared" si="88"/>
        <v>0</v>
      </c>
      <c r="AH115" s="28">
        <f t="shared" si="88"/>
        <v>0</v>
      </c>
      <c r="AI115" s="28">
        <f t="shared" si="88"/>
        <v>0</v>
      </c>
      <c r="AJ115" s="28">
        <f t="shared" si="88"/>
        <v>0</v>
      </c>
      <c r="AK115" s="28">
        <f t="shared" si="88"/>
        <v>0</v>
      </c>
      <c r="AL115" s="28">
        <f t="shared" si="88"/>
        <v>0</v>
      </c>
      <c r="AM115" s="28">
        <f t="shared" si="88"/>
        <v>0</v>
      </c>
      <c r="AN115" s="28">
        <f t="shared" si="88"/>
        <v>0</v>
      </c>
      <c r="AO115" s="28">
        <f t="shared" si="88"/>
        <v>0</v>
      </c>
      <c r="AP115" s="28">
        <f t="shared" si="88"/>
        <v>0</v>
      </c>
      <c r="AQ115" s="28">
        <f t="shared" si="88"/>
        <v>0</v>
      </c>
      <c r="AR115" s="28">
        <f t="shared" si="88"/>
        <v>0</v>
      </c>
      <c r="AS115" s="28">
        <f t="shared" si="88"/>
        <v>0</v>
      </c>
      <c r="AT115" s="28">
        <f t="shared" si="88"/>
        <v>0</v>
      </c>
      <c r="AU115" s="28">
        <f t="shared" si="88"/>
        <v>0</v>
      </c>
      <c r="AV115" s="28">
        <f t="shared" si="88"/>
        <v>0</v>
      </c>
      <c r="AW115" s="28">
        <f t="shared" si="88"/>
        <v>0</v>
      </c>
      <c r="AX115" s="28">
        <f t="shared" si="88"/>
        <v>0</v>
      </c>
      <c r="AY115" s="28">
        <f t="shared" si="88"/>
        <v>0</v>
      </c>
      <c r="AZ115" s="28">
        <f t="shared" si="88"/>
        <v>0</v>
      </c>
      <c r="BA115" s="28">
        <f t="shared" si="88"/>
        <v>0</v>
      </c>
      <c r="BB115" s="28">
        <f t="shared" si="88"/>
        <v>0</v>
      </c>
      <c r="BC115" s="28">
        <f t="shared" si="88"/>
        <v>0</v>
      </c>
      <c r="BD115" s="28">
        <f t="shared" si="88"/>
        <v>0</v>
      </c>
      <c r="BE115" s="28">
        <f t="shared" si="88"/>
        <v>0</v>
      </c>
      <c r="BF115" s="28">
        <f t="shared" si="88"/>
        <v>0</v>
      </c>
      <c r="BG115" s="28">
        <f t="shared" si="88"/>
        <v>296.35199999999998</v>
      </c>
      <c r="BH115" s="28">
        <f t="shared" si="88"/>
        <v>82.95</v>
      </c>
      <c r="BI115" s="28">
        <f t="shared" si="88"/>
        <v>28.811999999999998</v>
      </c>
      <c r="BJ115" s="28">
        <f t="shared" si="88"/>
        <v>111.50999999999999</v>
      </c>
      <c r="BK115" s="28">
        <f t="shared" si="88"/>
        <v>0</v>
      </c>
      <c r="BL115" s="28">
        <f t="shared" si="88"/>
        <v>0</v>
      </c>
      <c r="BM115" s="28">
        <f t="shared" si="88"/>
        <v>23.33352</v>
      </c>
      <c r="BN115" s="28">
        <f t="shared" si="88"/>
        <v>0.31269000000000002</v>
      </c>
      <c r="BO115" s="28">
        <f t="shared" ref="BO115" si="89">BO110*BO112</f>
        <v>0</v>
      </c>
      <c r="BP115" s="29">
        <f>SUM(D115:BN115)</f>
        <v>648.88340999999991</v>
      </c>
      <c r="BQ115" s="30">
        <f>BP115/$C$7</f>
        <v>15.449604999999998</v>
      </c>
    </row>
  </sheetData>
  <mergeCells count="361"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L6" sqref="L6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6" t="s">
        <v>81</v>
      </c>
      <c r="K1" s="106"/>
      <c r="L1" s="106"/>
      <c r="M1" s="106"/>
    </row>
    <row r="2" spans="1:13" x14ac:dyDescent="0.25">
      <c r="J2" s="106" t="s">
        <v>98</v>
      </c>
      <c r="K2" s="106"/>
      <c r="L2" s="106"/>
      <c r="M2" s="106"/>
    </row>
    <row r="3" spans="1:13" x14ac:dyDescent="0.25">
      <c r="J3" s="106" t="s">
        <v>82</v>
      </c>
      <c r="K3" s="106"/>
      <c r="L3" s="106"/>
      <c r="M3" s="106"/>
    </row>
    <row r="4" spans="1:13" ht="21" customHeight="1" x14ac:dyDescent="0.25">
      <c r="A4" s="78"/>
      <c r="B4" s="78"/>
      <c r="C4" s="78"/>
      <c r="D4" s="78"/>
      <c r="E4" s="78"/>
      <c r="J4" s="110" t="s">
        <v>99</v>
      </c>
      <c r="K4" s="110"/>
      <c r="L4" s="110"/>
      <c r="M4" s="110"/>
    </row>
    <row r="5" spans="1:13" ht="24" customHeight="1" x14ac:dyDescent="0.25">
      <c r="B5" s="79"/>
      <c r="C5" s="79"/>
      <c r="D5" s="79"/>
      <c r="E5" s="111" t="s">
        <v>83</v>
      </c>
      <c r="F5" s="111"/>
      <c r="G5" s="111">
        <f>' 3-7 лет (день 5)'!K4</f>
        <v>45138</v>
      </c>
      <c r="H5" s="111"/>
      <c r="I5" s="79"/>
      <c r="J5" s="79"/>
      <c r="K5" s="79"/>
      <c r="L5" s="79"/>
      <c r="M5" s="79"/>
    </row>
    <row r="6" spans="1:13" ht="34.5" customHeight="1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9"/>
      <c r="K6" s="79"/>
      <c r="L6" s="79"/>
      <c r="M6" s="79"/>
    </row>
    <row r="7" spans="1:13" ht="20.25" x14ac:dyDescent="0.25">
      <c r="A7" s="73" t="s">
        <v>74</v>
      </c>
      <c r="B7" s="107" t="s">
        <v>75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1:13" x14ac:dyDescent="0.25">
      <c r="A8" s="74" t="s">
        <v>6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84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10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85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16</v>
      </c>
      <c r="B20" s="75" t="str">
        <f>' 3-7 лет (день 5)'!B20</f>
        <v>Чай с лимоном</v>
      </c>
      <c r="C20" s="80" t="s">
        <v>76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77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19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86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87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78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6" t="s">
        <v>95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Q4" sqref="Q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6" t="s">
        <v>81</v>
      </c>
      <c r="K1" s="106"/>
      <c r="L1" s="106"/>
      <c r="M1" s="106"/>
    </row>
    <row r="2" spans="1:13" x14ac:dyDescent="0.25">
      <c r="J2" s="106" t="s">
        <v>98</v>
      </c>
      <c r="K2" s="106"/>
      <c r="L2" s="106"/>
      <c r="M2" s="106"/>
    </row>
    <row r="3" spans="1:13" x14ac:dyDescent="0.25">
      <c r="J3" s="106" t="s">
        <v>82</v>
      </c>
      <c r="K3" s="106"/>
      <c r="L3" s="106"/>
      <c r="M3" s="106"/>
    </row>
    <row r="4" spans="1:13" ht="21" customHeight="1" x14ac:dyDescent="0.25">
      <c r="A4" s="78"/>
      <c r="B4" s="78"/>
      <c r="C4" s="78"/>
      <c r="D4" s="78"/>
      <c r="E4" s="78"/>
      <c r="J4" s="110" t="s">
        <v>99</v>
      </c>
      <c r="K4" s="110"/>
      <c r="L4" s="110"/>
      <c r="M4" s="110"/>
    </row>
    <row r="5" spans="1:13" ht="24" customHeight="1" x14ac:dyDescent="0.25">
      <c r="B5" s="79"/>
      <c r="C5" s="79"/>
      <c r="D5" s="79"/>
      <c r="E5" s="111" t="s">
        <v>83</v>
      </c>
      <c r="F5" s="111"/>
      <c r="G5" s="111">
        <f>' 3-7 лет (день 5)'!K4</f>
        <v>45138</v>
      </c>
      <c r="H5" s="111"/>
      <c r="I5" s="79"/>
      <c r="J5" s="79"/>
      <c r="K5" s="79"/>
      <c r="L5" s="79"/>
      <c r="M5" s="79"/>
    </row>
    <row r="6" spans="1:13" ht="28.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9"/>
      <c r="K6" s="79"/>
      <c r="L6" s="79"/>
      <c r="M6" s="79"/>
    </row>
    <row r="7" spans="1:13" ht="40.5" x14ac:dyDescent="0.25">
      <c r="A7" s="73" t="s">
        <v>74</v>
      </c>
      <c r="B7" s="107" t="s">
        <v>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1:13" x14ac:dyDescent="0.25">
      <c r="A8" s="74" t="s">
        <v>6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88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10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89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16</v>
      </c>
      <c r="B20" s="75" t="str">
        <f>' 3-7 лет (день 5)'!B20</f>
        <v>Чай с лимоном</v>
      </c>
      <c r="C20" s="80" t="s">
        <v>80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77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19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90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87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78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6" t="s">
        <v>95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4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3"/>
      <c r="C1" s="123"/>
      <c r="D1" s="124" t="s">
        <v>91</v>
      </c>
      <c r="E1" s="125"/>
      <c r="F1" s="125"/>
      <c r="G1" s="125"/>
      <c r="H1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3"/>
      <c r="J1" s="123"/>
      <c r="K1" s="50"/>
      <c r="L1" s="127"/>
      <c r="M1" s="127"/>
      <c r="N1" s="127"/>
      <c r="O1" s="127"/>
      <c r="P1" s="112"/>
      <c r="Q1" s="112"/>
      <c r="R1" s="112"/>
      <c r="S1" s="112"/>
      <c r="T1" s="113"/>
      <c r="U1" s="113"/>
      <c r="V1" s="21"/>
    </row>
    <row r="2" spans="1:22" ht="21.95" customHeight="1" x14ac:dyDescent="0.3">
      <c r="A2" s="114"/>
      <c r="B2" s="114"/>
      <c r="C2" s="115"/>
      <c r="D2" s="116" t="s">
        <v>39</v>
      </c>
      <c r="E2" s="114"/>
      <c r="F2" s="114"/>
      <c r="G2" s="115"/>
      <c r="H2" s="114" t="s">
        <v>40</v>
      </c>
      <c r="I2" s="114"/>
      <c r="J2" s="115"/>
      <c r="K2" s="50"/>
      <c r="L2" s="117" t="s">
        <v>6</v>
      </c>
      <c r="M2" s="118"/>
      <c r="N2" s="117" t="s">
        <v>10</v>
      </c>
      <c r="O2" s="118"/>
      <c r="P2" s="119" t="s">
        <v>16</v>
      </c>
      <c r="Q2" s="120"/>
      <c r="R2" s="112" t="s">
        <v>19</v>
      </c>
      <c r="S2" s="112"/>
      <c r="T2" s="121" t="s">
        <v>41</v>
      </c>
      <c r="U2" s="122"/>
      <c r="V2" s="21"/>
    </row>
    <row r="3" spans="1:22" ht="30.75" customHeight="1" x14ac:dyDescent="0.25">
      <c r="A3" s="51"/>
      <c r="B3" s="61">
        <f>E3</f>
        <v>45138</v>
      </c>
      <c r="C3" s="52" t="s">
        <v>42</v>
      </c>
      <c r="D3" s="51"/>
      <c r="E3" s="61">
        <f>' 3-7 лет (день 5)'!K4</f>
        <v>45138</v>
      </c>
      <c r="F3" s="52" t="s">
        <v>42</v>
      </c>
      <c r="G3" s="52" t="s">
        <v>43</v>
      </c>
      <c r="H3" s="51"/>
      <c r="I3" s="61">
        <f>E3</f>
        <v>45138</v>
      </c>
      <c r="J3" s="52" t="s">
        <v>43</v>
      </c>
      <c r="K3" s="21"/>
      <c r="L3" s="53">
        <f>F4</f>
        <v>19.590385000000001</v>
      </c>
      <c r="M3" s="53">
        <f>G4</f>
        <v>21.512826999999998</v>
      </c>
      <c r="N3" s="53">
        <f>F9</f>
        <v>42.733875000000005</v>
      </c>
      <c r="O3" s="53">
        <f>G9</f>
        <v>55.275329499999984</v>
      </c>
      <c r="P3" s="53">
        <f>F17</f>
        <v>8.91615</v>
      </c>
      <c r="Q3" s="53">
        <f>G17</f>
        <v>8.1767464000000007</v>
      </c>
      <c r="R3" s="5">
        <f>F22</f>
        <v>11.649115000000002</v>
      </c>
      <c r="S3" s="5">
        <f>G22</f>
        <v>15.449604999999998</v>
      </c>
      <c r="T3" s="54">
        <f>L3+N3+P3+R3</f>
        <v>82.88952500000002</v>
      </c>
      <c r="U3" s="54">
        <f>M3+O3+Q3+S3</f>
        <v>100.41450789999999</v>
      </c>
    </row>
    <row r="4" spans="1:22" ht="15" customHeight="1" x14ac:dyDescent="0.25">
      <c r="A4" s="95" t="s">
        <v>6</v>
      </c>
      <c r="B4" s="5" t="str">
        <f>E4</f>
        <v>Каша молочная "Геркулес"</v>
      </c>
      <c r="C4" s="128">
        <f>F4</f>
        <v>19.590385000000001</v>
      </c>
      <c r="D4" s="95" t="s">
        <v>6</v>
      </c>
      <c r="E4" s="5" t="str">
        <f>' 3-7 лет (день 5)'!B7</f>
        <v>Каша молочная "Геркулес"</v>
      </c>
      <c r="F4" s="128">
        <f>' 1,5-2 года (день 5)'!BQ65</f>
        <v>19.590385000000001</v>
      </c>
      <c r="G4" s="128">
        <f>' 3-7 лет (день 5)'!BQ65</f>
        <v>21.512826999999998</v>
      </c>
      <c r="H4" s="95" t="s">
        <v>6</v>
      </c>
      <c r="I4" s="5" t="str">
        <f>E4</f>
        <v>Каша молочная "Геркулес"</v>
      </c>
      <c r="J4" s="128">
        <f>G4</f>
        <v>21.512826999999998</v>
      </c>
    </row>
    <row r="5" spans="1:22" ht="15" customHeight="1" x14ac:dyDescent="0.25">
      <c r="A5" s="95"/>
      <c r="B5" s="7" t="str">
        <f>E5</f>
        <v>Бутерброд с маслом</v>
      </c>
      <c r="C5" s="129"/>
      <c r="D5" s="95"/>
      <c r="E5" s="5" t="str">
        <f>' 3-7 лет (день 5)'!B8</f>
        <v>Бутерброд с маслом</v>
      </c>
      <c r="F5" s="129"/>
      <c r="G5" s="129"/>
      <c r="H5" s="95"/>
      <c r="I5" s="5" t="str">
        <f>E5</f>
        <v>Бутерброд с маслом</v>
      </c>
      <c r="J5" s="129"/>
    </row>
    <row r="6" spans="1:22" ht="15" customHeight="1" x14ac:dyDescent="0.25">
      <c r="A6" s="95"/>
      <c r="B6" s="7" t="str">
        <f>E6</f>
        <v>Какао с молоком</v>
      </c>
      <c r="C6" s="129"/>
      <c r="D6" s="95"/>
      <c r="E6" s="5" t="str">
        <f>' 3-7 лет (день 5)'!B9</f>
        <v>Какао с молоком</v>
      </c>
      <c r="F6" s="129"/>
      <c r="G6" s="129"/>
      <c r="H6" s="95"/>
      <c r="I6" s="5" t="str">
        <f>E6</f>
        <v>Какао с молоком</v>
      </c>
      <c r="J6" s="129"/>
    </row>
    <row r="7" spans="1:22" ht="15" customHeight="1" x14ac:dyDescent="0.25">
      <c r="A7" s="95"/>
      <c r="B7" s="5"/>
      <c r="C7" s="129"/>
      <c r="D7" s="95"/>
      <c r="E7" s="5"/>
      <c r="F7" s="129"/>
      <c r="G7" s="129"/>
      <c r="H7" s="95"/>
      <c r="I7" s="5"/>
      <c r="J7" s="129"/>
    </row>
    <row r="8" spans="1:22" ht="15" customHeight="1" x14ac:dyDescent="0.25">
      <c r="A8" s="95"/>
      <c r="B8" s="5"/>
      <c r="C8" s="130"/>
      <c r="D8" s="95"/>
      <c r="E8" s="5"/>
      <c r="F8" s="130"/>
      <c r="G8" s="130"/>
      <c r="H8" s="95"/>
      <c r="I8" s="5"/>
      <c r="J8" s="130"/>
    </row>
    <row r="9" spans="1:22" ht="15" customHeight="1" x14ac:dyDescent="0.25">
      <c r="A9" s="95" t="s">
        <v>10</v>
      </c>
      <c r="B9" s="5" t="str">
        <f>E9</f>
        <v>Суп картофельный с гренками</v>
      </c>
      <c r="C9" s="131">
        <f>F9</f>
        <v>42.733875000000005</v>
      </c>
      <c r="D9" s="95" t="s">
        <v>10</v>
      </c>
      <c r="E9" s="5" t="str">
        <f>' 3-7 лет (день 5)'!B12</f>
        <v>Суп картофельный с гренками</v>
      </c>
      <c r="F9" s="131">
        <f>' 1,5-2 года (день 5)'!BQ83</f>
        <v>42.733875000000005</v>
      </c>
      <c r="G9" s="131">
        <f>' 3-7 лет (день 5)'!BQ83</f>
        <v>55.275329499999984</v>
      </c>
      <c r="H9" s="95" t="s">
        <v>10</v>
      </c>
      <c r="I9" s="5" t="str">
        <f t="shared" ref="I9:I14" si="0">E9</f>
        <v>Суп картофельный с гренками</v>
      </c>
      <c r="J9" s="131">
        <f>G9</f>
        <v>55.275329499999984</v>
      </c>
    </row>
    <row r="10" spans="1:22" ht="15" customHeight="1" x14ac:dyDescent="0.25">
      <c r="A10" s="95"/>
      <c r="B10" s="5" t="str">
        <f>E10</f>
        <v>Рыба, тушенная в сметанном соусе</v>
      </c>
      <c r="C10" s="132"/>
      <c r="D10" s="95"/>
      <c r="E10" s="5" t="str">
        <f>' 3-7 лет (день 5)'!B13</f>
        <v>Рыба, тушенная в сметанном соусе</v>
      </c>
      <c r="F10" s="132"/>
      <c r="G10" s="132"/>
      <c r="H10" s="95"/>
      <c r="I10" s="5" t="str">
        <f t="shared" si="0"/>
        <v>Рыба, тушенная в сметанном соусе</v>
      </c>
      <c r="J10" s="132"/>
    </row>
    <row r="11" spans="1:22" ht="15" customHeight="1" x14ac:dyDescent="0.25">
      <c r="A11" s="95"/>
      <c r="B11" s="5" t="str">
        <f>E11</f>
        <v>Рис отварной</v>
      </c>
      <c r="C11" s="132"/>
      <c r="D11" s="95"/>
      <c r="E11" s="5" t="str">
        <f>' 3-7 лет (день 5)'!B14</f>
        <v>Рис отварной</v>
      </c>
      <c r="F11" s="132"/>
      <c r="G11" s="132"/>
      <c r="H11" s="95"/>
      <c r="I11" s="5" t="str">
        <f t="shared" si="0"/>
        <v>Рис отварной</v>
      </c>
      <c r="J11" s="132"/>
    </row>
    <row r="12" spans="1:22" ht="15" customHeight="1" x14ac:dyDescent="0.25">
      <c r="A12" s="95"/>
      <c r="B12" s="5" t="str">
        <f>E12</f>
        <v>Хлеб пшеничный</v>
      </c>
      <c r="C12" s="132"/>
      <c r="D12" s="95"/>
      <c r="E12" s="5" t="str">
        <f>' 3-7 лет (день 5)'!B15</f>
        <v>Хлеб пшеничный</v>
      </c>
      <c r="F12" s="132"/>
      <c r="G12" s="132"/>
      <c r="H12" s="95"/>
      <c r="I12" s="5" t="str">
        <f t="shared" si="0"/>
        <v>Хлеб пшеничный</v>
      </c>
      <c r="J12" s="132"/>
    </row>
    <row r="13" spans="1:22" ht="15" customHeight="1" x14ac:dyDescent="0.25">
      <c r="A13" s="95"/>
      <c r="B13" s="5" t="str">
        <f>E13</f>
        <v>Хлеб ржано-пшеничный</v>
      </c>
      <c r="C13" s="132"/>
      <c r="D13" s="95"/>
      <c r="E13" s="5" t="str">
        <f>' 3-7 лет (день 5)'!B16</f>
        <v>Хлеб ржано-пшеничный</v>
      </c>
      <c r="F13" s="132"/>
      <c r="G13" s="132"/>
      <c r="H13" s="95"/>
      <c r="I13" s="5" t="str">
        <f t="shared" si="0"/>
        <v>Хлеб ржано-пшеничный</v>
      </c>
      <c r="J13" s="132"/>
    </row>
    <row r="14" spans="1:22" ht="15" customHeight="1" x14ac:dyDescent="0.25">
      <c r="A14" s="95"/>
      <c r="B14" s="5" t="str">
        <f>E14</f>
        <v>Компот из чернослива</v>
      </c>
      <c r="C14" s="132"/>
      <c r="D14" s="95"/>
      <c r="E14" s="5" t="str">
        <f>' 3-7 лет (день 5)'!B17</f>
        <v>Компот из чернослива</v>
      </c>
      <c r="F14" s="132"/>
      <c r="G14" s="132"/>
      <c r="H14" s="95"/>
      <c r="I14" s="5" t="str">
        <f t="shared" si="0"/>
        <v>Компот из чернослива</v>
      </c>
      <c r="J14" s="132"/>
    </row>
    <row r="15" spans="1:22" ht="15" customHeight="1" x14ac:dyDescent="0.25">
      <c r="A15" s="95"/>
      <c r="B15" s="9"/>
      <c r="C15" s="132"/>
      <c r="D15" s="95"/>
      <c r="E15" s="9"/>
      <c r="F15" s="132"/>
      <c r="G15" s="132"/>
      <c r="H15" s="95"/>
      <c r="I15" s="9"/>
      <c r="J15" s="132"/>
    </row>
    <row r="16" spans="1:22" ht="15" customHeight="1" x14ac:dyDescent="0.25">
      <c r="A16" s="95"/>
      <c r="B16" s="9"/>
      <c r="C16" s="133"/>
      <c r="D16" s="95"/>
      <c r="E16" s="9"/>
      <c r="F16" s="133"/>
      <c r="G16" s="133"/>
      <c r="H16" s="95"/>
      <c r="I16" s="9"/>
      <c r="J16" s="133"/>
    </row>
    <row r="17" spans="1:15" ht="15" customHeight="1" x14ac:dyDescent="0.25">
      <c r="A17" s="95" t="s">
        <v>16</v>
      </c>
      <c r="B17" s="5" t="str">
        <f>E17</f>
        <v>Чай с лимоном</v>
      </c>
      <c r="C17" s="128">
        <f>F17</f>
        <v>8.91615</v>
      </c>
      <c r="D17" s="95" t="s">
        <v>16</v>
      </c>
      <c r="E17" s="5" t="str">
        <f>' 1,5-2 года (день 5)'!B20</f>
        <v>Чай с лимоном</v>
      </c>
      <c r="F17" s="128">
        <f>' 1,5-2 года (день 5)'!BQ99</f>
        <v>8.91615</v>
      </c>
      <c r="G17" s="128">
        <f>' 3-7 лет (день 5)'!BQ99</f>
        <v>8.1767464000000007</v>
      </c>
      <c r="H17" s="95" t="s">
        <v>16</v>
      </c>
      <c r="I17" s="5" t="str">
        <f>E17</f>
        <v>Чай с лимоном</v>
      </c>
      <c r="J17" s="128">
        <f>G17</f>
        <v>8.1767464000000007</v>
      </c>
    </row>
    <row r="18" spans="1:15" ht="15" customHeight="1" x14ac:dyDescent="0.25">
      <c r="A18" s="95"/>
      <c r="B18" s="5" t="str">
        <f>E18</f>
        <v>Крендель сахарный</v>
      </c>
      <c r="C18" s="129"/>
      <c r="D18" s="95"/>
      <c r="E18" s="5" t="str">
        <f>' 1,5-2 года (день 5)'!B21</f>
        <v>Крендель сахарный</v>
      </c>
      <c r="F18" s="129"/>
      <c r="G18" s="129"/>
      <c r="H18" s="95"/>
      <c r="I18" s="5" t="str">
        <f>E18</f>
        <v>Крендель сахарный</v>
      </c>
      <c r="J18" s="129"/>
    </row>
    <row r="19" spans="1:15" ht="15" customHeight="1" x14ac:dyDescent="0.25">
      <c r="A19" s="95"/>
      <c r="B19" s="5"/>
      <c r="C19" s="129"/>
      <c r="D19" s="95"/>
      <c r="E19" s="5"/>
      <c r="F19" s="129"/>
      <c r="G19" s="129"/>
      <c r="H19" s="95"/>
      <c r="I19" s="5"/>
      <c r="J19" s="129"/>
    </row>
    <row r="20" spans="1:15" ht="15" customHeight="1" x14ac:dyDescent="0.25">
      <c r="A20" s="95"/>
      <c r="B20" s="5"/>
      <c r="C20" s="129"/>
      <c r="D20" s="95"/>
      <c r="E20" s="5"/>
      <c r="F20" s="129"/>
      <c r="G20" s="129"/>
      <c r="H20" s="95"/>
      <c r="I20" s="5"/>
      <c r="J20" s="129"/>
    </row>
    <row r="21" spans="1:15" ht="15" customHeight="1" x14ac:dyDescent="0.25">
      <c r="A21" s="95"/>
      <c r="B21" s="5"/>
      <c r="C21" s="130"/>
      <c r="D21" s="95"/>
      <c r="E21" s="5"/>
      <c r="F21" s="130"/>
      <c r="G21" s="130"/>
      <c r="H21" s="95"/>
      <c r="I21" s="5"/>
      <c r="J21" s="130"/>
    </row>
    <row r="22" spans="1:15" ht="15" customHeight="1" x14ac:dyDescent="0.25">
      <c r="A22" s="95" t="s">
        <v>19</v>
      </c>
      <c r="B22" s="14" t="str">
        <f>E22</f>
        <v>Рагу из овощей</v>
      </c>
      <c r="C22" s="128">
        <f>F22</f>
        <v>11.649115000000002</v>
      </c>
      <c r="D22" s="95" t="s">
        <v>19</v>
      </c>
      <c r="E22" s="14" t="str">
        <f>' 3-7 лет (день 5)'!B25</f>
        <v>Рагу из овощей</v>
      </c>
      <c r="F22" s="128">
        <f>' 1,5-2 года (день 5)'!BQ115</f>
        <v>11.649115000000002</v>
      </c>
      <c r="G22" s="128">
        <f>' 3-7 лет (день 5)'!BQ115</f>
        <v>15.449604999999998</v>
      </c>
      <c r="H22" s="95" t="s">
        <v>19</v>
      </c>
      <c r="I22" s="14" t="str">
        <f>E22</f>
        <v>Рагу из овощей</v>
      </c>
      <c r="J22" s="128">
        <f>G22</f>
        <v>15.449604999999998</v>
      </c>
    </row>
    <row r="23" spans="1:15" ht="15" customHeight="1" x14ac:dyDescent="0.25">
      <c r="A23" s="95"/>
      <c r="B23" s="14" t="str">
        <f>E23</f>
        <v>Хлеб пшеничный</v>
      </c>
      <c r="C23" s="129"/>
      <c r="D23" s="95"/>
      <c r="E23" s="14" t="str">
        <f>' 3-7 лет (день 5)'!B26</f>
        <v>Хлеб пшеничный</v>
      </c>
      <c r="F23" s="129"/>
      <c r="G23" s="129"/>
      <c r="H23" s="95"/>
      <c r="I23" s="14" t="str">
        <f>E23</f>
        <v>Хлеб пшеничный</v>
      </c>
      <c r="J23" s="129"/>
    </row>
    <row r="24" spans="1:15" ht="15" customHeight="1" x14ac:dyDescent="0.25">
      <c r="A24" s="95"/>
      <c r="B24" s="14" t="str">
        <f>E24</f>
        <v>Чай с сахаром</v>
      </c>
      <c r="C24" s="129"/>
      <c r="D24" s="95"/>
      <c r="E24" s="14" t="str">
        <f>' 3-7 лет (день 5)'!B27</f>
        <v>Чай с сахаром</v>
      </c>
      <c r="F24" s="129"/>
      <c r="G24" s="129"/>
      <c r="H24" s="95"/>
      <c r="I24" s="14" t="str">
        <f>E24</f>
        <v>Чай с сахаром</v>
      </c>
      <c r="J24" s="129"/>
    </row>
    <row r="25" spans="1:15" ht="15" customHeight="1" x14ac:dyDescent="0.25">
      <c r="A25" s="95"/>
      <c r="B25" s="9"/>
      <c r="C25" s="129"/>
      <c r="D25" s="95"/>
      <c r="E25" s="9"/>
      <c r="F25" s="129"/>
      <c r="G25" s="129"/>
      <c r="H25" s="95"/>
      <c r="I25" s="9"/>
      <c r="J25" s="129"/>
    </row>
    <row r="26" spans="1:15" ht="15" customHeight="1" x14ac:dyDescent="0.25">
      <c r="A26" s="95"/>
      <c r="B26" s="5"/>
      <c r="C26" s="130"/>
      <c r="D26" s="95"/>
      <c r="E26" s="5"/>
      <c r="F26" s="130"/>
      <c r="G26" s="130"/>
      <c r="H26" s="95"/>
      <c r="I26" s="5"/>
      <c r="J26" s="130"/>
    </row>
    <row r="27" spans="1:15" ht="15" customHeight="1" x14ac:dyDescent="0.3">
      <c r="A27" s="134" t="s">
        <v>41</v>
      </c>
      <c r="B27" s="135"/>
      <c r="C27" s="59">
        <f>C4+C9+C17+C22</f>
        <v>82.88952500000002</v>
      </c>
      <c r="D27" s="134" t="s">
        <v>41</v>
      </c>
      <c r="E27" s="135"/>
      <c r="F27" s="59">
        <f>F4+F9+F17+F22</f>
        <v>82.88952500000002</v>
      </c>
      <c r="G27" s="55">
        <f>G4+G9+G17+G22</f>
        <v>100.41450789999999</v>
      </c>
      <c r="H27" s="134" t="s">
        <v>41</v>
      </c>
      <c r="I27" s="135"/>
      <c r="J27" s="55">
        <f>J4+J9+J17+J22</f>
        <v>100.41450789999999</v>
      </c>
    </row>
    <row r="28" spans="1:15" ht="82.5" customHeight="1" x14ac:dyDescent="0.25">
      <c r="A28" s="12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3"/>
      <c r="C28" s="136"/>
      <c r="D28" s="12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5"/>
      <c r="F28" s="125"/>
      <c r="G28" s="125"/>
      <c r="H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3"/>
      <c r="J28" s="136"/>
      <c r="K28" s="56"/>
      <c r="L28" s="56"/>
      <c r="M28" s="137"/>
      <c r="N28" s="137"/>
      <c r="O28" s="137"/>
    </row>
    <row r="29" spans="1:15" ht="21.95" customHeight="1" x14ac:dyDescent="0.25">
      <c r="A29" s="114" t="s">
        <v>44</v>
      </c>
      <c r="B29" s="114"/>
      <c r="C29" s="115"/>
      <c r="D29" s="116" t="s">
        <v>45</v>
      </c>
      <c r="E29" s="114"/>
      <c r="F29" s="114"/>
      <c r="G29" s="115"/>
      <c r="H29" s="116" t="s">
        <v>46</v>
      </c>
      <c r="I29" s="114"/>
      <c r="J29" s="115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45138</v>
      </c>
      <c r="C30" s="52" t="s">
        <v>43</v>
      </c>
      <c r="D30" s="51"/>
      <c r="E30" s="61">
        <f>E3</f>
        <v>45138</v>
      </c>
      <c r="F30" s="138" t="s">
        <v>43</v>
      </c>
      <c r="G30" s="139"/>
      <c r="H30" s="51"/>
      <c r="I30" s="62">
        <f>E3</f>
        <v>45138</v>
      </c>
      <c r="J30" s="58" t="s">
        <v>43</v>
      </c>
      <c r="K30" s="21"/>
      <c r="L30" s="21"/>
    </row>
    <row r="31" spans="1:15" ht="15" customHeight="1" x14ac:dyDescent="0.25">
      <c r="A31" s="95" t="s">
        <v>6</v>
      </c>
      <c r="B31" s="5" t="str">
        <f>E4</f>
        <v>Каша молочная "Геркулес"</v>
      </c>
      <c r="C31" s="128">
        <f>G4</f>
        <v>21.512826999999998</v>
      </c>
      <c r="D31" s="95" t="s">
        <v>6</v>
      </c>
      <c r="E31" s="5" t="str">
        <f>E4</f>
        <v>Каша молочная "Геркулес"</v>
      </c>
      <c r="F31" s="140">
        <f>F4</f>
        <v>19.590385000000001</v>
      </c>
      <c r="G31" s="143">
        <f>G4</f>
        <v>21.512826999999998</v>
      </c>
      <c r="H31" s="95" t="s">
        <v>6</v>
      </c>
      <c r="I31" s="5" t="str">
        <f>I4</f>
        <v>Каша молочная "Геркулес"</v>
      </c>
      <c r="J31" s="128">
        <f>F31</f>
        <v>19.590385000000001</v>
      </c>
    </row>
    <row r="32" spans="1:15" ht="15" customHeight="1" x14ac:dyDescent="0.25">
      <c r="A32" s="95"/>
      <c r="B32" s="5" t="str">
        <f>E5</f>
        <v>Бутерброд с маслом</v>
      </c>
      <c r="C32" s="129"/>
      <c r="D32" s="95"/>
      <c r="E32" s="5" t="str">
        <f>E5</f>
        <v>Бутерброд с маслом</v>
      </c>
      <c r="F32" s="141"/>
      <c r="G32" s="143"/>
      <c r="H32" s="95"/>
      <c r="I32" s="5" t="str">
        <f>I5</f>
        <v>Бутерброд с маслом</v>
      </c>
      <c r="J32" s="129"/>
    </row>
    <row r="33" spans="1:10" ht="15" customHeight="1" x14ac:dyDescent="0.25">
      <c r="A33" s="95"/>
      <c r="B33" s="5" t="str">
        <f>E6</f>
        <v>Какао с молоком</v>
      </c>
      <c r="C33" s="129"/>
      <c r="D33" s="95"/>
      <c r="E33" s="5" t="str">
        <f>E6</f>
        <v>Какао с молоком</v>
      </c>
      <c r="F33" s="141"/>
      <c r="G33" s="143"/>
      <c r="H33" s="95"/>
      <c r="I33" s="5" t="str">
        <f>I6</f>
        <v>Какао с молоком</v>
      </c>
      <c r="J33" s="129"/>
    </row>
    <row r="34" spans="1:10" ht="15" customHeight="1" x14ac:dyDescent="0.25">
      <c r="A34" s="95"/>
      <c r="B34" s="5"/>
      <c r="C34" s="129"/>
      <c r="D34" s="95"/>
      <c r="E34" s="5"/>
      <c r="F34" s="141"/>
      <c r="G34" s="143"/>
      <c r="H34" s="95"/>
      <c r="I34" s="5"/>
      <c r="J34" s="129"/>
    </row>
    <row r="35" spans="1:10" ht="15" customHeight="1" x14ac:dyDescent="0.25">
      <c r="A35" s="95"/>
      <c r="B35" s="5"/>
      <c r="C35" s="130"/>
      <c r="D35" s="95"/>
      <c r="E35" s="5"/>
      <c r="F35" s="142"/>
      <c r="G35" s="143"/>
      <c r="H35" s="95"/>
      <c r="I35" s="5"/>
      <c r="J35" s="130"/>
    </row>
    <row r="36" spans="1:10" ht="15" customHeight="1" x14ac:dyDescent="0.25">
      <c r="A36" s="95" t="s">
        <v>10</v>
      </c>
      <c r="B36" s="5" t="str">
        <f t="shared" ref="B36:B41" si="1">E9</f>
        <v>Суп картофельный с гренками</v>
      </c>
      <c r="C36" s="131">
        <f>G9</f>
        <v>55.275329499999984</v>
      </c>
      <c r="D36" s="95" t="s">
        <v>10</v>
      </c>
      <c r="E36" s="5" t="str">
        <f t="shared" ref="E36:E41" si="2">E9</f>
        <v>Суп картофельный с гренками</v>
      </c>
      <c r="F36" s="144">
        <f>F9</f>
        <v>42.733875000000005</v>
      </c>
      <c r="G36" s="147">
        <f>G9</f>
        <v>55.275329499999984</v>
      </c>
      <c r="H36" s="95" t="s">
        <v>10</v>
      </c>
      <c r="I36" s="5" t="str">
        <f t="shared" ref="I36:I41" si="3">I9</f>
        <v>Суп картофельный с гренками</v>
      </c>
      <c r="J36" s="131">
        <f>F36</f>
        <v>42.733875000000005</v>
      </c>
    </row>
    <row r="37" spans="1:10" ht="15" customHeight="1" x14ac:dyDescent="0.25">
      <c r="A37" s="95"/>
      <c r="B37" s="5" t="str">
        <f t="shared" si="1"/>
        <v>Рыба, тушенная в сметанном соусе</v>
      </c>
      <c r="C37" s="132"/>
      <c r="D37" s="95"/>
      <c r="E37" s="5" t="str">
        <f t="shared" si="2"/>
        <v>Рыба, тушенная в сметанном соусе</v>
      </c>
      <c r="F37" s="145"/>
      <c r="G37" s="147"/>
      <c r="H37" s="95"/>
      <c r="I37" s="5" t="str">
        <f t="shared" si="3"/>
        <v>Рыба, тушенная в сметанном соусе</v>
      </c>
      <c r="J37" s="132"/>
    </row>
    <row r="38" spans="1:10" ht="15" customHeight="1" x14ac:dyDescent="0.25">
      <c r="A38" s="95"/>
      <c r="B38" s="5" t="str">
        <f t="shared" si="1"/>
        <v>Рис отварной</v>
      </c>
      <c r="C38" s="132"/>
      <c r="D38" s="95"/>
      <c r="E38" s="5" t="str">
        <f t="shared" si="2"/>
        <v>Рис отварной</v>
      </c>
      <c r="F38" s="145"/>
      <c r="G38" s="147"/>
      <c r="H38" s="95"/>
      <c r="I38" s="5" t="str">
        <f t="shared" si="3"/>
        <v>Рис отварной</v>
      </c>
      <c r="J38" s="132"/>
    </row>
    <row r="39" spans="1:10" ht="15" customHeight="1" x14ac:dyDescent="0.25">
      <c r="A39" s="95"/>
      <c r="B39" s="5" t="str">
        <f t="shared" si="1"/>
        <v>Хлеб пшеничный</v>
      </c>
      <c r="C39" s="132"/>
      <c r="D39" s="95"/>
      <c r="E39" s="5" t="str">
        <f t="shared" si="2"/>
        <v>Хлеб пшеничный</v>
      </c>
      <c r="F39" s="145"/>
      <c r="G39" s="147"/>
      <c r="H39" s="95"/>
      <c r="I39" s="5" t="str">
        <f t="shared" si="3"/>
        <v>Хлеб пшеничный</v>
      </c>
      <c r="J39" s="132"/>
    </row>
    <row r="40" spans="1:10" ht="15" customHeight="1" x14ac:dyDescent="0.25">
      <c r="A40" s="95"/>
      <c r="B40" s="5" t="str">
        <f t="shared" si="1"/>
        <v>Хлеб ржано-пшеничный</v>
      </c>
      <c r="C40" s="132"/>
      <c r="D40" s="95"/>
      <c r="E40" s="5" t="str">
        <f t="shared" si="2"/>
        <v>Хлеб ржано-пшеничный</v>
      </c>
      <c r="F40" s="145"/>
      <c r="G40" s="147"/>
      <c r="H40" s="95"/>
      <c r="I40" s="5" t="str">
        <f t="shared" si="3"/>
        <v>Хлеб ржано-пшеничный</v>
      </c>
      <c r="J40" s="132"/>
    </row>
    <row r="41" spans="1:10" ht="15" customHeight="1" x14ac:dyDescent="0.25">
      <c r="A41" s="95"/>
      <c r="B41" s="5" t="str">
        <f t="shared" si="1"/>
        <v>Компот из чернослива</v>
      </c>
      <c r="C41" s="132"/>
      <c r="D41" s="95"/>
      <c r="E41" s="5" t="str">
        <f t="shared" si="2"/>
        <v>Компот из чернослива</v>
      </c>
      <c r="F41" s="145"/>
      <c r="G41" s="147"/>
      <c r="H41" s="95"/>
      <c r="I41" s="5" t="str">
        <f t="shared" si="3"/>
        <v>Компот из чернослива</v>
      </c>
      <c r="J41" s="132"/>
    </row>
    <row r="42" spans="1:10" ht="15" customHeight="1" x14ac:dyDescent="0.25">
      <c r="A42" s="95"/>
      <c r="B42" s="9"/>
      <c r="C42" s="132"/>
      <c r="D42" s="95"/>
      <c r="E42" s="9"/>
      <c r="F42" s="145"/>
      <c r="G42" s="147"/>
      <c r="H42" s="95"/>
      <c r="I42" s="9"/>
      <c r="J42" s="132"/>
    </row>
    <row r="43" spans="1:10" ht="15" customHeight="1" x14ac:dyDescent="0.25">
      <c r="A43" s="95"/>
      <c r="B43" s="9"/>
      <c r="C43" s="133"/>
      <c r="D43" s="95"/>
      <c r="E43" s="9"/>
      <c r="F43" s="146"/>
      <c r="G43" s="147"/>
      <c r="H43" s="95"/>
      <c r="I43" s="9"/>
      <c r="J43" s="133"/>
    </row>
    <row r="44" spans="1:10" ht="15" customHeight="1" x14ac:dyDescent="0.25">
      <c r="A44" s="95" t="s">
        <v>16</v>
      </c>
      <c r="B44" s="5" t="str">
        <f>E17</f>
        <v>Чай с лимоном</v>
      </c>
      <c r="C44" s="128">
        <f>G17</f>
        <v>8.1767464000000007</v>
      </c>
      <c r="D44" s="95" t="s">
        <v>16</v>
      </c>
      <c r="E44" s="5" t="str">
        <f>E17</f>
        <v>Чай с лимоном</v>
      </c>
      <c r="F44" s="140">
        <f>F17</f>
        <v>8.91615</v>
      </c>
      <c r="G44" s="143">
        <f>G17</f>
        <v>8.1767464000000007</v>
      </c>
      <c r="H44" s="95" t="s">
        <v>16</v>
      </c>
      <c r="I44" s="5" t="str">
        <f>I17</f>
        <v>Чай с лимоном</v>
      </c>
      <c r="J44" s="128">
        <f>F44</f>
        <v>8.91615</v>
      </c>
    </row>
    <row r="45" spans="1:10" ht="15" customHeight="1" x14ac:dyDescent="0.25">
      <c r="A45" s="95"/>
      <c r="B45" s="5" t="str">
        <f>E18</f>
        <v>Крендель сахарный</v>
      </c>
      <c r="C45" s="129"/>
      <c r="D45" s="95"/>
      <c r="E45" s="5" t="str">
        <f>E18</f>
        <v>Крендель сахарный</v>
      </c>
      <c r="F45" s="141"/>
      <c r="G45" s="143"/>
      <c r="H45" s="95"/>
      <c r="I45" s="5" t="str">
        <f>I18</f>
        <v>Крендель сахарный</v>
      </c>
      <c r="J45" s="129"/>
    </row>
    <row r="46" spans="1:10" ht="15" customHeight="1" x14ac:dyDescent="0.25">
      <c r="A46" s="95"/>
      <c r="B46" s="5"/>
      <c r="C46" s="129"/>
      <c r="D46" s="95"/>
      <c r="E46" s="5"/>
      <c r="F46" s="141"/>
      <c r="G46" s="143"/>
      <c r="H46" s="95"/>
      <c r="I46" s="5"/>
      <c r="J46" s="129"/>
    </row>
    <row r="47" spans="1:10" ht="15" customHeight="1" x14ac:dyDescent="0.25">
      <c r="A47" s="95"/>
      <c r="B47" s="5"/>
      <c r="C47" s="129"/>
      <c r="D47" s="95"/>
      <c r="E47" s="5"/>
      <c r="F47" s="141"/>
      <c r="G47" s="143"/>
      <c r="H47" s="95"/>
      <c r="I47" s="5"/>
      <c r="J47" s="129"/>
    </row>
    <row r="48" spans="1:10" ht="15" customHeight="1" x14ac:dyDescent="0.25">
      <c r="A48" s="95"/>
      <c r="B48" s="5"/>
      <c r="C48" s="130"/>
      <c r="D48" s="95"/>
      <c r="E48" s="5"/>
      <c r="F48" s="142"/>
      <c r="G48" s="143"/>
      <c r="H48" s="95"/>
      <c r="I48" s="5"/>
      <c r="J48" s="130"/>
    </row>
    <row r="49" spans="1:10" ht="15" customHeight="1" x14ac:dyDescent="0.25">
      <c r="A49" s="95" t="s">
        <v>19</v>
      </c>
      <c r="B49" s="14" t="str">
        <f>E22</f>
        <v>Рагу из овощей</v>
      </c>
      <c r="C49" s="128">
        <f>G22</f>
        <v>15.449604999999998</v>
      </c>
      <c r="D49" s="95" t="s">
        <v>19</v>
      </c>
      <c r="E49" s="14" t="str">
        <f>E22</f>
        <v>Рагу из овощей</v>
      </c>
      <c r="F49" s="140">
        <f>F22</f>
        <v>11.649115000000002</v>
      </c>
      <c r="G49" s="143">
        <f>G22</f>
        <v>15.449604999999998</v>
      </c>
      <c r="H49" s="95" t="s">
        <v>19</v>
      </c>
      <c r="I49" s="14" t="str">
        <f>I22</f>
        <v>Рагу из овощей</v>
      </c>
      <c r="J49" s="128">
        <f>F49</f>
        <v>11.649115000000002</v>
      </c>
    </row>
    <row r="50" spans="1:10" ht="15" customHeight="1" x14ac:dyDescent="0.25">
      <c r="A50" s="95"/>
      <c r="B50" s="14" t="str">
        <f>E23</f>
        <v>Хлеб пшеничный</v>
      </c>
      <c r="C50" s="129"/>
      <c r="D50" s="95"/>
      <c r="E50" s="14" t="str">
        <f>E23</f>
        <v>Хлеб пшеничный</v>
      </c>
      <c r="F50" s="141"/>
      <c r="G50" s="143"/>
      <c r="H50" s="95"/>
      <c r="I50" s="14" t="str">
        <f>I23</f>
        <v>Хлеб пшеничный</v>
      </c>
      <c r="J50" s="129"/>
    </row>
    <row r="51" spans="1:10" ht="15" customHeight="1" x14ac:dyDescent="0.25">
      <c r="A51" s="95"/>
      <c r="B51" s="14" t="str">
        <f>E24</f>
        <v>Чай с сахаром</v>
      </c>
      <c r="C51" s="129"/>
      <c r="D51" s="95"/>
      <c r="E51" s="14" t="str">
        <f>E24</f>
        <v>Чай с сахаром</v>
      </c>
      <c r="F51" s="141"/>
      <c r="G51" s="143"/>
      <c r="H51" s="95"/>
      <c r="I51" s="14" t="str">
        <f>I24</f>
        <v>Чай с сахаром</v>
      </c>
      <c r="J51" s="129"/>
    </row>
    <row r="52" spans="1:10" ht="15" customHeight="1" x14ac:dyDescent="0.25">
      <c r="A52" s="95"/>
      <c r="B52" s="9"/>
      <c r="C52" s="129"/>
      <c r="D52" s="95"/>
      <c r="E52" s="9"/>
      <c r="F52" s="141"/>
      <c r="G52" s="143"/>
      <c r="H52" s="95"/>
      <c r="I52" s="9"/>
      <c r="J52" s="129"/>
    </row>
    <row r="53" spans="1:10" ht="15" customHeight="1" x14ac:dyDescent="0.25">
      <c r="A53" s="95"/>
      <c r="B53" s="5"/>
      <c r="C53" s="130"/>
      <c r="D53" s="95"/>
      <c r="E53" s="5"/>
      <c r="F53" s="142"/>
      <c r="G53" s="143"/>
      <c r="H53" s="95"/>
      <c r="I53" s="5"/>
      <c r="J53" s="130"/>
    </row>
    <row r="54" spans="1:10" ht="15" customHeight="1" x14ac:dyDescent="0.3">
      <c r="A54" s="134" t="s">
        <v>41</v>
      </c>
      <c r="B54" s="135"/>
      <c r="C54" s="59">
        <f>C31+C36+C44+C49</f>
        <v>100.41450789999999</v>
      </c>
      <c r="D54" s="38"/>
      <c r="E54" s="60" t="s">
        <v>41</v>
      </c>
      <c r="F54" s="82">
        <f>F31+F36+F44+F49</f>
        <v>82.88952500000002</v>
      </c>
      <c r="G54" s="82">
        <f>G31+G36+G44+G49</f>
        <v>100.41450789999999</v>
      </c>
      <c r="H54" s="134" t="s">
        <v>41</v>
      </c>
      <c r="I54" s="135"/>
      <c r="J54" s="55">
        <f>J31+J36+J44+J49</f>
        <v>82.88952500000002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 3-7 лет (день 5)'!K4</f>
        <v>45138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47</v>
      </c>
      <c r="B2" s="150" t="s">
        <v>48</v>
      </c>
      <c r="C2" s="150" t="s">
        <v>49</v>
      </c>
      <c r="D2" s="150" t="s">
        <v>50</v>
      </c>
      <c r="E2" s="150" t="s">
        <v>51</v>
      </c>
      <c r="F2" s="150" t="s">
        <v>52</v>
      </c>
      <c r="G2" s="152" t="s">
        <v>53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57" t="s">
        <v>54</v>
      </c>
      <c r="B5" s="155">
        <v>0.3611111111111111</v>
      </c>
      <c r="C5" s="5" t="str">
        <f>' 3-7 лет (день 5)'!B7</f>
        <v>Каша молочная "Геркулес"</v>
      </c>
      <c r="D5" s="64" t="s">
        <v>55</v>
      </c>
      <c r="E5" s="64" t="s">
        <v>56</v>
      </c>
      <c r="F5" s="5"/>
      <c r="G5" s="5"/>
    </row>
    <row r="6" spans="1:7" ht="20.100000000000001" customHeight="1" x14ac:dyDescent="0.25">
      <c r="A6" s="157"/>
      <c r="B6" s="155"/>
      <c r="C6" s="5" t="str">
        <f>' 3-7 лет (день 5)'!B8</f>
        <v>Бутерброд с маслом</v>
      </c>
      <c r="D6" s="64" t="s">
        <v>55</v>
      </c>
      <c r="E6" s="64" t="s">
        <v>56</v>
      </c>
      <c r="F6" s="5"/>
      <c r="G6" s="5"/>
    </row>
    <row r="7" spans="1:7" ht="20.100000000000001" customHeight="1" x14ac:dyDescent="0.25">
      <c r="A7" s="157"/>
      <c r="B7" s="155"/>
      <c r="C7" s="5" t="str">
        <f>' 3-7 лет (день 5)'!B9</f>
        <v>Какао с молоком</v>
      </c>
      <c r="D7" s="64" t="s">
        <v>55</v>
      </c>
      <c r="E7" s="64" t="s">
        <v>56</v>
      </c>
      <c r="F7" s="5"/>
      <c r="G7" s="5"/>
    </row>
    <row r="8" spans="1:7" ht="20.100000000000001" customHeight="1" x14ac:dyDescent="0.25">
      <c r="A8" s="154" t="s">
        <v>57</v>
      </c>
      <c r="B8" s="155">
        <v>0.4861111111111111</v>
      </c>
      <c r="C8" s="65" t="str">
        <f>' 3-7 лет (день 5)'!B12</f>
        <v>Суп картофельный с гренками</v>
      </c>
      <c r="D8" s="64" t="s">
        <v>55</v>
      </c>
      <c r="E8" s="64" t="s">
        <v>56</v>
      </c>
      <c r="F8" s="5"/>
      <c r="G8" s="5"/>
    </row>
    <row r="9" spans="1:7" ht="30" customHeight="1" x14ac:dyDescent="0.25">
      <c r="A9" s="154"/>
      <c r="B9" s="155"/>
      <c r="C9" s="68" t="str">
        <f>' 3-7 лет (день 5)'!B13</f>
        <v>Рыба, тушенная в сметанном соусе</v>
      </c>
      <c r="D9" s="64" t="s">
        <v>55</v>
      </c>
      <c r="E9" s="64" t="s">
        <v>56</v>
      </c>
      <c r="F9" s="5"/>
      <c r="G9" s="5"/>
    </row>
    <row r="10" spans="1:7" ht="20.100000000000001" customHeight="1" x14ac:dyDescent="0.25">
      <c r="A10" s="154"/>
      <c r="B10" s="155"/>
      <c r="C10" s="65" t="str">
        <f>' 3-7 лет (день 5)'!B14</f>
        <v>Рис отварной</v>
      </c>
      <c r="D10" s="64" t="s">
        <v>55</v>
      </c>
      <c r="E10" s="64" t="s">
        <v>56</v>
      </c>
      <c r="F10" s="5"/>
      <c r="G10" s="5"/>
    </row>
    <row r="11" spans="1:7" ht="20.100000000000001" customHeight="1" x14ac:dyDescent="0.25">
      <c r="A11" s="154"/>
      <c r="B11" s="155"/>
      <c r="C11" s="65" t="str">
        <f>' 3-7 лет (день 5)'!B15</f>
        <v>Хлеб пшеничный</v>
      </c>
      <c r="D11" s="64" t="s">
        <v>55</v>
      </c>
      <c r="E11" s="64" t="s">
        <v>56</v>
      </c>
      <c r="F11" s="5"/>
      <c r="G11" s="5"/>
    </row>
    <row r="12" spans="1:7" ht="20.100000000000001" customHeight="1" x14ac:dyDescent="0.25">
      <c r="A12" s="154"/>
      <c r="B12" s="155"/>
      <c r="C12" s="65" t="str">
        <f>' 3-7 лет (день 5)'!B16</f>
        <v>Хлеб ржано-пшеничный</v>
      </c>
      <c r="D12" s="64" t="s">
        <v>55</v>
      </c>
      <c r="E12" s="64" t="s">
        <v>56</v>
      </c>
      <c r="F12" s="5"/>
      <c r="G12" s="5"/>
    </row>
    <row r="13" spans="1:7" ht="20.100000000000001" customHeight="1" x14ac:dyDescent="0.25">
      <c r="A13" s="154"/>
      <c r="B13" s="155"/>
      <c r="C13" s="65" t="str">
        <f>' 3-7 лет (день 5)'!B17</f>
        <v>Компот из чернослива</v>
      </c>
      <c r="D13" s="64" t="s">
        <v>55</v>
      </c>
      <c r="E13" s="64" t="s">
        <v>56</v>
      </c>
      <c r="F13" s="5"/>
      <c r="G13" s="5"/>
    </row>
    <row r="14" spans="1:7" ht="20.100000000000001" customHeight="1" x14ac:dyDescent="0.25">
      <c r="A14" s="154"/>
      <c r="B14" s="155"/>
      <c r="C14" s="65"/>
      <c r="D14" s="64"/>
      <c r="E14" s="64"/>
      <c r="F14" s="5"/>
      <c r="G14" s="5"/>
    </row>
    <row r="15" spans="1:7" ht="20.100000000000001" customHeight="1" x14ac:dyDescent="0.25">
      <c r="A15" s="154"/>
      <c r="B15" s="155"/>
      <c r="C15" s="65"/>
      <c r="D15" s="64"/>
      <c r="E15" s="64"/>
      <c r="F15" s="5"/>
      <c r="G15" s="5"/>
    </row>
    <row r="16" spans="1:7" ht="20.100000000000001" customHeight="1" x14ac:dyDescent="0.25">
      <c r="A16" s="154" t="s">
        <v>58</v>
      </c>
      <c r="B16" s="155">
        <v>0.63888888888888895</v>
      </c>
      <c r="C16" s="5" t="str">
        <f>' 3-7 лет (день 5)'!B20</f>
        <v>Чай с лимоном</v>
      </c>
      <c r="D16" s="64" t="s">
        <v>55</v>
      </c>
      <c r="E16" s="64" t="s">
        <v>56</v>
      </c>
      <c r="F16" s="5"/>
      <c r="G16" s="5"/>
    </row>
    <row r="17" spans="1:7" ht="20.100000000000001" customHeight="1" x14ac:dyDescent="0.25">
      <c r="A17" s="154"/>
      <c r="B17" s="156"/>
      <c r="C17" s="5" t="str">
        <f>' 3-7 лет (день 5)'!B21</f>
        <v>Крендель сахарный</v>
      </c>
      <c r="D17" s="64" t="s">
        <v>55</v>
      </c>
      <c r="E17" s="64" t="s">
        <v>56</v>
      </c>
      <c r="F17" s="5"/>
      <c r="G17" s="5"/>
    </row>
    <row r="18" spans="1:7" ht="18" customHeight="1" x14ac:dyDescent="0.25">
      <c r="A18" s="154" t="s">
        <v>59</v>
      </c>
      <c r="B18" s="155">
        <v>0.69444444444444453</v>
      </c>
      <c r="C18" s="66" t="str">
        <f>' 3-7 лет (день 5)'!B25</f>
        <v>Рагу из овощей</v>
      </c>
      <c r="D18" s="64" t="s">
        <v>55</v>
      </c>
      <c r="E18" s="64" t="s">
        <v>56</v>
      </c>
      <c r="F18" s="5"/>
      <c r="G18" s="5"/>
    </row>
    <row r="19" spans="1:7" ht="20.100000000000001" customHeight="1" x14ac:dyDescent="0.25">
      <c r="A19" s="154"/>
      <c r="B19" s="156"/>
      <c r="C19" s="66" t="str">
        <f>' 3-7 лет (день 5)'!B26</f>
        <v>Хлеб пшеничный</v>
      </c>
      <c r="D19" s="64" t="s">
        <v>55</v>
      </c>
      <c r="E19" s="64" t="s">
        <v>56</v>
      </c>
      <c r="F19" s="5"/>
      <c r="G19" s="5"/>
    </row>
    <row r="20" spans="1:7" ht="20.100000000000001" customHeight="1" x14ac:dyDescent="0.25">
      <c r="A20" s="154"/>
      <c r="B20" s="156"/>
      <c r="C20" s="66" t="str">
        <f>' 3-7 лет (день 5)'!B27</f>
        <v>Чай с сахаром</v>
      </c>
      <c r="D20" s="64" t="s">
        <v>55</v>
      </c>
      <c r="E20" s="64" t="s">
        <v>56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101"/>
      <c r="C2" s="33" t="s">
        <v>1</v>
      </c>
    </row>
    <row r="3" spans="2:4" x14ac:dyDescent="0.25">
      <c r="B3" s="102"/>
      <c r="C3" s="4" t="s">
        <v>5</v>
      </c>
    </row>
    <row r="4" spans="2:4" x14ac:dyDescent="0.25">
      <c r="B4" s="95" t="s">
        <v>6</v>
      </c>
      <c r="C4" s="5" t="s">
        <v>7</v>
      </c>
      <c r="D4" t="s">
        <v>60</v>
      </c>
    </row>
    <row r="5" spans="2:4" x14ac:dyDescent="0.25">
      <c r="B5" s="95"/>
      <c r="C5" s="69" t="s">
        <v>8</v>
      </c>
      <c r="D5" t="s">
        <v>61</v>
      </c>
    </row>
    <row r="6" spans="2:4" x14ac:dyDescent="0.25">
      <c r="B6" s="95"/>
      <c r="C6" s="5" t="s">
        <v>9</v>
      </c>
      <c r="D6" t="s">
        <v>62</v>
      </c>
    </row>
    <row r="7" spans="2:4" x14ac:dyDescent="0.25">
      <c r="B7" s="95"/>
      <c r="C7" s="5"/>
    </row>
    <row r="8" spans="2:4" x14ac:dyDescent="0.25">
      <c r="B8" s="95"/>
      <c r="C8" s="5"/>
    </row>
    <row r="9" spans="2:4" x14ac:dyDescent="0.25">
      <c r="B9" s="95" t="s">
        <v>10</v>
      </c>
      <c r="C9" s="5" t="s">
        <v>11</v>
      </c>
      <c r="D9" t="s">
        <v>63</v>
      </c>
    </row>
    <row r="10" spans="2:4" x14ac:dyDescent="0.25">
      <c r="B10" s="95"/>
      <c r="C10" s="70" t="s">
        <v>35</v>
      </c>
      <c r="D10" t="s">
        <v>64</v>
      </c>
    </row>
    <row r="11" spans="2:4" x14ac:dyDescent="0.25">
      <c r="B11" s="95"/>
      <c r="C11" s="5" t="s">
        <v>12</v>
      </c>
    </row>
    <row r="12" spans="2:4" x14ac:dyDescent="0.25">
      <c r="B12" s="95"/>
      <c r="C12" s="5" t="s">
        <v>13</v>
      </c>
    </row>
    <row r="13" spans="2:4" x14ac:dyDescent="0.25">
      <c r="B13" s="95"/>
      <c r="C13" s="5" t="s">
        <v>14</v>
      </c>
    </row>
    <row r="14" spans="2:4" x14ac:dyDescent="0.25">
      <c r="B14" s="95"/>
      <c r="C14" s="15" t="s">
        <v>15</v>
      </c>
    </row>
    <row r="15" spans="2:4" x14ac:dyDescent="0.25">
      <c r="B15" s="95"/>
      <c r="C15" s="9"/>
    </row>
    <row r="16" spans="2:4" x14ac:dyDescent="0.25">
      <c r="B16" s="95"/>
      <c r="C16" s="9"/>
    </row>
    <row r="17" spans="2:3" x14ac:dyDescent="0.25">
      <c r="B17" s="95" t="s">
        <v>16</v>
      </c>
      <c r="C17" s="5" t="s">
        <v>17</v>
      </c>
    </row>
    <row r="18" spans="2:3" x14ac:dyDescent="0.25">
      <c r="B18" s="95"/>
      <c r="C18" s="9" t="s">
        <v>18</v>
      </c>
    </row>
    <row r="19" spans="2:3" x14ac:dyDescent="0.25">
      <c r="B19" s="95"/>
      <c r="C19" s="5"/>
    </row>
    <row r="20" spans="2:3" x14ac:dyDescent="0.25">
      <c r="B20" s="95"/>
      <c r="C20" s="5"/>
    </row>
    <row r="21" spans="2:3" x14ac:dyDescent="0.25">
      <c r="B21" s="95"/>
      <c r="C21" s="5"/>
    </row>
    <row r="22" spans="2:3" x14ac:dyDescent="0.25">
      <c r="B22" s="95" t="s">
        <v>19</v>
      </c>
      <c r="C22" s="71" t="s">
        <v>20</v>
      </c>
    </row>
    <row r="23" spans="2:3" x14ac:dyDescent="0.25">
      <c r="B23" s="95"/>
      <c r="C23" t="s">
        <v>13</v>
      </c>
    </row>
    <row r="24" spans="2:3" x14ac:dyDescent="0.25">
      <c r="B24" s="95"/>
      <c r="C24" s="9" t="s">
        <v>21</v>
      </c>
    </row>
    <row r="25" spans="2:3" x14ac:dyDescent="0.25">
      <c r="B25" s="95"/>
      <c r="C25" s="15"/>
    </row>
    <row r="26" spans="2:3" x14ac:dyDescent="0.25">
      <c r="B26" s="95"/>
      <c r="C26" s="5"/>
    </row>
    <row r="27" spans="2:3" ht="17.25" x14ac:dyDescent="0.3">
      <c r="B27" s="38"/>
      <c r="C27" s="39" t="s">
        <v>22</v>
      </c>
    </row>
    <row r="28" spans="2:3" ht="17.25" x14ac:dyDescent="0.3">
      <c r="B28" s="38"/>
      <c r="C28" s="39" t="s">
        <v>36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2023-07-31T10:12:25Z</dcterms:modified>
</cp:coreProperties>
</file>