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395" windowHeight="10455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4" l="1"/>
  <c r="C24" i="5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44" i="4"/>
  <c r="BO51" i="4"/>
  <c r="BO85" i="4" s="1"/>
  <c r="BO53" i="4"/>
  <c r="BO54" i="4"/>
  <c r="BO55" i="4"/>
  <c r="BO58" i="4" s="1"/>
  <c r="BO59" i="4" s="1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W29" i="5"/>
  <c r="W30" i="5" s="1"/>
  <c r="X29" i="5"/>
  <c r="BO108" i="4" l="1"/>
  <c r="BO109" i="4" s="1"/>
  <c r="BO30" i="4"/>
  <c r="BO31" i="5" s="1"/>
  <c r="BO113" i="5"/>
  <c r="BO114" i="5" s="1"/>
  <c r="BO119" i="5" s="1"/>
  <c r="BO45" i="5"/>
  <c r="BO46" i="5"/>
  <c r="BO59" i="5"/>
  <c r="BO60" i="5" s="1"/>
  <c r="BO65" i="5" s="1"/>
  <c r="BO75" i="4"/>
  <c r="BO76" i="4" s="1"/>
  <c r="BO81" i="4" s="1"/>
  <c r="BO95" i="5"/>
  <c r="BO96" i="5" s="1"/>
  <c r="BO78" i="5"/>
  <c r="BO79" i="5" s="1"/>
  <c r="BO86" i="5" s="1"/>
  <c r="BO92" i="4"/>
  <c r="BO93" i="4" s="1"/>
  <c r="BO97" i="4" s="1"/>
  <c r="W31" i="5"/>
  <c r="BO103" i="5"/>
  <c r="BO102" i="5"/>
  <c r="BO89" i="5"/>
  <c r="BO69" i="5"/>
  <c r="BO46" i="4"/>
  <c r="BO114" i="4"/>
  <c r="BO113" i="4"/>
  <c r="BO64" i="4"/>
  <c r="BO63" i="4"/>
  <c r="BO82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I52" i="6"/>
  <c r="E52" i="6"/>
  <c r="B52" i="6" s="1"/>
  <c r="E50" i="6"/>
  <c r="B42" i="6"/>
  <c r="E38" i="6"/>
  <c r="E37" i="6"/>
  <c r="B37" i="6"/>
  <c r="E33" i="6"/>
  <c r="I25" i="6"/>
  <c r="B25" i="6"/>
  <c r="I16" i="6"/>
  <c r="I15" i="6"/>
  <c r="B15" i="6"/>
  <c r="B11" i="6"/>
  <c r="B10" i="6"/>
  <c r="B8" i="6"/>
  <c r="B7" i="6"/>
  <c r="BO120" i="5" l="1"/>
  <c r="BO45" i="4"/>
  <c r="I6" i="6"/>
  <c r="I33" i="6" s="1"/>
  <c r="B6" i="6"/>
  <c r="B22" i="6"/>
  <c r="B32" i="6"/>
  <c r="E31" i="6"/>
  <c r="I4" i="6"/>
  <c r="I31" i="6" s="1"/>
  <c r="I11" i="6"/>
  <c r="I38" i="6" s="1"/>
  <c r="B31" i="6"/>
  <c r="I9" i="6"/>
  <c r="I36" i="6" s="1"/>
  <c r="B18" i="6"/>
  <c r="E36" i="6"/>
  <c r="BO64" i="5"/>
  <c r="B30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D69" i="4"/>
  <c r="BD75" i="4" s="1"/>
  <c r="BD76" i="4" s="1"/>
  <c r="BC69" i="4"/>
  <c r="BC75" i="4" s="1"/>
  <c r="BC76" i="4" s="1"/>
  <c r="BB69" i="4"/>
  <c r="BA69" i="4"/>
  <c r="BA75" i="4" s="1"/>
  <c r="BA76" i="4" s="1"/>
  <c r="AZ69" i="4"/>
  <c r="AZ75" i="4" s="1"/>
  <c r="AZ76" i="4" s="1"/>
  <c r="AY69" i="4"/>
  <c r="AX69" i="4"/>
  <c r="AX75" i="4" s="1"/>
  <c r="AX76" i="4" s="1"/>
  <c r="AW69" i="4"/>
  <c r="AW75" i="4" s="1"/>
  <c r="AW76" i="4" s="1"/>
  <c r="AV69" i="4"/>
  <c r="AV75" i="4" s="1"/>
  <c r="AV76" i="4" s="1"/>
  <c r="AU69" i="4"/>
  <c r="AU75" i="4" s="1"/>
  <c r="AU76" i="4" s="1"/>
  <c r="AT69" i="4"/>
  <c r="AS69" i="4"/>
  <c r="AS75" i="4" s="1"/>
  <c r="AS76" i="4" s="1"/>
  <c r="AR69" i="4"/>
  <c r="AR75" i="4" s="1"/>
  <c r="AR76" i="4" s="1"/>
  <c r="AQ69" i="4"/>
  <c r="AP69" i="4"/>
  <c r="AO69" i="4"/>
  <c r="AO75" i="4" s="1"/>
  <c r="AO76" i="4" s="1"/>
  <c r="AN69" i="4"/>
  <c r="AN75" i="4" s="1"/>
  <c r="AN76" i="4" s="1"/>
  <c r="AM69" i="4"/>
  <c r="AL69" i="4"/>
  <c r="AK69" i="4"/>
  <c r="AK75" i="4" s="1"/>
  <c r="AK76" i="4" s="1"/>
  <c r="AJ69" i="4"/>
  <c r="AJ75" i="4" s="1"/>
  <c r="AJ76" i="4" s="1"/>
  <c r="AI69" i="4"/>
  <c r="AH69" i="4"/>
  <c r="AG69" i="4"/>
  <c r="AG75" i="4" s="1"/>
  <c r="AG76" i="4" s="1"/>
  <c r="AF69" i="4"/>
  <c r="AE69" i="4"/>
  <c r="AD69" i="4"/>
  <c r="AC69" i="4"/>
  <c r="AB69" i="4"/>
  <c r="AA69" i="4"/>
  <c r="Z69" i="4"/>
  <c r="Y69" i="4"/>
  <c r="X69" i="4"/>
  <c r="W69" i="4"/>
  <c r="V69" i="4"/>
  <c r="U69" i="4"/>
  <c r="U75" i="4" s="1"/>
  <c r="U76" i="4" s="1"/>
  <c r="T69" i="4"/>
  <c r="T75" i="4" s="1"/>
  <c r="T76" i="4" s="1"/>
  <c r="S69" i="4"/>
  <c r="R69" i="4"/>
  <c r="Q69" i="4"/>
  <c r="Q75" i="4" s="1"/>
  <c r="Q76" i="4" s="1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D75" i="4" s="1"/>
  <c r="D76" i="4" s="1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E75" i="4"/>
  <c r="BE76" i="4" s="1"/>
  <c r="BB75" i="4"/>
  <c r="BB76" i="4" s="1"/>
  <c r="AY75" i="4"/>
  <c r="AY76" i="4" s="1"/>
  <c r="AT75" i="4"/>
  <c r="AT76" i="4" s="1"/>
  <c r="AQ75" i="4"/>
  <c r="AQ76" i="4" s="1"/>
  <c r="AP75" i="4"/>
  <c r="AP76" i="4" s="1"/>
  <c r="AM75" i="4"/>
  <c r="AM76" i="4" s="1"/>
  <c r="AL75" i="4"/>
  <c r="AL76" i="4" s="1"/>
  <c r="AI75" i="4"/>
  <c r="AI76" i="4" s="1"/>
  <c r="AH75" i="4"/>
  <c r="AH76" i="4" s="1"/>
  <c r="AD75" i="4"/>
  <c r="AD76" i="4" s="1"/>
  <c r="AC75" i="4"/>
  <c r="AC76" i="4" s="1"/>
  <c r="AB75" i="4"/>
  <c r="AB76" i="4" s="1"/>
  <c r="AA75" i="4"/>
  <c r="AA76" i="4" s="1"/>
  <c r="Z75" i="4"/>
  <c r="Z76" i="4" s="1"/>
  <c r="Y75" i="4"/>
  <c r="Y76" i="4" s="1"/>
  <c r="V75" i="4"/>
  <c r="V76" i="4" s="1"/>
  <c r="S75" i="4"/>
  <c r="S76" i="4" s="1"/>
  <c r="R75" i="4"/>
  <c r="R76" i="4" s="1"/>
  <c r="N75" i="4"/>
  <c r="N76" i="4" s="1"/>
  <c r="M75" i="4"/>
  <c r="M76" i="4" s="1"/>
  <c r="L75" i="4"/>
  <c r="L76" i="4" s="1"/>
  <c r="K75" i="4"/>
  <c r="K76" i="4" s="1"/>
  <c r="J75" i="4"/>
  <c r="J76" i="4" s="1"/>
  <c r="I75" i="4"/>
  <c r="I76" i="4" s="1"/>
  <c r="F75" i="4"/>
  <c r="F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M29" i="4"/>
  <c r="BL29" i="4"/>
  <c r="BL30" i="4" s="1"/>
  <c r="BK29" i="4"/>
  <c r="BJ29" i="4"/>
  <c r="BI29" i="4"/>
  <c r="BH29" i="4"/>
  <c r="BH30" i="4" s="1"/>
  <c r="BG29" i="4"/>
  <c r="BF29" i="4"/>
  <c r="BE29" i="4"/>
  <c r="BD29" i="4"/>
  <c r="BD30" i="4" s="1"/>
  <c r="BC29" i="4"/>
  <c r="BB29" i="4"/>
  <c r="BA29" i="4"/>
  <c r="AZ29" i="4"/>
  <c r="AZ30" i="4" s="1"/>
  <c r="AY29" i="4"/>
  <c r="AX29" i="4"/>
  <c r="AW29" i="4"/>
  <c r="AV29" i="4"/>
  <c r="AV30" i="4" s="1"/>
  <c r="AU29" i="4"/>
  <c r="AT29" i="4"/>
  <c r="AS29" i="4"/>
  <c r="AR29" i="4"/>
  <c r="AR30" i="4" s="1"/>
  <c r="AQ29" i="4"/>
  <c r="AP29" i="4"/>
  <c r="AO29" i="4"/>
  <c r="AN29" i="4"/>
  <c r="AN30" i="4" s="1"/>
  <c r="AM29" i="4"/>
  <c r="AL29" i="4"/>
  <c r="AK29" i="4"/>
  <c r="AJ29" i="4"/>
  <c r="AJ30" i="4" s="1"/>
  <c r="AI29" i="4"/>
  <c r="AH29" i="4"/>
  <c r="AG29" i="4"/>
  <c r="AF29" i="4"/>
  <c r="AF30" i="4" s="1"/>
  <c r="AE29" i="4"/>
  <c r="AD29" i="4"/>
  <c r="AC29" i="4"/>
  <c r="AB29" i="4"/>
  <c r="AB30" i="4" s="1"/>
  <c r="AA29" i="4"/>
  <c r="Z29" i="4"/>
  <c r="Y29" i="4"/>
  <c r="V29" i="4"/>
  <c r="U29" i="4"/>
  <c r="T29" i="4"/>
  <c r="S29" i="4"/>
  <c r="S30" i="4" s="1"/>
  <c r="R29" i="4"/>
  <c r="Q29" i="4"/>
  <c r="P29" i="4"/>
  <c r="O29" i="4"/>
  <c r="O30" i="4" s="1"/>
  <c r="N29" i="4"/>
  <c r="M29" i="4"/>
  <c r="L29" i="4"/>
  <c r="K29" i="4"/>
  <c r="K30" i="4" s="1"/>
  <c r="J29" i="4"/>
  <c r="I29" i="4"/>
  <c r="H29" i="4"/>
  <c r="G29" i="4"/>
  <c r="G30" i="4" s="1"/>
  <c r="F29" i="4"/>
  <c r="E29" i="4"/>
  <c r="D29" i="4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AW30" i="4" l="1"/>
  <c r="AW46" i="4" s="1"/>
  <c r="BM30" i="4"/>
  <c r="BM46" i="4" s="1"/>
  <c r="X75" i="4"/>
  <c r="X76" i="4" s="1"/>
  <c r="AO30" i="4"/>
  <c r="AO46" i="4" s="1"/>
  <c r="BE46" i="4"/>
  <c r="BE30" i="4"/>
  <c r="P75" i="4"/>
  <c r="P76" i="4" s="1"/>
  <c r="AL30" i="4"/>
  <c r="AL45" i="4" s="1"/>
  <c r="AX30" i="4"/>
  <c r="AX45" i="4" s="1"/>
  <c r="BF30" i="4"/>
  <c r="BF45" i="4" s="1"/>
  <c r="E75" i="4"/>
  <c r="E76" i="4" s="1"/>
  <c r="AK30" i="4"/>
  <c r="AK46" i="4" s="1"/>
  <c r="BI46" i="4"/>
  <c r="BI30" i="4"/>
  <c r="AT30" i="4"/>
  <c r="AT45" i="4" s="1"/>
  <c r="BJ45" i="4"/>
  <c r="BJ30" i="4"/>
  <c r="AM30" i="4"/>
  <c r="AM46" i="4" s="1"/>
  <c r="AU46" i="4"/>
  <c r="AU30" i="4"/>
  <c r="BC30" i="4"/>
  <c r="BC46" i="4" s="1"/>
  <c r="BK46" i="4"/>
  <c r="BK30" i="4"/>
  <c r="AS30" i="4"/>
  <c r="AS46" i="4" s="1"/>
  <c r="BA46" i="4"/>
  <c r="BA30" i="4"/>
  <c r="H75" i="4"/>
  <c r="H76" i="4" s="1"/>
  <c r="AF75" i="4"/>
  <c r="AF76" i="4" s="1"/>
  <c r="AP45" i="4"/>
  <c r="AP30" i="4"/>
  <c r="BB30" i="4"/>
  <c r="BB45" i="4" s="1"/>
  <c r="BN45" i="4"/>
  <c r="BN30" i="4"/>
  <c r="AQ30" i="4"/>
  <c r="AQ46" i="4" s="1"/>
  <c r="AY46" i="4"/>
  <c r="AY30" i="4"/>
  <c r="BG30" i="4"/>
  <c r="BG46" i="4" s="1"/>
  <c r="G75" i="4"/>
  <c r="G76" i="4" s="1"/>
  <c r="O75" i="4"/>
  <c r="O76" i="4" s="1"/>
  <c r="W75" i="4"/>
  <c r="W76" i="4" s="1"/>
  <c r="AE75" i="4"/>
  <c r="AE76" i="4" s="1"/>
  <c r="BH78" i="5"/>
  <c r="BH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Z113" i="5"/>
  <c r="AZ114" i="5" s="1"/>
  <c r="BH113" i="5"/>
  <c r="BH114" i="5" s="1"/>
  <c r="AX78" i="5"/>
  <c r="AX79" i="5" s="1"/>
  <c r="BN78" i="5"/>
  <c r="BN79" i="5" s="1"/>
  <c r="L78" i="5"/>
  <c r="L79" i="5" s="1"/>
  <c r="H45" i="4"/>
  <c r="H30" i="4"/>
  <c r="H46" i="4" s="1"/>
  <c r="P30" i="4"/>
  <c r="P45" i="4" s="1"/>
  <c r="AG30" i="4"/>
  <c r="AG46" i="4" s="1"/>
  <c r="M30" i="4"/>
  <c r="M46" i="4" s="1"/>
  <c r="U30" i="4"/>
  <c r="U31" i="5" s="1"/>
  <c r="D30" i="4"/>
  <c r="D45" i="4" s="1"/>
  <c r="L30" i="4"/>
  <c r="L46" i="4" s="1"/>
  <c r="T30" i="4"/>
  <c r="T45" i="4" s="1"/>
  <c r="AD30" i="4"/>
  <c r="AD31" i="5" s="1"/>
  <c r="F30" i="4"/>
  <c r="F45" i="4" s="1"/>
  <c r="N30" i="4"/>
  <c r="N31" i="5" s="1"/>
  <c r="V30" i="4"/>
  <c r="V45" i="4" s="1"/>
  <c r="E30" i="4"/>
  <c r="E45" i="4" s="1"/>
  <c r="AE30" i="4"/>
  <c r="AE46" i="4" s="1"/>
  <c r="AC30" i="4"/>
  <c r="AC46" i="4" s="1"/>
  <c r="Z30" i="4"/>
  <c r="Z45" i="4" s="1"/>
  <c r="Y46" i="4"/>
  <c r="Y30" i="4"/>
  <c r="J30" i="4"/>
  <c r="J45" i="4" s="1"/>
  <c r="R45" i="4"/>
  <c r="R30" i="4"/>
  <c r="I30" i="4"/>
  <c r="I46" i="4" s="1"/>
  <c r="Q30" i="4"/>
  <c r="Q31" i="5" s="1"/>
  <c r="AA30" i="4"/>
  <c r="AA46" i="4" s="1"/>
  <c r="AI30" i="4"/>
  <c r="AI46" i="4" s="1"/>
  <c r="AH30" i="4"/>
  <c r="AH45" i="4" s="1"/>
  <c r="R78" i="5"/>
  <c r="R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P46" i="5"/>
  <c r="AP31" i="5"/>
  <c r="AX46" i="5"/>
  <c r="AX31" i="5"/>
  <c r="BF46" i="5"/>
  <c r="BF31" i="5"/>
  <c r="BN45" i="5"/>
  <c r="BN31" i="5"/>
  <c r="P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2" i="4"/>
  <c r="AA81" i="4"/>
  <c r="BA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N46" i="4"/>
  <c r="R46" i="4"/>
  <c r="V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AU98" i="4"/>
  <c r="AU97" i="4"/>
  <c r="BK97" i="4"/>
  <c r="X45" i="4"/>
  <c r="I113" i="4"/>
  <c r="I114" i="4"/>
  <c r="Y113" i="4"/>
  <c r="AO114" i="4"/>
  <c r="AQ114" i="4"/>
  <c r="AD45" i="4" l="1"/>
  <c r="BG113" i="4"/>
  <c r="AO113" i="4"/>
  <c r="BK98" i="4"/>
  <c r="AE97" i="4"/>
  <c r="AK81" i="4"/>
  <c r="N45" i="4"/>
  <c r="U46" i="4"/>
  <c r="AM81" i="4"/>
  <c r="BE114" i="4"/>
  <c r="Y114" i="4"/>
  <c r="AD98" i="4"/>
  <c r="AW97" i="4"/>
  <c r="O97" i="4"/>
  <c r="AB120" i="5"/>
  <c r="L31" i="5"/>
  <c r="J46" i="4"/>
  <c r="Z31" i="5"/>
  <c r="AA31" i="5"/>
  <c r="J31" i="5"/>
  <c r="D31" i="5"/>
  <c r="L45" i="4"/>
  <c r="E46" i="4"/>
  <c r="D46" i="4"/>
  <c r="AC31" i="5"/>
  <c r="E31" i="5"/>
  <c r="P46" i="4"/>
  <c r="Q46" i="4"/>
  <c r="V31" i="5"/>
  <c r="I31" i="5"/>
  <c r="T31" i="5"/>
  <c r="T46" i="4"/>
  <c r="H31" i="5"/>
  <c r="AH31" i="5"/>
  <c r="M31" i="5"/>
  <c r="Z46" i="4"/>
  <c r="I45" i="4"/>
  <c r="X120" i="5"/>
  <c r="AR120" i="5"/>
  <c r="BD98" i="4"/>
  <c r="BE113" i="4"/>
  <c r="AK82" i="4"/>
  <c r="AE114" i="4"/>
  <c r="AG114" i="4"/>
  <c r="N97" i="4"/>
  <c r="AE98" i="4"/>
  <c r="U81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 l="1"/>
  <c r="BQ45" i="4" s="1"/>
  <c r="BP46" i="4"/>
  <c r="BQ46" i="4" s="1"/>
  <c r="BP31" i="5"/>
  <c r="W47" i="5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<sst xmlns="http://schemas.openxmlformats.org/spreadsheetml/2006/main" count="386" uniqueCount="107">
  <si>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</si>
  <si>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</si>
  <si>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</si>
  <si>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</si>
  <si>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</si>
  <si>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</si>
  <si>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</si>
  <si>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</si>
  <si>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</si>
  <si>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</si>
  <si>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</si>
  <si>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</si>
  <si>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</si>
  <si>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</si>
  <si>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</si>
  <si>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</si>
  <si>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</si>
  <si>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</si>
  <si>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</si>
  <si>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</si>
  <si>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</si>
  <si>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</si>
  <si>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</si>
  <si>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</si>
  <si>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</si>
  <si>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</si>
  <si>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</si>
  <si>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</si>
  <si>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</si>
  <si>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</si>
  <si>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</si>
  <si>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</si>
  <si>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</si>
  <si>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</si>
  <si>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</si>
  <si>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</si>
  <si>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</si>
  <si>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</si>
  <si>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</si>
  <si>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</si>
  <si>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</si>
  <si>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</si>
  <si>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</si>
  <si>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</si>
  <si>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</si>
  <si>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</si>
  <si>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</si>
  <si>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</si>
  <si>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</si>
  <si>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</si>
  <si>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</si>
  <si>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</si>
  <si>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</si>
  <si>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</si>
  <si>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</si>
  <si>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</si>
  <si>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</si>
  <si>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</si>
  <si>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</si>
  <si>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</si>
  <si>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</si>
  <si>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</si>
  <si>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</si>
  <si>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</si>
  <si>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</si>
  <si>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</si>
  <si>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</si>
  <si>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</si>
  <si>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</si>
  <si>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</si>
  <si>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</si>
  <si>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</si>
  <si>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</si>
  <si>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</si>
  <si>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</si>
  <si>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</si>
  <si>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</si>
  <si>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</si>
  <si>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</si>
  <si>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</si>
  <si>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</si>
  <si>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</si>
  <si>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</si>
  <si>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</si>
  <si>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</si>
  <si>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</si>
  <si>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</si>
  <si>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</si>
  <si>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</si>
  <si>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</si>
  <si>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</si>
  <si>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</si>
  <si>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</si>
  <si>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</si>
  <si>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</si>
  <si>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</si>
  <si>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</si>
  <si>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</si>
  <si>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</si>
  <si>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</si>
  <si>
    <t xml:space="preserve">Калькулятор                                  Г.М. Романашенко </t>
  </si>
  <si>
    <t xml:space="preserve">Завхоз                                             Г.М. Романашенко </t>
  </si>
  <si>
    <t>Чай с лимоном</t>
  </si>
  <si>
    <t>Повар                                              Т.В. Доголева</t>
  </si>
  <si>
    <t>150/9/4</t>
  </si>
  <si>
    <t>200, 264</t>
  </si>
  <si>
    <t>180/12/5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</si>
</sst>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2" fontId="0" fillId="0" borderId="3" xfId="0" applyNumberFormat="1" applyBorder="1"/>
    <xf numFmtId="164" fontId="0" fillId="0" borderId="3" xfId="0" applyNumberFormat="1" applyBorder="1"/>
    <xf numFmtId="167" fontId="0" fillId="0" borderId="3" xfId="0" applyNumberFormat="1" applyBorder="1"/>
    <xf numFmtId="164" fontId="0" fillId="0" borderId="3" xfId="0" applyNumberFormat="1" applyFill="1" applyBorder="1"/>
    <xf numFmtId="0" fontId="1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F10" zoomScale="75" zoomScaleNormal="75" workbookViewId="0">
      <selection activeCell="X17" sqref="X1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1" width="10.7109375" hidden="1" customWidth="1"/>
    <col min="32" max="32" width="10.7109375" customWidth="1"/>
    <col min="33" max="33" width="10.7109375" hidden="1" customWidth="1"/>
    <col min="34" max="34" width="9.140625" hidden="1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104" t="s">
        <v>2</v>
      </c>
      <c r="E4" s="104"/>
      <c r="F4" s="2">
        <v>6</v>
      </c>
      <c r="G4" t="s">
        <v>61</v>
      </c>
      <c r="K4" s="66">
        <f>'08.01.2021 3-7 лет (день 10)'!K4</f>
        <v>45189</v>
      </c>
      <c r="L4" s="3"/>
    </row>
    <row r="5" spans="1:69" ht="15" customHeight="1" x14ac:dyDescent="0.25">
      <c r="A5" s="94"/>
      <c r="B5" s="4" t="s">
        <v>3</v>
      </c>
      <c r="C5" s="96" t="s">
        <v>4</v>
      </c>
      <c r="D5" s="96" t="str">
        <f>[1]Цены!A1</f>
        <v>Хлеб пшеничный</v>
      </c>
      <c r="E5" s="96" t="str">
        <f>[1]Цены!B1</f>
        <v>Хлеб ржано-пшеничный</v>
      </c>
      <c r="F5" s="96" t="str">
        <f>[1]Цены!C1</f>
        <v>Сахар</v>
      </c>
      <c r="G5" s="96" t="str">
        <f>[1]Цены!D1</f>
        <v>Чай</v>
      </c>
      <c r="H5" s="96" t="str">
        <f>[1]Цены!E1</f>
        <v>Какао</v>
      </c>
      <c r="I5" s="96" t="str">
        <f>[1]Цены!F1</f>
        <v>Кофейный напиток</v>
      </c>
      <c r="J5" s="96" t="str">
        <f>[1]Цены!G1</f>
        <v>Молоко 2,5%</v>
      </c>
      <c r="K5" s="96" t="str">
        <f>[1]Цены!H1</f>
        <v>Масло сливочное</v>
      </c>
      <c r="L5" s="96" t="str">
        <f>[1]Цены!I1</f>
        <v>Сметана 15%</v>
      </c>
      <c r="M5" s="96" t="str">
        <f>[1]Цены!J1</f>
        <v>Молоко сухое</v>
      </c>
      <c r="N5" s="96" t="str">
        <f>[1]Цены!K1</f>
        <v>Снежок 2,5 %</v>
      </c>
      <c r="O5" s="96" t="str">
        <f>[1]Цены!L1</f>
        <v>Творог 5%</v>
      </c>
      <c r="P5" s="96" t="str">
        <f>[1]Цены!M1</f>
        <v>Молоко сгущенное</v>
      </c>
      <c r="Q5" s="96" t="str">
        <f>[1]Цены!N1</f>
        <v xml:space="preserve">Джем Сава </v>
      </c>
      <c r="R5" s="96" t="str">
        <f>[1]Цены!O1</f>
        <v>Сыр</v>
      </c>
      <c r="S5" s="96" t="str">
        <f>[1]Цены!P1</f>
        <v>Зеленый горошек</v>
      </c>
      <c r="T5" s="96" t="str">
        <f>[1]Цены!Q1</f>
        <v>Кукуруза консервирован.</v>
      </c>
      <c r="U5" s="96" t="str">
        <f>[1]Цены!R1</f>
        <v>Консервы рыбные</v>
      </c>
      <c r="V5" s="96" t="str">
        <f>[1]Цены!S1</f>
        <v>Огурцы консервирован.</v>
      </c>
      <c r="W5" s="96" t="str">
        <f>[1]Цены!T1</f>
        <v>Огурцы свежие</v>
      </c>
      <c r="X5" s="96" t="str">
        <f>[1]Цены!U1</f>
        <v>Яйцо</v>
      </c>
      <c r="Y5" s="96" t="str">
        <f>[1]Цены!V1</f>
        <v>Икра кабачковая</v>
      </c>
      <c r="Z5" s="96" t="str">
        <f>[1]Цены!W1</f>
        <v>Изюм</v>
      </c>
      <c r="AA5" s="96" t="str">
        <f>[1]Цены!X1</f>
        <v>Курага</v>
      </c>
      <c r="AB5" s="96" t="str">
        <f>[1]Цены!Y1</f>
        <v>Чернослив</v>
      </c>
      <c r="AC5" s="96" t="str">
        <f>[1]Цены!Z1</f>
        <v>Шиповник</v>
      </c>
      <c r="AD5" s="96" t="str">
        <f>[1]Цены!AA1</f>
        <v>Сухофрукты</v>
      </c>
      <c r="AE5" s="96" t="str">
        <f>[1]Цены!AB1</f>
        <v>Ягода свежемороженная</v>
      </c>
      <c r="AF5" s="96" t="str">
        <f>[1]Цены!AC1</f>
        <v>Лимон</v>
      </c>
      <c r="AG5" s="96" t="str">
        <f>[1]Цены!AD1</f>
        <v>Кисель</v>
      </c>
      <c r="AH5" s="96" t="str">
        <f>[1]Цены!AE1</f>
        <v xml:space="preserve">Сок </v>
      </c>
      <c r="AI5" s="96" t="str">
        <f>[1]Цены!AF1</f>
        <v>Макаронные изделия</v>
      </c>
      <c r="AJ5" s="96" t="str">
        <f>[1]Цены!AG1</f>
        <v>Мука</v>
      </c>
      <c r="AK5" s="96" t="str">
        <f>[1]Цены!AH1</f>
        <v>Дрожжи</v>
      </c>
      <c r="AL5" s="96" t="str">
        <f>[1]Цены!AI1</f>
        <v>Печенье</v>
      </c>
      <c r="AM5" s="96" t="str">
        <f>[1]Цены!AJ1</f>
        <v>Пряники</v>
      </c>
      <c r="AN5" s="96" t="str">
        <f>[1]Цены!AK1</f>
        <v>Вафли</v>
      </c>
      <c r="AO5" s="96" t="str">
        <f>[1]Цены!AL1</f>
        <v>Конфеты</v>
      </c>
      <c r="AP5" s="96" t="str">
        <f>[1]Цены!AM1</f>
        <v>Повидло Сава</v>
      </c>
      <c r="AQ5" s="96" t="str">
        <f>[1]Цены!AN1</f>
        <v>Крупа геркулес</v>
      </c>
      <c r="AR5" s="96" t="str">
        <f>[1]Цены!AO1</f>
        <v>Крупа горох</v>
      </c>
      <c r="AS5" s="96" t="str">
        <f>[1]Цены!AP1</f>
        <v>Крупа гречневая</v>
      </c>
      <c r="AT5" s="96" t="str">
        <f>[1]Цены!AQ1</f>
        <v>Крупа кукурузная</v>
      </c>
      <c r="AU5" s="96" t="str">
        <f>[1]Цены!AR1</f>
        <v>Крупа манная</v>
      </c>
      <c r="AV5" s="96" t="str">
        <f>[1]Цены!AS1</f>
        <v>Крупа перловая</v>
      </c>
      <c r="AW5" s="96" t="str">
        <f>[1]Цены!AT1</f>
        <v>Крупа пшеничная</v>
      </c>
      <c r="AX5" s="96" t="str">
        <f>[1]Цены!AU1</f>
        <v>Крупа пшено</v>
      </c>
      <c r="AY5" s="96" t="str">
        <f>[1]Цены!AV1</f>
        <v>Крупа ячневая</v>
      </c>
      <c r="AZ5" s="96" t="str">
        <f>[1]Цены!AW1</f>
        <v>Рис</v>
      </c>
      <c r="BA5" s="96" t="str">
        <f>[1]Цены!AX1</f>
        <v>Цыпленок бройлер</v>
      </c>
      <c r="BB5" s="96" t="str">
        <f>[1]Цены!AY1</f>
        <v>Филе куриное</v>
      </c>
      <c r="BC5" s="96" t="str">
        <f>[1]Цены!AZ1</f>
        <v>Фарш говяжий</v>
      </c>
      <c r="BD5" s="96" t="str">
        <f>[1]Цены!BA1</f>
        <v>Печень куриная</v>
      </c>
      <c r="BE5" s="96" t="str">
        <f>[1]Цены!BB1</f>
        <v>Филе минтая</v>
      </c>
      <c r="BF5" s="96" t="str">
        <f>[1]Цены!BC1</f>
        <v>Филе сельди слабосол.</v>
      </c>
      <c r="BG5" s="96" t="str">
        <f>[1]Цены!BD1</f>
        <v>Картофель</v>
      </c>
      <c r="BH5" s="96" t="str">
        <f>[1]Цены!BE1</f>
        <v>Морковь</v>
      </c>
      <c r="BI5" s="96" t="str">
        <f>[1]Цены!BF1</f>
        <v>Лук</v>
      </c>
      <c r="BJ5" s="96" t="str">
        <f>[1]Цены!BG1</f>
        <v>Капуста</v>
      </c>
      <c r="BK5" s="96" t="str">
        <f>[1]Цены!BH1</f>
        <v>Свекла</v>
      </c>
      <c r="BL5" s="96" t="str">
        <f>[1]Цены!BI1</f>
        <v>Томатная паста</v>
      </c>
      <c r="BM5" s="96" t="str">
        <f>[1]Цены!BJ1</f>
        <v>Масло растительное</v>
      </c>
      <c r="BN5" s="96" t="str">
        <f>[1]Цены!BK1</f>
        <v>Соль</v>
      </c>
      <c r="BO5" s="96" t="s">
        <v>63</v>
      </c>
      <c r="BP5" s="87" t="s">
        <v>5</v>
      </c>
      <c r="BQ5" s="87" t="s">
        <v>6</v>
      </c>
    </row>
    <row r="6" spans="1:69" ht="36" customHeight="1" x14ac:dyDescent="0.25">
      <c r="A6" s="95"/>
      <c r="B6" s="5" t="s">
        <v>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87"/>
      <c r="BQ6" s="87"/>
    </row>
    <row r="7" spans="1:69" x14ac:dyDescent="0.25">
      <c r="A7" s="88" t="s">
        <v>8</v>
      </c>
      <c r="B7" s="6" t="str">
        <f>'08.01.2021 3-7 лет (день 10)'!B7</f>
        <v>Каша рисовая молочная</v>
      </c>
      <c r="C7" s="89">
        <f>$F$4</f>
        <v>6</v>
      </c>
      <c r="D7" s="6"/>
      <c r="E7" s="6"/>
      <c r="F7" s="6">
        <v>3.0000000000000001E-3</v>
      </c>
      <c r="G7" s="6"/>
      <c r="H7" s="6"/>
      <c r="I7" s="6"/>
      <c r="J7" s="84">
        <v>0.14000000000000001</v>
      </c>
      <c r="K7" s="83">
        <v>1.5E-3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8"/>
      <c r="B8" s="6" t="str">
        <f>'08.01.2021 3-7 лет (день 10)'!B8</f>
        <v xml:space="preserve">Бутерброд с маслом </v>
      </c>
      <c r="C8" s="90"/>
      <c r="D8" s="6">
        <v>0.02</v>
      </c>
      <c r="E8" s="6"/>
      <c r="F8" s="6"/>
      <c r="G8" s="6"/>
      <c r="H8" s="6"/>
      <c r="I8" s="6"/>
      <c r="J8" s="6"/>
      <c r="K8" s="83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8"/>
      <c r="B9" s="6" t="str">
        <f>'08.01.2021 3-7 лет (день 10)'!B9</f>
        <v>Кофейный напиток с молоком</v>
      </c>
      <c r="C9" s="90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8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8"/>
      <c r="B10" s="6"/>
      <c r="C10" s="90"/>
      <c r="D10" s="6"/>
      <c r="E10" s="6"/>
      <c r="F10" s="6"/>
      <c r="G10" s="6"/>
      <c r="H10" s="6"/>
      <c r="I10" s="6"/>
      <c r="J10" s="6"/>
      <c r="K10" s="8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8"/>
      <c r="B11" s="6"/>
      <c r="C11" s="91"/>
      <c r="D11" s="6"/>
      <c r="E11" s="6"/>
      <c r="F11" s="6"/>
      <c r="G11" s="6"/>
      <c r="H11" s="6"/>
      <c r="I11" s="6"/>
      <c r="J11" s="6"/>
      <c r="K11" s="8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8" t="s">
        <v>11</v>
      </c>
      <c r="B12" s="9" t="str">
        <f>'08.01.2021 3-7 лет (день 10)'!B12</f>
        <v>Щи из свежей капусты</v>
      </c>
      <c r="C12" s="90">
        <f>F4</f>
        <v>6</v>
      </c>
      <c r="D12" s="6"/>
      <c r="E12" s="6"/>
      <c r="F12" s="6"/>
      <c r="G12" s="6"/>
      <c r="H12" s="6"/>
      <c r="I12" s="6"/>
      <c r="J12" s="6"/>
      <c r="K12" s="83">
        <v>2E-3</v>
      </c>
      <c r="L12" s="83">
        <v>4.4999999999999997E-3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8"/>
      <c r="B13" s="9" t="str">
        <f>'08.01.2021 3-7 лет (день 10)'!B13</f>
        <v>Птица в томатном соусе</v>
      </c>
      <c r="C13" s="90"/>
      <c r="D13" s="6"/>
      <c r="E13" s="6"/>
      <c r="F13" s="6"/>
      <c r="G13" s="6"/>
      <c r="H13" s="6"/>
      <c r="I13" s="6"/>
      <c r="J13" s="6"/>
      <c r="K13" s="83"/>
      <c r="L13" s="83">
        <v>1.5E-3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8"/>
      <c r="B14" s="9" t="str">
        <f>'08.01.2021 3-7 лет (день 10)'!B14</f>
        <v>Гречка отварная</v>
      </c>
      <c r="C14" s="90"/>
      <c r="D14" s="6"/>
      <c r="E14" s="6"/>
      <c r="F14" s="6"/>
      <c r="G14" s="6"/>
      <c r="H14" s="6"/>
      <c r="I14" s="6"/>
      <c r="J14" s="6"/>
      <c r="K14" s="83">
        <v>3.0000000000000001E-3</v>
      </c>
      <c r="L14" s="8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8"/>
      <c r="B15" s="9" t="str">
        <f>'08.01.2021 3-7 лет (день 10)'!B15</f>
        <v>Хлеб пшеничный</v>
      </c>
      <c r="C15" s="90"/>
      <c r="D15" s="6">
        <v>0.02</v>
      </c>
      <c r="E15" s="6"/>
      <c r="F15" s="6"/>
      <c r="G15" s="6"/>
      <c r="H15" s="6"/>
      <c r="I15" s="6"/>
      <c r="J15" s="6"/>
      <c r="K15" s="8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8"/>
      <c r="B16" s="9" t="str">
        <f>'08.01.2021 3-7 лет (день 10)'!B16</f>
        <v>Хлеб ржано-пшеничный</v>
      </c>
      <c r="C16" s="90"/>
      <c r="D16" s="6"/>
      <c r="E16" s="6">
        <v>4.3999999999999997E-2</v>
      </c>
      <c r="F16" s="6"/>
      <c r="G16" s="6"/>
      <c r="H16" s="6"/>
      <c r="I16" s="6"/>
      <c r="J16" s="6"/>
      <c r="K16" s="8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8"/>
      <c r="B17" s="9" t="str">
        <f>'08.01.2021 3-7 лет (день 10)'!B17</f>
        <v>Чай с лимоном</v>
      </c>
      <c r="C17" s="90"/>
      <c r="D17" s="82"/>
      <c r="E17" s="6"/>
      <c r="F17" s="6">
        <v>8.0000000000000002E-3</v>
      </c>
      <c r="G17" s="6">
        <v>4.0000000000000002E-4</v>
      </c>
      <c r="H17" s="11"/>
      <c r="I17" s="11"/>
      <c r="J17" s="6"/>
      <c r="K17" s="83"/>
      <c r="L17" s="6"/>
      <c r="M17" s="6"/>
      <c r="N17" s="6"/>
      <c r="O17" s="6"/>
      <c r="P17" s="6"/>
      <c r="Q17" s="6"/>
      <c r="R17" s="11"/>
      <c r="S17" s="11"/>
      <c r="T17" s="11"/>
      <c r="U17" s="7"/>
      <c r="V17" s="11"/>
      <c r="W17" s="11"/>
      <c r="X17" s="13"/>
      <c r="Y17" s="13"/>
      <c r="Z17" s="13"/>
      <c r="AA17" s="13"/>
      <c r="AB17" s="13"/>
      <c r="AC17" s="13"/>
      <c r="AD17" s="6"/>
      <c r="AE17" s="6"/>
      <c r="AF17" s="7">
        <v>5.0000000000000001E-3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8"/>
      <c r="B18" s="11"/>
      <c r="C18" s="91"/>
      <c r="D18" s="6"/>
      <c r="E18" s="6"/>
      <c r="F18" s="6"/>
      <c r="G18" s="6"/>
      <c r="H18" s="6"/>
      <c r="I18" s="6"/>
      <c r="J18" s="6"/>
      <c r="K18" s="8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100" t="s">
        <v>18</v>
      </c>
      <c r="B19" s="6" t="str">
        <f>'08.01.2021 3-7 лет (день 10)'!B19</f>
        <v>Напиток из шиповника</v>
      </c>
      <c r="C19" s="101">
        <f>$F$4</f>
        <v>6</v>
      </c>
      <c r="D19" s="11"/>
      <c r="E19" s="11"/>
      <c r="F19" s="11">
        <v>8.0000000000000002E-3</v>
      </c>
      <c r="G19" s="11"/>
      <c r="H19" s="11"/>
      <c r="I19" s="11"/>
      <c r="J19" s="6"/>
      <c r="K19" s="8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100"/>
      <c r="B20" s="6" t="s">
        <v>20</v>
      </c>
      <c r="C20" s="102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85">
        <v>6.4999999999999997E-3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100"/>
      <c r="B21" s="11"/>
      <c r="C21" s="102"/>
      <c r="D21" s="11"/>
      <c r="E21" s="11"/>
      <c r="F21" s="11"/>
      <c r="G21" s="11"/>
      <c r="H21" s="11"/>
      <c r="I21" s="11"/>
      <c r="J21" s="6"/>
      <c r="K21" s="8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100"/>
      <c r="B22" s="11"/>
      <c r="C22" s="102"/>
      <c r="D22" s="11"/>
      <c r="E22" s="11"/>
      <c r="F22" s="11"/>
      <c r="G22" s="11"/>
      <c r="H22" s="11"/>
      <c r="I22" s="11"/>
      <c r="J22" s="11"/>
      <c r="K22" s="8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100"/>
      <c r="B23" s="11"/>
      <c r="C23" s="103"/>
      <c r="D23" s="11"/>
      <c r="E23" s="11"/>
      <c r="F23" s="11"/>
      <c r="G23" s="11"/>
      <c r="H23" s="11"/>
      <c r="I23" s="11"/>
      <c r="J23" s="11"/>
      <c r="K23" s="8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8" t="s">
        <v>21</v>
      </c>
      <c r="B24" s="70" t="str">
        <f>'08.01.2021 3-7 лет (день 10)'!B24</f>
        <v>Суп молочный с макарон. изделиями</v>
      </c>
      <c r="C24" s="89">
        <f>$F$4</f>
        <v>6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85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8"/>
      <c r="B25" s="70" t="str">
        <f>'08.01.2021 3-7 лет (день 10)'!B25</f>
        <v>Хлеб пшеничный</v>
      </c>
      <c r="C25" s="90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8"/>
      <c r="B26" s="70" t="str">
        <f>'08.01.2021 3-7 лет (день 10)'!B26</f>
        <v>Чай с сахаром</v>
      </c>
      <c r="C26" s="90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8"/>
      <c r="B27" s="10"/>
      <c r="C27" s="9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8"/>
      <c r="B28" s="6"/>
      <c r="C28" s="9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4.3999999999999997E-2</v>
      </c>
      <c r="F29" s="23">
        <f t="shared" si="0"/>
        <v>4.2300000000000004E-2</v>
      </c>
      <c r="G29" s="23">
        <f t="shared" si="0"/>
        <v>8.0000000000000004E-4</v>
      </c>
      <c r="H29" s="23">
        <f t="shared" si="0"/>
        <v>0</v>
      </c>
      <c r="I29" s="23">
        <f t="shared" si="0"/>
        <v>2E-3</v>
      </c>
      <c r="J29" s="23">
        <f t="shared" si="0"/>
        <v>0.32400000000000007</v>
      </c>
      <c r="K29" s="23">
        <f t="shared" si="0"/>
        <v>1.67E-2</v>
      </c>
      <c r="L29" s="23">
        <f t="shared" si="0"/>
        <v>6.0000000000000001E-3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5.0000000000000001E-3</v>
      </c>
      <c r="AG29" s="23">
        <f t="shared" si="0"/>
        <v>0</v>
      </c>
      <c r="AH29" s="23">
        <f t="shared" si="0"/>
        <v>0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>ROUND(PRODUCT(D29,$F$4),3)</f>
        <v>0.36</v>
      </c>
      <c r="E30" s="24">
        <f t="shared" ref="E30:BO30" si="3">ROUND(PRODUCT(E29,$F$4),3)</f>
        <v>0.26400000000000001</v>
      </c>
      <c r="F30" s="24">
        <f t="shared" si="3"/>
        <v>0.254</v>
      </c>
      <c r="G30" s="24">
        <f t="shared" si="3"/>
        <v>5.0000000000000001E-3</v>
      </c>
      <c r="H30" s="24">
        <f t="shared" si="3"/>
        <v>0</v>
      </c>
      <c r="I30" s="24">
        <f t="shared" si="3"/>
        <v>1.2E-2</v>
      </c>
      <c r="J30" s="24">
        <f t="shared" si="3"/>
        <v>1.944</v>
      </c>
      <c r="K30" s="24">
        <f t="shared" si="3"/>
        <v>0.1</v>
      </c>
      <c r="L30" s="24">
        <f t="shared" si="3"/>
        <v>3.5999999999999997E-2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si="3"/>
        <v>0</v>
      </c>
      <c r="X30" s="24">
        <v>1</v>
      </c>
      <c r="Y30" s="24">
        <f t="shared" si="3"/>
        <v>0</v>
      </c>
      <c r="Z30" s="24">
        <f t="shared" si="3"/>
        <v>0</v>
      </c>
      <c r="AA30" s="24">
        <f t="shared" si="3"/>
        <v>0</v>
      </c>
      <c r="AB30" s="24">
        <f t="shared" si="3"/>
        <v>0</v>
      </c>
      <c r="AC30" s="24">
        <f t="shared" si="3"/>
        <v>0.06</v>
      </c>
      <c r="AD30" s="24">
        <f t="shared" si="3"/>
        <v>0</v>
      </c>
      <c r="AE30" s="24">
        <f t="shared" si="3"/>
        <v>0</v>
      </c>
      <c r="AF30" s="24">
        <f t="shared" si="3"/>
        <v>0.03</v>
      </c>
      <c r="AG30" s="24">
        <f t="shared" si="3"/>
        <v>0</v>
      </c>
      <c r="AH30" s="24">
        <f t="shared" si="3"/>
        <v>0</v>
      </c>
      <c r="AI30" s="24">
        <f t="shared" si="3"/>
        <v>7.1999999999999995E-2</v>
      </c>
      <c r="AJ30" s="24">
        <f t="shared" si="3"/>
        <v>0.215</v>
      </c>
      <c r="AK30" s="24">
        <f t="shared" si="3"/>
        <v>5.0000000000000001E-3</v>
      </c>
      <c r="AL30" s="24">
        <f t="shared" si="3"/>
        <v>0</v>
      </c>
      <c r="AM30" s="24">
        <f t="shared" si="3"/>
        <v>0</v>
      </c>
      <c r="AN30" s="24">
        <f t="shared" si="3"/>
        <v>0</v>
      </c>
      <c r="AO30" s="24">
        <f t="shared" si="3"/>
        <v>0</v>
      </c>
      <c r="AP30" s="24">
        <f t="shared" si="3"/>
        <v>0</v>
      </c>
      <c r="AQ30" s="24">
        <f t="shared" si="3"/>
        <v>0</v>
      </c>
      <c r="AR30" s="24">
        <f t="shared" si="3"/>
        <v>0</v>
      </c>
      <c r="AS30" s="24">
        <f t="shared" si="3"/>
        <v>0.18</v>
      </c>
      <c r="AT30" s="24">
        <f t="shared" si="3"/>
        <v>0</v>
      </c>
      <c r="AU30" s="24">
        <f t="shared" si="3"/>
        <v>0</v>
      </c>
      <c r="AV30" s="24">
        <f t="shared" si="3"/>
        <v>0</v>
      </c>
      <c r="AW30" s="24">
        <f t="shared" si="3"/>
        <v>0</v>
      </c>
      <c r="AX30" s="24">
        <f t="shared" si="3"/>
        <v>0</v>
      </c>
      <c r="AY30" s="24">
        <f t="shared" si="3"/>
        <v>0</v>
      </c>
      <c r="AZ30" s="24">
        <f t="shared" si="3"/>
        <v>0.09</v>
      </c>
      <c r="BA30" s="24">
        <f t="shared" si="3"/>
        <v>0.13200000000000001</v>
      </c>
      <c r="BB30" s="24">
        <f t="shared" si="3"/>
        <v>0.21</v>
      </c>
      <c r="BC30" s="24">
        <f t="shared" si="3"/>
        <v>0</v>
      </c>
      <c r="BD30" s="24">
        <f t="shared" si="3"/>
        <v>0</v>
      </c>
      <c r="BE30" s="24">
        <f t="shared" si="3"/>
        <v>0</v>
      </c>
      <c r="BF30" s="24">
        <f t="shared" si="3"/>
        <v>0</v>
      </c>
      <c r="BG30" s="24">
        <f t="shared" si="3"/>
        <v>0.192</v>
      </c>
      <c r="BH30" s="24">
        <f t="shared" si="3"/>
        <v>0.10199999999999999</v>
      </c>
      <c r="BI30" s="24">
        <f t="shared" si="3"/>
        <v>7.8E-2</v>
      </c>
      <c r="BJ30" s="24">
        <f t="shared" si="3"/>
        <v>0.24</v>
      </c>
      <c r="BK30" s="24">
        <f t="shared" si="3"/>
        <v>0</v>
      </c>
      <c r="BL30" s="24">
        <f t="shared" si="3"/>
        <v>4.2000000000000003E-2</v>
      </c>
      <c r="BM30" s="24">
        <f t="shared" si="3"/>
        <v>2.4E-2</v>
      </c>
      <c r="BN30" s="24">
        <f t="shared" si="3"/>
        <v>2.5000000000000001E-2</v>
      </c>
      <c r="BO30" s="24">
        <f t="shared" si="3"/>
        <v>0</v>
      </c>
    </row>
    <row r="32" spans="1:68" x14ac:dyDescent="0.25">
      <c r="F32" t="s">
        <v>100</v>
      </c>
    </row>
    <row r="34" spans="1:69" x14ac:dyDescent="0.25">
      <c r="F34" t="s">
        <v>101</v>
      </c>
    </row>
    <row r="35" spans="1:69" x14ac:dyDescent="0.25">
      <c r="BP35" s="25"/>
      <c r="BQ35" s="26"/>
    </row>
    <row r="36" spans="1:69" x14ac:dyDescent="0.25">
      <c r="F36" t="s">
        <v>103</v>
      </c>
    </row>
    <row r="43" spans="1:69" ht="17.25" x14ac:dyDescent="0.3">
      <c r="A43" s="27"/>
      <c r="B43" s="28" t="s">
        <v>26</v>
      </c>
      <c r="C43" s="29" t="s">
        <v>27</v>
      </c>
      <c r="D43" s="30">
        <v>67.27</v>
      </c>
      <c r="E43" s="30">
        <v>70</v>
      </c>
      <c r="F43" s="30">
        <v>86</v>
      </c>
      <c r="G43" s="30">
        <v>568</v>
      </c>
      <c r="H43" s="30">
        <v>1140</v>
      </c>
      <c r="I43" s="30">
        <v>720</v>
      </c>
      <c r="J43" s="30">
        <v>71.38</v>
      </c>
      <c r="K43" s="30">
        <v>662.44</v>
      </c>
      <c r="L43" s="30">
        <v>200.83</v>
      </c>
      <c r="M43" s="30">
        <v>529</v>
      </c>
      <c r="N43" s="30">
        <v>99.49</v>
      </c>
      <c r="O43" s="30">
        <v>320.32</v>
      </c>
      <c r="P43" s="30">
        <v>373.68</v>
      </c>
      <c r="Q43" s="30">
        <v>400</v>
      </c>
      <c r="R43" s="30"/>
      <c r="S43" s="30"/>
      <c r="T43" s="30"/>
      <c r="U43" s="30">
        <v>708</v>
      </c>
      <c r="V43" s="30">
        <v>364.1</v>
      </c>
      <c r="W43" s="30">
        <v>139</v>
      </c>
      <c r="X43" s="30">
        <v>7.6</v>
      </c>
      <c r="Y43" s="30"/>
      <c r="Z43" s="30">
        <v>305</v>
      </c>
      <c r="AA43" s="30">
        <v>273</v>
      </c>
      <c r="AB43" s="30">
        <v>263</v>
      </c>
      <c r="AC43" s="30">
        <v>250</v>
      </c>
      <c r="AD43" s="30">
        <v>145</v>
      </c>
      <c r="AE43" s="30">
        <v>298.43</v>
      </c>
      <c r="AF43" s="30">
        <v>229</v>
      </c>
      <c r="AG43" s="30">
        <v>231.82</v>
      </c>
      <c r="AH43" s="30">
        <v>69.2</v>
      </c>
      <c r="AI43" s="30">
        <v>59.25</v>
      </c>
      <c r="AJ43" s="30">
        <v>38.5</v>
      </c>
      <c r="AK43" s="30">
        <v>190</v>
      </c>
      <c r="AL43" s="30">
        <v>194</v>
      </c>
      <c r="AM43" s="30">
        <v>316.27999999999997</v>
      </c>
      <c r="AN43" s="30">
        <v>254</v>
      </c>
      <c r="AO43" s="30"/>
      <c r="AP43" s="30">
        <v>201.15</v>
      </c>
      <c r="AQ43" s="30">
        <v>62.5</v>
      </c>
      <c r="AR43" s="30">
        <v>50</v>
      </c>
      <c r="AS43" s="30">
        <v>72</v>
      </c>
      <c r="AT43" s="30">
        <v>64.290000000000006</v>
      </c>
      <c r="AU43" s="30">
        <v>57.14</v>
      </c>
      <c r="AV43" s="30">
        <v>51.25</v>
      </c>
      <c r="AW43" s="30">
        <v>77.14</v>
      </c>
      <c r="AX43" s="30">
        <v>66</v>
      </c>
      <c r="AY43" s="30">
        <v>60</v>
      </c>
      <c r="AZ43" s="30">
        <v>123.33</v>
      </c>
      <c r="BA43" s="30">
        <v>296</v>
      </c>
      <c r="BB43" s="30">
        <v>499</v>
      </c>
      <c r="BC43" s="30">
        <v>503</v>
      </c>
      <c r="BD43" s="30">
        <v>217</v>
      </c>
      <c r="BE43" s="30">
        <v>410</v>
      </c>
      <c r="BF43" s="30"/>
      <c r="BG43" s="30">
        <v>62</v>
      </c>
      <c r="BH43" s="30">
        <v>62</v>
      </c>
      <c r="BI43" s="30">
        <v>41</v>
      </c>
      <c r="BJ43" s="30">
        <v>30</v>
      </c>
      <c r="BK43" s="30">
        <v>55</v>
      </c>
      <c r="BL43" s="30">
        <v>278</v>
      </c>
      <c r="BM43" s="30">
        <v>138.88999999999999</v>
      </c>
      <c r="BN43" s="30">
        <v>14.89</v>
      </c>
      <c r="BO43" s="30">
        <v>10000</v>
      </c>
    </row>
    <row r="44" spans="1:69" ht="17.25" x14ac:dyDescent="0.3">
      <c r="B44" s="21" t="s">
        <v>28</v>
      </c>
      <c r="C44" s="22" t="s">
        <v>27</v>
      </c>
      <c r="D44" s="23">
        <f t="shared" ref="D44:BN44" si="4">D43/1000</f>
        <v>6.7269999999999996E-2</v>
      </c>
      <c r="E44" s="23">
        <f t="shared" si="4"/>
        <v>7.0000000000000007E-2</v>
      </c>
      <c r="F44" s="23">
        <f t="shared" si="4"/>
        <v>8.5999999999999993E-2</v>
      </c>
      <c r="G44" s="23">
        <f t="shared" si="4"/>
        <v>0.56799999999999995</v>
      </c>
      <c r="H44" s="23">
        <f t="shared" si="4"/>
        <v>1.1399999999999999</v>
      </c>
      <c r="I44" s="23">
        <f t="shared" si="4"/>
        <v>0.72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0.52900000000000003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</v>
      </c>
      <c r="R44" s="23">
        <f t="shared" si="4"/>
        <v>0</v>
      </c>
      <c r="S44" s="23">
        <f>S43/1000</f>
        <v>0</v>
      </c>
      <c r="T44" s="23">
        <f>T43/1000</f>
        <v>0</v>
      </c>
      <c r="U44" s="23">
        <f>U43/1000</f>
        <v>0.70799999999999996</v>
      </c>
      <c r="V44" s="23">
        <f>V43/1000</f>
        <v>0.36410000000000003</v>
      </c>
      <c r="W44" s="23">
        <f>W43/1000</f>
        <v>0.13900000000000001</v>
      </c>
      <c r="X44" s="23">
        <f t="shared" si="4"/>
        <v>7.6E-3</v>
      </c>
      <c r="Y44" s="23">
        <f t="shared" si="4"/>
        <v>0</v>
      </c>
      <c r="Z44" s="23">
        <f t="shared" si="4"/>
        <v>0.30499999999999999</v>
      </c>
      <c r="AA44" s="23">
        <f t="shared" si="4"/>
        <v>0.27300000000000002</v>
      </c>
      <c r="AB44" s="23">
        <f t="shared" si="4"/>
        <v>0.26300000000000001</v>
      </c>
      <c r="AC44" s="23">
        <f t="shared" si="4"/>
        <v>0.25</v>
      </c>
      <c r="AD44" s="23">
        <f t="shared" si="4"/>
        <v>0.14499999999999999</v>
      </c>
      <c r="AE44" s="23">
        <f t="shared" si="4"/>
        <v>0.29843000000000003</v>
      </c>
      <c r="AF44" s="23">
        <f t="shared" si="4"/>
        <v>0.22900000000000001</v>
      </c>
      <c r="AG44" s="23">
        <f t="shared" si="4"/>
        <v>0.23182</v>
      </c>
      <c r="AH44" s="23">
        <f t="shared" si="4"/>
        <v>6.9199999999999998E-2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0.254</v>
      </c>
      <c r="AO44" s="23">
        <f t="shared" si="4"/>
        <v>0</v>
      </c>
      <c r="AP44" s="23">
        <f t="shared" si="4"/>
        <v>0.20115</v>
      </c>
      <c r="AQ44" s="23">
        <f t="shared" si="4"/>
        <v>6.25E-2</v>
      </c>
      <c r="AR44" s="23">
        <f t="shared" si="4"/>
        <v>0.05</v>
      </c>
      <c r="AS44" s="23">
        <f t="shared" si="4"/>
        <v>7.1999999999999995E-2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5.1249999999999997E-2</v>
      </c>
      <c r="AW44" s="23">
        <f t="shared" si="4"/>
        <v>7.714E-2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0.12333</v>
      </c>
      <c r="BA44" s="23">
        <f t="shared" si="4"/>
        <v>0.29599999999999999</v>
      </c>
      <c r="BB44" s="23">
        <f t="shared" si="4"/>
        <v>0.499</v>
      </c>
      <c r="BC44" s="23">
        <f t="shared" si="4"/>
        <v>0.503</v>
      </c>
      <c r="BD44" s="23">
        <f t="shared" si="4"/>
        <v>0.217</v>
      </c>
      <c r="BE44" s="23">
        <f t="shared" si="4"/>
        <v>0.41</v>
      </c>
      <c r="BF44" s="23">
        <f t="shared" si="4"/>
        <v>0</v>
      </c>
      <c r="BG44" s="23">
        <f t="shared" si="4"/>
        <v>6.2E-2</v>
      </c>
      <c r="BH44" s="23">
        <f t="shared" si="4"/>
        <v>6.2E-2</v>
      </c>
      <c r="BI44" s="23">
        <f t="shared" si="4"/>
        <v>4.1000000000000002E-2</v>
      </c>
      <c r="BJ44" s="23">
        <f t="shared" si="4"/>
        <v>0.03</v>
      </c>
      <c r="BK44" s="23">
        <f t="shared" si="4"/>
        <v>5.5E-2</v>
      </c>
      <c r="BL44" s="23">
        <f t="shared" si="4"/>
        <v>0.27800000000000002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1"/>
      <c r="B45" s="32" t="s">
        <v>29</v>
      </c>
      <c r="C45" s="92"/>
      <c r="D45" s="33">
        <f t="shared" ref="D45:BN45" si="6">D30*D43</f>
        <v>24.217199999999998</v>
      </c>
      <c r="E45" s="33">
        <f t="shared" si="6"/>
        <v>18.48</v>
      </c>
      <c r="F45" s="33">
        <f t="shared" si="6"/>
        <v>21.844000000000001</v>
      </c>
      <c r="G45" s="33">
        <f t="shared" si="6"/>
        <v>2.84</v>
      </c>
      <c r="H45" s="33">
        <f t="shared" si="6"/>
        <v>0</v>
      </c>
      <c r="I45" s="33">
        <f t="shared" si="6"/>
        <v>8.64</v>
      </c>
      <c r="J45" s="33">
        <f t="shared" si="6"/>
        <v>138.76272</v>
      </c>
      <c r="K45" s="33">
        <f t="shared" si="6"/>
        <v>66.244000000000014</v>
      </c>
      <c r="L45" s="33">
        <f t="shared" si="6"/>
        <v>7.2298799999999996</v>
      </c>
      <c r="M45" s="33">
        <f t="shared" si="6"/>
        <v>0</v>
      </c>
      <c r="N45" s="33">
        <f t="shared" si="6"/>
        <v>0</v>
      </c>
      <c r="O45" s="33">
        <f t="shared" si="6"/>
        <v>0</v>
      </c>
      <c r="P45" s="33">
        <f t="shared" si="6"/>
        <v>0</v>
      </c>
      <c r="Q45" s="33">
        <f t="shared" si="6"/>
        <v>0</v>
      </c>
      <c r="R45" s="33">
        <f t="shared" si="6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6"/>
        <v>7.6</v>
      </c>
      <c r="Y45" s="33">
        <f t="shared" si="6"/>
        <v>0</v>
      </c>
      <c r="Z45" s="33">
        <f t="shared" si="6"/>
        <v>0</v>
      </c>
      <c r="AA45" s="33">
        <f t="shared" si="6"/>
        <v>0</v>
      </c>
      <c r="AB45" s="33">
        <f t="shared" si="6"/>
        <v>0</v>
      </c>
      <c r="AC45" s="33">
        <f t="shared" si="6"/>
        <v>15</v>
      </c>
      <c r="AD45" s="33">
        <f t="shared" si="6"/>
        <v>0</v>
      </c>
      <c r="AE45" s="33">
        <f t="shared" si="6"/>
        <v>0</v>
      </c>
      <c r="AF45" s="33">
        <f t="shared" si="6"/>
        <v>6.87</v>
      </c>
      <c r="AG45" s="33">
        <f t="shared" si="6"/>
        <v>0</v>
      </c>
      <c r="AH45" s="33">
        <f t="shared" si="6"/>
        <v>0</v>
      </c>
      <c r="AI45" s="33">
        <f t="shared" si="6"/>
        <v>4.266</v>
      </c>
      <c r="AJ45" s="33">
        <f t="shared" si="6"/>
        <v>8.2774999999999999</v>
      </c>
      <c r="AK45" s="33">
        <f t="shared" si="6"/>
        <v>0.95000000000000007</v>
      </c>
      <c r="AL45" s="33">
        <f t="shared" si="6"/>
        <v>0</v>
      </c>
      <c r="AM45" s="33">
        <f t="shared" si="6"/>
        <v>0</v>
      </c>
      <c r="AN45" s="33">
        <f t="shared" si="6"/>
        <v>0</v>
      </c>
      <c r="AO45" s="33">
        <f t="shared" si="6"/>
        <v>0</v>
      </c>
      <c r="AP45" s="33">
        <f t="shared" si="6"/>
        <v>0</v>
      </c>
      <c r="AQ45" s="33">
        <f t="shared" si="6"/>
        <v>0</v>
      </c>
      <c r="AR45" s="33">
        <f t="shared" si="6"/>
        <v>0</v>
      </c>
      <c r="AS45" s="33">
        <f t="shared" si="6"/>
        <v>12.959999999999999</v>
      </c>
      <c r="AT45" s="33">
        <f t="shared" si="6"/>
        <v>0</v>
      </c>
      <c r="AU45" s="33">
        <f t="shared" si="6"/>
        <v>0</v>
      </c>
      <c r="AV45" s="33">
        <f t="shared" si="6"/>
        <v>0</v>
      </c>
      <c r="AW45" s="33">
        <f t="shared" si="6"/>
        <v>0</v>
      </c>
      <c r="AX45" s="33">
        <f t="shared" si="6"/>
        <v>0</v>
      </c>
      <c r="AY45" s="33">
        <f t="shared" si="6"/>
        <v>0</v>
      </c>
      <c r="AZ45" s="33">
        <f t="shared" si="6"/>
        <v>11.099699999999999</v>
      </c>
      <c r="BA45" s="33">
        <f t="shared" si="6"/>
        <v>39.072000000000003</v>
      </c>
      <c r="BB45" s="33">
        <f t="shared" si="6"/>
        <v>104.78999999999999</v>
      </c>
      <c r="BC45" s="33">
        <f t="shared" si="6"/>
        <v>0</v>
      </c>
      <c r="BD45" s="33">
        <f t="shared" si="6"/>
        <v>0</v>
      </c>
      <c r="BE45" s="33">
        <f t="shared" si="6"/>
        <v>0</v>
      </c>
      <c r="BF45" s="33">
        <f t="shared" si="6"/>
        <v>0</v>
      </c>
      <c r="BG45" s="33">
        <f t="shared" si="6"/>
        <v>11.904</v>
      </c>
      <c r="BH45" s="33">
        <f t="shared" si="6"/>
        <v>6.3239999999999998</v>
      </c>
      <c r="BI45" s="33">
        <f t="shared" si="6"/>
        <v>3.198</v>
      </c>
      <c r="BJ45" s="33">
        <f t="shared" si="6"/>
        <v>7.1999999999999993</v>
      </c>
      <c r="BK45" s="33">
        <f t="shared" si="6"/>
        <v>0</v>
      </c>
      <c r="BL45" s="33">
        <f t="shared" si="6"/>
        <v>11.676</v>
      </c>
      <c r="BM45" s="33">
        <f t="shared" si="6"/>
        <v>3.3333599999999999</v>
      </c>
      <c r="BN45" s="33">
        <f t="shared" si="6"/>
        <v>0.37225000000000003</v>
      </c>
      <c r="BO45" s="33">
        <f t="shared" ref="BO45" si="7">BO30*BO43</f>
        <v>0</v>
      </c>
      <c r="BP45" s="34">
        <f>SUM(D45:BN45)</f>
        <v>543.15061000000003</v>
      </c>
      <c r="BQ45" s="35">
        <f>BP45/$C$7</f>
        <v>90.525101666666671</v>
      </c>
    </row>
    <row r="46" spans="1:69" ht="17.25" x14ac:dyDescent="0.3">
      <c r="A46" s="31"/>
      <c r="B46" s="32" t="s">
        <v>30</v>
      </c>
      <c r="C46" s="92"/>
      <c r="D46" s="33">
        <f t="shared" ref="D46:BN46" si="8">D30*D43</f>
        <v>24.217199999999998</v>
      </c>
      <c r="E46" s="33">
        <f t="shared" si="8"/>
        <v>18.48</v>
      </c>
      <c r="F46" s="33">
        <f t="shared" si="8"/>
        <v>21.844000000000001</v>
      </c>
      <c r="G46" s="33">
        <f t="shared" si="8"/>
        <v>2.84</v>
      </c>
      <c r="H46" s="33">
        <f t="shared" si="8"/>
        <v>0</v>
      </c>
      <c r="I46" s="33">
        <f t="shared" si="8"/>
        <v>8.64</v>
      </c>
      <c r="J46" s="33">
        <f t="shared" si="8"/>
        <v>138.76272</v>
      </c>
      <c r="K46" s="33">
        <f t="shared" si="8"/>
        <v>66.244000000000014</v>
      </c>
      <c r="L46" s="33">
        <f t="shared" si="8"/>
        <v>7.2298799999999996</v>
      </c>
      <c r="M46" s="33">
        <f t="shared" si="8"/>
        <v>0</v>
      </c>
      <c r="N46" s="33">
        <f t="shared" si="8"/>
        <v>0</v>
      </c>
      <c r="O46" s="33">
        <f t="shared" si="8"/>
        <v>0</v>
      </c>
      <c r="P46" s="33">
        <f t="shared" si="8"/>
        <v>0</v>
      </c>
      <c r="Q46" s="33">
        <f t="shared" si="8"/>
        <v>0</v>
      </c>
      <c r="R46" s="33">
        <f t="shared" si="8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8"/>
        <v>7.6</v>
      </c>
      <c r="Y46" s="33">
        <f t="shared" si="8"/>
        <v>0</v>
      </c>
      <c r="Z46" s="33">
        <f t="shared" si="8"/>
        <v>0</v>
      </c>
      <c r="AA46" s="33">
        <f t="shared" si="8"/>
        <v>0</v>
      </c>
      <c r="AB46" s="33">
        <f t="shared" si="8"/>
        <v>0</v>
      </c>
      <c r="AC46" s="33">
        <f t="shared" si="8"/>
        <v>15</v>
      </c>
      <c r="AD46" s="33">
        <f t="shared" si="8"/>
        <v>0</v>
      </c>
      <c r="AE46" s="33">
        <f t="shared" si="8"/>
        <v>0</v>
      </c>
      <c r="AF46" s="33">
        <f t="shared" si="8"/>
        <v>6.87</v>
      </c>
      <c r="AG46" s="33">
        <f t="shared" si="8"/>
        <v>0</v>
      </c>
      <c r="AH46" s="33">
        <f t="shared" si="8"/>
        <v>0</v>
      </c>
      <c r="AI46" s="33">
        <f t="shared" si="8"/>
        <v>4.266</v>
      </c>
      <c r="AJ46" s="33">
        <f t="shared" si="8"/>
        <v>8.2774999999999999</v>
      </c>
      <c r="AK46" s="33">
        <f t="shared" si="8"/>
        <v>0.95000000000000007</v>
      </c>
      <c r="AL46" s="33">
        <f t="shared" si="8"/>
        <v>0</v>
      </c>
      <c r="AM46" s="33">
        <f t="shared" si="8"/>
        <v>0</v>
      </c>
      <c r="AN46" s="33">
        <f t="shared" si="8"/>
        <v>0</v>
      </c>
      <c r="AO46" s="33">
        <f t="shared" si="8"/>
        <v>0</v>
      </c>
      <c r="AP46" s="33">
        <f t="shared" si="8"/>
        <v>0</v>
      </c>
      <c r="AQ46" s="33">
        <f t="shared" si="8"/>
        <v>0</v>
      </c>
      <c r="AR46" s="33">
        <f t="shared" si="8"/>
        <v>0</v>
      </c>
      <c r="AS46" s="33">
        <f t="shared" si="8"/>
        <v>12.959999999999999</v>
      </c>
      <c r="AT46" s="33">
        <f t="shared" si="8"/>
        <v>0</v>
      </c>
      <c r="AU46" s="33">
        <f t="shared" si="8"/>
        <v>0</v>
      </c>
      <c r="AV46" s="33">
        <f t="shared" si="8"/>
        <v>0</v>
      </c>
      <c r="AW46" s="33">
        <f t="shared" si="8"/>
        <v>0</v>
      </c>
      <c r="AX46" s="33">
        <f t="shared" si="8"/>
        <v>0</v>
      </c>
      <c r="AY46" s="33">
        <f t="shared" si="8"/>
        <v>0</v>
      </c>
      <c r="AZ46" s="33">
        <f t="shared" si="8"/>
        <v>11.099699999999999</v>
      </c>
      <c r="BA46" s="33">
        <f t="shared" si="8"/>
        <v>39.072000000000003</v>
      </c>
      <c r="BB46" s="33">
        <f t="shared" si="8"/>
        <v>104.78999999999999</v>
      </c>
      <c r="BC46" s="33">
        <f t="shared" si="8"/>
        <v>0</v>
      </c>
      <c r="BD46" s="33">
        <f t="shared" si="8"/>
        <v>0</v>
      </c>
      <c r="BE46" s="33">
        <f t="shared" si="8"/>
        <v>0</v>
      </c>
      <c r="BF46" s="33">
        <f t="shared" si="8"/>
        <v>0</v>
      </c>
      <c r="BG46" s="33">
        <f t="shared" si="8"/>
        <v>11.904</v>
      </c>
      <c r="BH46" s="33">
        <f t="shared" si="8"/>
        <v>6.3239999999999998</v>
      </c>
      <c r="BI46" s="33">
        <f t="shared" si="8"/>
        <v>3.198</v>
      </c>
      <c r="BJ46" s="33">
        <f t="shared" si="8"/>
        <v>7.1999999999999993</v>
      </c>
      <c r="BK46" s="33">
        <f t="shared" si="8"/>
        <v>0</v>
      </c>
      <c r="BL46" s="33">
        <f t="shared" si="8"/>
        <v>11.676</v>
      </c>
      <c r="BM46" s="33">
        <f t="shared" si="8"/>
        <v>3.3333599999999999</v>
      </c>
      <c r="BN46" s="33">
        <f t="shared" si="8"/>
        <v>0.37225000000000003</v>
      </c>
      <c r="BO46" s="33">
        <f t="shared" ref="BO46" si="9">BO30*BO43</f>
        <v>0</v>
      </c>
      <c r="BP46" s="34">
        <f>SUM(D46:BN46)</f>
        <v>543.15061000000003</v>
      </c>
      <c r="BQ46" s="35">
        <f>BP46/$C$7</f>
        <v>90.525101666666671</v>
      </c>
    </row>
    <row r="47" spans="1:69" x14ac:dyDescent="0.25">
      <c r="A47" s="36"/>
      <c r="B47" s="36" t="s">
        <v>31</v>
      </c>
    </row>
    <row r="48" spans="1:69" x14ac:dyDescent="0.25">
      <c r="A48" s="36"/>
      <c r="B48" s="36" t="s">
        <v>32</v>
      </c>
    </row>
    <row r="49" spans="1:69" x14ac:dyDescent="0.25">
      <c r="BQ49" s="37">
        <f>BQ63+BQ81+BQ97+BQ113</f>
        <v>89.838397000000015</v>
      </c>
    </row>
    <row r="50" spans="1:69" x14ac:dyDescent="0.25">
      <c r="AH50" s="2"/>
    </row>
    <row r="51" spans="1:69" ht="15" customHeight="1" x14ac:dyDescent="0.25">
      <c r="A51" s="94"/>
      <c r="B51" s="4" t="s">
        <v>3</v>
      </c>
      <c r="C51" s="96" t="s">
        <v>4</v>
      </c>
      <c r="D51" s="93" t="str">
        <f t="shared" ref="D51:BN51" si="10">D5</f>
        <v>Хлеб пшеничный</v>
      </c>
      <c r="E51" s="93" t="str">
        <f t="shared" si="10"/>
        <v>Хлеб ржано-пшеничный</v>
      </c>
      <c r="F51" s="93" t="str">
        <f t="shared" si="10"/>
        <v>Сахар</v>
      </c>
      <c r="G51" s="93" t="str">
        <f t="shared" si="10"/>
        <v>Чай</v>
      </c>
      <c r="H51" s="93" t="str">
        <f t="shared" si="10"/>
        <v>Какао</v>
      </c>
      <c r="I51" s="93" t="str">
        <f t="shared" si="10"/>
        <v>Кофейный напиток</v>
      </c>
      <c r="J51" s="93" t="str">
        <f t="shared" si="10"/>
        <v>Молоко 2,5%</v>
      </c>
      <c r="K51" s="93" t="str">
        <f t="shared" si="10"/>
        <v>Масло сливочное</v>
      </c>
      <c r="L51" s="93" t="str">
        <f t="shared" si="10"/>
        <v>Сметана 15%</v>
      </c>
      <c r="M51" s="93" t="str">
        <f t="shared" si="10"/>
        <v>Молоко сухое</v>
      </c>
      <c r="N51" s="93" t="str">
        <f t="shared" si="10"/>
        <v>Снежок 2,5 %</v>
      </c>
      <c r="O51" s="93" t="str">
        <f t="shared" si="10"/>
        <v>Творог 5%</v>
      </c>
      <c r="P51" s="93" t="str">
        <f t="shared" si="10"/>
        <v>Молоко сгущенное</v>
      </c>
      <c r="Q51" s="93" t="str">
        <f t="shared" si="10"/>
        <v xml:space="preserve">Джем Сава </v>
      </c>
      <c r="R51" s="93" t="str">
        <f t="shared" si="10"/>
        <v>Сыр</v>
      </c>
      <c r="S51" s="93" t="str">
        <f>S5</f>
        <v>Зеленый горошек</v>
      </c>
      <c r="T51" s="93" t="str">
        <f>T5</f>
        <v>Кукуруза консервирован.</v>
      </c>
      <c r="U51" s="93" t="str">
        <f>U5</f>
        <v>Консервы рыбные</v>
      </c>
      <c r="V51" s="93" t="str">
        <f>V5</f>
        <v>Огурцы консервирован.</v>
      </c>
      <c r="W51" s="93" t="str">
        <f>W5</f>
        <v>Огурцы свежие</v>
      </c>
      <c r="X51" s="93" t="str">
        <f t="shared" si="10"/>
        <v>Яйцо</v>
      </c>
      <c r="Y51" s="93" t="str">
        <f t="shared" si="10"/>
        <v>Икра кабачковая</v>
      </c>
      <c r="Z51" s="93" t="str">
        <f t="shared" si="10"/>
        <v>Изюм</v>
      </c>
      <c r="AA51" s="93" t="str">
        <f t="shared" si="10"/>
        <v>Курага</v>
      </c>
      <c r="AB51" s="93" t="str">
        <f t="shared" si="10"/>
        <v>Чернослив</v>
      </c>
      <c r="AC51" s="93" t="str">
        <f t="shared" si="10"/>
        <v>Шиповник</v>
      </c>
      <c r="AD51" s="93" t="str">
        <f t="shared" si="10"/>
        <v>Сухофрукты</v>
      </c>
      <c r="AE51" s="93" t="str">
        <f t="shared" si="10"/>
        <v>Ягода свежемороженная</v>
      </c>
      <c r="AF51" s="93" t="str">
        <f t="shared" si="10"/>
        <v>Лимон</v>
      </c>
      <c r="AG51" s="93" t="str">
        <f t="shared" si="10"/>
        <v>Кисель</v>
      </c>
      <c r="AH51" s="93" t="str">
        <f t="shared" si="10"/>
        <v xml:space="preserve">Сок </v>
      </c>
      <c r="AI51" s="93" t="str">
        <f t="shared" si="10"/>
        <v>Макаронные изделия</v>
      </c>
      <c r="AJ51" s="93" t="str">
        <f t="shared" si="10"/>
        <v>Мука</v>
      </c>
      <c r="AK51" s="93" t="str">
        <f t="shared" si="10"/>
        <v>Дрожжи</v>
      </c>
      <c r="AL51" s="93" t="str">
        <f t="shared" si="10"/>
        <v>Печенье</v>
      </c>
      <c r="AM51" s="93" t="str">
        <f t="shared" si="10"/>
        <v>Пряники</v>
      </c>
      <c r="AN51" s="93" t="str">
        <f t="shared" si="10"/>
        <v>Вафли</v>
      </c>
      <c r="AO51" s="93" t="str">
        <f t="shared" si="10"/>
        <v>Конфеты</v>
      </c>
      <c r="AP51" s="93" t="str">
        <f t="shared" si="10"/>
        <v>Повидло Сава</v>
      </c>
      <c r="AQ51" s="93" t="str">
        <f t="shared" si="10"/>
        <v>Крупа геркулес</v>
      </c>
      <c r="AR51" s="93" t="str">
        <f t="shared" si="10"/>
        <v>Крупа горох</v>
      </c>
      <c r="AS51" s="93" t="str">
        <f t="shared" si="10"/>
        <v>Крупа гречневая</v>
      </c>
      <c r="AT51" s="93" t="str">
        <f t="shared" si="10"/>
        <v>Крупа кукурузная</v>
      </c>
      <c r="AU51" s="93" t="str">
        <f t="shared" si="10"/>
        <v>Крупа манная</v>
      </c>
      <c r="AV51" s="93" t="str">
        <f t="shared" si="10"/>
        <v>Крупа перловая</v>
      </c>
      <c r="AW51" s="93" t="str">
        <f t="shared" si="10"/>
        <v>Крупа пшеничная</v>
      </c>
      <c r="AX51" s="93" t="str">
        <f t="shared" si="10"/>
        <v>Крупа пшено</v>
      </c>
      <c r="AY51" s="93" t="str">
        <f t="shared" si="10"/>
        <v>Крупа ячневая</v>
      </c>
      <c r="AZ51" s="93" t="str">
        <f t="shared" si="10"/>
        <v>Рис</v>
      </c>
      <c r="BA51" s="93" t="str">
        <f t="shared" si="10"/>
        <v>Цыпленок бройлер</v>
      </c>
      <c r="BB51" s="93" t="str">
        <f t="shared" si="10"/>
        <v>Филе куриное</v>
      </c>
      <c r="BC51" s="93" t="str">
        <f t="shared" si="10"/>
        <v>Фарш говяжий</v>
      </c>
      <c r="BD51" s="93" t="str">
        <f t="shared" si="10"/>
        <v>Печень куриная</v>
      </c>
      <c r="BE51" s="93" t="str">
        <f t="shared" si="10"/>
        <v>Филе минтая</v>
      </c>
      <c r="BF51" s="93" t="str">
        <f t="shared" si="10"/>
        <v>Филе сельди слабосол.</v>
      </c>
      <c r="BG51" s="93" t="str">
        <f t="shared" si="10"/>
        <v>Картофель</v>
      </c>
      <c r="BH51" s="93" t="str">
        <f t="shared" si="10"/>
        <v>Морковь</v>
      </c>
      <c r="BI51" s="93" t="str">
        <f t="shared" si="10"/>
        <v>Лук</v>
      </c>
      <c r="BJ51" s="93" t="str">
        <f t="shared" si="10"/>
        <v>Капуста</v>
      </c>
      <c r="BK51" s="93" t="str">
        <f t="shared" si="10"/>
        <v>Свекла</v>
      </c>
      <c r="BL51" s="93" t="str">
        <f t="shared" si="10"/>
        <v>Томатная паста</v>
      </c>
      <c r="BM51" s="93" t="str">
        <f t="shared" si="10"/>
        <v>Масло растительное</v>
      </c>
      <c r="BN51" s="93" t="str">
        <f t="shared" si="10"/>
        <v>Соль</v>
      </c>
      <c r="BO51" s="93" t="str">
        <f t="shared" ref="BO51" si="11">BO5</f>
        <v>Аскорбиновая кислота</v>
      </c>
      <c r="BP51" s="87" t="s">
        <v>5</v>
      </c>
      <c r="BQ51" s="87" t="s">
        <v>6</v>
      </c>
    </row>
    <row r="52" spans="1:69" ht="36" customHeight="1" x14ac:dyDescent="0.25">
      <c r="A52" s="95"/>
      <c r="B52" s="5" t="s">
        <v>7</v>
      </c>
      <c r="C52" s="97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87"/>
      <c r="BQ52" s="87"/>
    </row>
    <row r="53" spans="1:69" x14ac:dyDescent="0.25">
      <c r="A53" s="88" t="s">
        <v>8</v>
      </c>
      <c r="B53" s="6" t="str">
        <f>B7</f>
        <v>Каша рисовая молочная</v>
      </c>
      <c r="C53" s="89">
        <f>$F$4</f>
        <v>6</v>
      </c>
      <c r="D53" s="6">
        <f t="shared" ref="D53:BN57" si="12">D7</f>
        <v>0</v>
      </c>
      <c r="E53" s="6">
        <f t="shared" si="12"/>
        <v>0</v>
      </c>
      <c r="F53" s="6">
        <f t="shared" si="12"/>
        <v>3.0000000000000001E-3</v>
      </c>
      <c r="G53" s="6">
        <f t="shared" si="12"/>
        <v>0</v>
      </c>
      <c r="H53" s="6">
        <f t="shared" si="12"/>
        <v>0</v>
      </c>
      <c r="I53" s="6">
        <f t="shared" si="12"/>
        <v>0</v>
      </c>
      <c r="J53" s="6">
        <f t="shared" si="12"/>
        <v>0.14000000000000001</v>
      </c>
      <c r="K53" s="6">
        <f t="shared" si="12"/>
        <v>1.5E-3</v>
      </c>
      <c r="L53" s="6">
        <f t="shared" si="12"/>
        <v>0</v>
      </c>
      <c r="M53" s="6">
        <f t="shared" si="12"/>
        <v>0</v>
      </c>
      <c r="N53" s="6">
        <f t="shared" si="12"/>
        <v>0</v>
      </c>
      <c r="O53" s="6">
        <f t="shared" si="12"/>
        <v>0</v>
      </c>
      <c r="P53" s="6">
        <f t="shared" si="12"/>
        <v>0</v>
      </c>
      <c r="Q53" s="6">
        <f t="shared" si="12"/>
        <v>0</v>
      </c>
      <c r="R53" s="6">
        <f t="shared" si="12"/>
        <v>0</v>
      </c>
      <c r="S53" s="6">
        <f t="shared" si="12"/>
        <v>0</v>
      </c>
      <c r="T53" s="6">
        <f t="shared" si="12"/>
        <v>0</v>
      </c>
      <c r="U53" s="6">
        <f t="shared" si="12"/>
        <v>0</v>
      </c>
      <c r="V53" s="6">
        <f t="shared" si="12"/>
        <v>0</v>
      </c>
      <c r="W53" s="6">
        <f t="shared" si="12"/>
        <v>0</v>
      </c>
      <c r="X53" s="6">
        <f t="shared" si="12"/>
        <v>0</v>
      </c>
      <c r="Y53" s="6">
        <f t="shared" si="12"/>
        <v>0</v>
      </c>
      <c r="Z53" s="6">
        <f t="shared" si="12"/>
        <v>0</v>
      </c>
      <c r="AA53" s="6">
        <f t="shared" si="12"/>
        <v>0</v>
      </c>
      <c r="AB53" s="6">
        <f t="shared" si="12"/>
        <v>0</v>
      </c>
      <c r="AC53" s="6">
        <f t="shared" si="12"/>
        <v>0</v>
      </c>
      <c r="AD53" s="6">
        <f t="shared" si="12"/>
        <v>0</v>
      </c>
      <c r="AE53" s="6">
        <f t="shared" si="12"/>
        <v>0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  <c r="AJ53" s="6">
        <f t="shared" si="12"/>
        <v>0</v>
      </c>
      <c r="AK53" s="6">
        <f t="shared" si="12"/>
        <v>0</v>
      </c>
      <c r="AL53" s="6">
        <f t="shared" si="12"/>
        <v>0</v>
      </c>
      <c r="AM53" s="6">
        <f t="shared" si="12"/>
        <v>0</v>
      </c>
      <c r="AN53" s="6">
        <f t="shared" si="12"/>
        <v>0</v>
      </c>
      <c r="AO53" s="6">
        <f t="shared" si="12"/>
        <v>0</v>
      </c>
      <c r="AP53" s="6">
        <f t="shared" si="12"/>
        <v>0</v>
      </c>
      <c r="AQ53" s="6">
        <f t="shared" si="12"/>
        <v>0</v>
      </c>
      <c r="AR53" s="6">
        <f t="shared" si="12"/>
        <v>0</v>
      </c>
      <c r="AS53" s="6">
        <f t="shared" si="12"/>
        <v>0</v>
      </c>
      <c r="AT53" s="6">
        <f t="shared" si="12"/>
        <v>0</v>
      </c>
      <c r="AU53" s="6">
        <f t="shared" si="12"/>
        <v>0</v>
      </c>
      <c r="AV53" s="6">
        <f t="shared" si="12"/>
        <v>0</v>
      </c>
      <c r="AW53" s="6">
        <f t="shared" si="12"/>
        <v>0</v>
      </c>
      <c r="AX53" s="6">
        <f t="shared" si="12"/>
        <v>0</v>
      </c>
      <c r="AY53" s="6">
        <f t="shared" si="12"/>
        <v>0</v>
      </c>
      <c r="AZ53" s="6">
        <f t="shared" si="12"/>
        <v>1.4999999999999999E-2</v>
      </c>
      <c r="BA53" s="6">
        <f t="shared" si="12"/>
        <v>0</v>
      </c>
      <c r="BB53" s="6">
        <f t="shared" si="12"/>
        <v>0</v>
      </c>
      <c r="BC53" s="6">
        <f t="shared" si="12"/>
        <v>0</v>
      </c>
      <c r="BD53" s="6">
        <f t="shared" si="12"/>
        <v>0</v>
      </c>
      <c r="BE53" s="6">
        <f t="shared" si="12"/>
        <v>0</v>
      </c>
      <c r="BF53" s="6">
        <f t="shared" si="12"/>
        <v>0</v>
      </c>
      <c r="BG53" s="6">
        <f t="shared" si="12"/>
        <v>0</v>
      </c>
      <c r="BH53" s="6">
        <f t="shared" si="12"/>
        <v>0</v>
      </c>
      <c r="BI53" s="6">
        <f t="shared" si="12"/>
        <v>0</v>
      </c>
      <c r="BJ53" s="6">
        <f t="shared" si="12"/>
        <v>0</v>
      </c>
      <c r="BK53" s="6">
        <f t="shared" si="12"/>
        <v>0</v>
      </c>
      <c r="BL53" s="6">
        <f t="shared" si="12"/>
        <v>0</v>
      </c>
      <c r="BM53" s="6">
        <f t="shared" si="12"/>
        <v>0</v>
      </c>
      <c r="BN53" s="6">
        <f t="shared" si="12"/>
        <v>5.0000000000000001E-4</v>
      </c>
      <c r="BO53" s="6">
        <f t="shared" ref="BO53:BO56" si="13">BO7</f>
        <v>0</v>
      </c>
    </row>
    <row r="54" spans="1:69" x14ac:dyDescent="0.25">
      <c r="A54" s="88"/>
      <c r="B54" s="6" t="str">
        <f>B8</f>
        <v xml:space="preserve">Бутерброд с маслом </v>
      </c>
      <c r="C54" s="90"/>
      <c r="D54" s="6">
        <f t="shared" si="12"/>
        <v>0.02</v>
      </c>
      <c r="E54" s="6">
        <f t="shared" si="12"/>
        <v>0</v>
      </c>
      <c r="F54" s="6">
        <f t="shared" si="12"/>
        <v>0</v>
      </c>
      <c r="G54" s="6">
        <f t="shared" si="12"/>
        <v>0</v>
      </c>
      <c r="H54" s="6">
        <f t="shared" si="12"/>
        <v>0</v>
      </c>
      <c r="I54" s="6">
        <f t="shared" si="12"/>
        <v>0</v>
      </c>
      <c r="J54" s="6">
        <f t="shared" si="12"/>
        <v>0</v>
      </c>
      <c r="K54" s="6">
        <f t="shared" si="12"/>
        <v>3.0000000000000001E-3</v>
      </c>
      <c r="L54" s="6">
        <f t="shared" si="12"/>
        <v>0</v>
      </c>
      <c r="M54" s="6">
        <f t="shared" si="12"/>
        <v>0</v>
      </c>
      <c r="N54" s="6">
        <f t="shared" si="12"/>
        <v>0</v>
      </c>
      <c r="O54" s="6">
        <f t="shared" si="12"/>
        <v>0</v>
      </c>
      <c r="P54" s="6">
        <f t="shared" si="12"/>
        <v>0</v>
      </c>
      <c r="Q54" s="6">
        <f t="shared" si="12"/>
        <v>0</v>
      </c>
      <c r="R54" s="6">
        <f t="shared" si="12"/>
        <v>0</v>
      </c>
      <c r="S54" s="6">
        <f t="shared" si="12"/>
        <v>0</v>
      </c>
      <c r="T54" s="6">
        <f t="shared" si="12"/>
        <v>0</v>
      </c>
      <c r="U54" s="6">
        <f t="shared" si="12"/>
        <v>0</v>
      </c>
      <c r="V54" s="6">
        <f t="shared" si="12"/>
        <v>0</v>
      </c>
      <c r="W54" s="6">
        <f t="shared" si="12"/>
        <v>0</v>
      </c>
      <c r="X54" s="6">
        <f t="shared" si="12"/>
        <v>0</v>
      </c>
      <c r="Y54" s="6">
        <f t="shared" si="12"/>
        <v>0</v>
      </c>
      <c r="Z54" s="6">
        <f t="shared" si="12"/>
        <v>0</v>
      </c>
      <c r="AA54" s="6">
        <f t="shared" si="12"/>
        <v>0</v>
      </c>
      <c r="AB54" s="6">
        <f t="shared" si="12"/>
        <v>0</v>
      </c>
      <c r="AC54" s="6">
        <f t="shared" si="12"/>
        <v>0</v>
      </c>
      <c r="AD54" s="6">
        <f t="shared" si="12"/>
        <v>0</v>
      </c>
      <c r="AE54" s="6">
        <f t="shared" si="12"/>
        <v>0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  <c r="AJ54" s="6">
        <f t="shared" si="12"/>
        <v>0</v>
      </c>
      <c r="AK54" s="6">
        <f t="shared" si="12"/>
        <v>0</v>
      </c>
      <c r="AL54" s="6">
        <f t="shared" si="12"/>
        <v>0</v>
      </c>
      <c r="AM54" s="6">
        <f t="shared" si="12"/>
        <v>0</v>
      </c>
      <c r="AN54" s="6">
        <f t="shared" si="12"/>
        <v>0</v>
      </c>
      <c r="AO54" s="6">
        <f t="shared" si="12"/>
        <v>0</v>
      </c>
      <c r="AP54" s="6">
        <f t="shared" si="12"/>
        <v>0</v>
      </c>
      <c r="AQ54" s="6">
        <f t="shared" si="12"/>
        <v>0</v>
      </c>
      <c r="AR54" s="6">
        <f t="shared" si="12"/>
        <v>0</v>
      </c>
      <c r="AS54" s="6">
        <f t="shared" si="12"/>
        <v>0</v>
      </c>
      <c r="AT54" s="6">
        <f t="shared" si="12"/>
        <v>0</v>
      </c>
      <c r="AU54" s="6">
        <f t="shared" si="12"/>
        <v>0</v>
      </c>
      <c r="AV54" s="6">
        <f t="shared" si="12"/>
        <v>0</v>
      </c>
      <c r="AW54" s="6">
        <f t="shared" si="12"/>
        <v>0</v>
      </c>
      <c r="AX54" s="6">
        <f t="shared" si="12"/>
        <v>0</v>
      </c>
      <c r="AY54" s="6">
        <f t="shared" si="12"/>
        <v>0</v>
      </c>
      <c r="AZ54" s="6">
        <f t="shared" si="12"/>
        <v>0</v>
      </c>
      <c r="BA54" s="6">
        <f t="shared" si="12"/>
        <v>0</v>
      </c>
      <c r="BB54" s="6">
        <f t="shared" si="12"/>
        <v>0</v>
      </c>
      <c r="BC54" s="6">
        <f t="shared" si="12"/>
        <v>0</v>
      </c>
      <c r="BD54" s="6">
        <f t="shared" si="12"/>
        <v>0</v>
      </c>
      <c r="BE54" s="6">
        <f t="shared" si="12"/>
        <v>0</v>
      </c>
      <c r="BF54" s="6">
        <f t="shared" si="12"/>
        <v>0</v>
      </c>
      <c r="BG54" s="6">
        <f t="shared" si="12"/>
        <v>0</v>
      </c>
      <c r="BH54" s="6">
        <f t="shared" si="12"/>
        <v>0</v>
      </c>
      <c r="BI54" s="6">
        <f t="shared" si="12"/>
        <v>0</v>
      </c>
      <c r="BJ54" s="6">
        <f t="shared" si="12"/>
        <v>0</v>
      </c>
      <c r="BK54" s="6">
        <f t="shared" si="12"/>
        <v>0</v>
      </c>
      <c r="BL54" s="6">
        <f t="shared" si="12"/>
        <v>0</v>
      </c>
      <c r="BM54" s="6">
        <f t="shared" si="12"/>
        <v>0</v>
      </c>
      <c r="BN54" s="6">
        <f t="shared" si="12"/>
        <v>0</v>
      </c>
      <c r="BO54" s="6">
        <f t="shared" si="13"/>
        <v>0</v>
      </c>
    </row>
    <row r="55" spans="1:69" x14ac:dyDescent="0.25">
      <c r="A55" s="88"/>
      <c r="B55" s="6" t="str">
        <f>B9</f>
        <v>Кофейный напиток с молоком</v>
      </c>
      <c r="C55" s="90"/>
      <c r="D55" s="6">
        <f t="shared" si="12"/>
        <v>0</v>
      </c>
      <c r="E55" s="6">
        <f t="shared" si="12"/>
        <v>0</v>
      </c>
      <c r="F55" s="6">
        <f t="shared" si="12"/>
        <v>7.0000000000000001E-3</v>
      </c>
      <c r="G55" s="6">
        <f t="shared" si="12"/>
        <v>0</v>
      </c>
      <c r="H55" s="6">
        <f t="shared" si="12"/>
        <v>0</v>
      </c>
      <c r="I55" s="6">
        <f t="shared" si="12"/>
        <v>2E-3</v>
      </c>
      <c r="J55" s="6">
        <f t="shared" si="12"/>
        <v>7.0000000000000007E-2</v>
      </c>
      <c r="K55" s="6">
        <f t="shared" si="12"/>
        <v>0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0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0</v>
      </c>
      <c r="BO55" s="6">
        <f t="shared" si="13"/>
        <v>0</v>
      </c>
    </row>
    <row r="56" spans="1:69" x14ac:dyDescent="0.25">
      <c r="A56" s="88"/>
      <c r="B56" s="6">
        <f>B10</f>
        <v>0</v>
      </c>
      <c r="C56" s="90"/>
      <c r="D56" s="6">
        <f t="shared" si="12"/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25">
      <c r="A57" s="88"/>
      <c r="B57" s="6">
        <f>B11</f>
        <v>0</v>
      </c>
      <c r="C57" s="91"/>
      <c r="D57" s="6">
        <f t="shared" si="12"/>
        <v>0</v>
      </c>
      <c r="E57" s="6">
        <f t="shared" si="12"/>
        <v>0</v>
      </c>
      <c r="F57" s="6">
        <f t="shared" si="12"/>
        <v>0</v>
      </c>
      <c r="G57" s="6">
        <f t="shared" ref="G57:BN57" si="14">G11</f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6">
        <f t="shared" si="14"/>
        <v>0</v>
      </c>
      <c r="M57" s="6">
        <f t="shared" si="14"/>
        <v>0</v>
      </c>
      <c r="N57" s="6">
        <f t="shared" si="14"/>
        <v>0</v>
      </c>
      <c r="O57" s="6">
        <f t="shared" si="14"/>
        <v>0</v>
      </c>
      <c r="P57" s="6">
        <f t="shared" si="14"/>
        <v>0</v>
      </c>
      <c r="Q57" s="6">
        <f t="shared" si="14"/>
        <v>0</v>
      </c>
      <c r="R57" s="6">
        <f t="shared" si="14"/>
        <v>0</v>
      </c>
      <c r="S57" s="6">
        <f t="shared" si="14"/>
        <v>0</v>
      </c>
      <c r="T57" s="6">
        <f t="shared" si="14"/>
        <v>0</v>
      </c>
      <c r="U57" s="6">
        <f t="shared" si="14"/>
        <v>0</v>
      </c>
      <c r="V57" s="6">
        <f t="shared" si="14"/>
        <v>0</v>
      </c>
      <c r="W57" s="6">
        <f t="shared" si="14"/>
        <v>0</v>
      </c>
      <c r="X57" s="6">
        <f t="shared" si="14"/>
        <v>0</v>
      </c>
      <c r="Y57" s="6">
        <f t="shared" si="14"/>
        <v>0</v>
      </c>
      <c r="Z57" s="6">
        <f t="shared" si="14"/>
        <v>0</v>
      </c>
      <c r="AA57" s="6">
        <f t="shared" si="14"/>
        <v>0</v>
      </c>
      <c r="AB57" s="6">
        <f t="shared" si="14"/>
        <v>0</v>
      </c>
      <c r="AC57" s="6">
        <f t="shared" si="14"/>
        <v>0</v>
      </c>
      <c r="AD57" s="6">
        <f t="shared" si="14"/>
        <v>0</v>
      </c>
      <c r="AE57" s="6">
        <f t="shared" si="14"/>
        <v>0</v>
      </c>
      <c r="AF57" s="6">
        <f t="shared" si="14"/>
        <v>0</v>
      </c>
      <c r="AG57" s="6">
        <f t="shared" si="14"/>
        <v>0</v>
      </c>
      <c r="AH57" s="6">
        <f t="shared" si="14"/>
        <v>0</v>
      </c>
      <c r="AI57" s="6">
        <f t="shared" si="14"/>
        <v>0</v>
      </c>
      <c r="AJ57" s="6">
        <f t="shared" si="14"/>
        <v>0</v>
      </c>
      <c r="AK57" s="6">
        <f t="shared" si="14"/>
        <v>0</v>
      </c>
      <c r="AL57" s="6">
        <f t="shared" si="14"/>
        <v>0</v>
      </c>
      <c r="AM57" s="6">
        <f t="shared" si="14"/>
        <v>0</v>
      </c>
      <c r="AN57" s="6">
        <f t="shared" si="14"/>
        <v>0</v>
      </c>
      <c r="AO57" s="6">
        <f t="shared" si="14"/>
        <v>0</v>
      </c>
      <c r="AP57" s="6">
        <f t="shared" si="14"/>
        <v>0</v>
      </c>
      <c r="AQ57" s="6">
        <f t="shared" si="14"/>
        <v>0</v>
      </c>
      <c r="AR57" s="6">
        <f t="shared" si="14"/>
        <v>0</v>
      </c>
      <c r="AS57" s="6">
        <f t="shared" si="14"/>
        <v>0</v>
      </c>
      <c r="AT57" s="6">
        <f t="shared" si="14"/>
        <v>0</v>
      </c>
      <c r="AU57" s="6">
        <f t="shared" si="14"/>
        <v>0</v>
      </c>
      <c r="AV57" s="6">
        <f t="shared" si="14"/>
        <v>0</v>
      </c>
      <c r="AW57" s="6">
        <f t="shared" si="14"/>
        <v>0</v>
      </c>
      <c r="AX57" s="6">
        <f t="shared" si="14"/>
        <v>0</v>
      </c>
      <c r="AY57" s="6">
        <f t="shared" si="14"/>
        <v>0</v>
      </c>
      <c r="AZ57" s="6">
        <f t="shared" si="14"/>
        <v>0</v>
      </c>
      <c r="BA57" s="6">
        <f t="shared" si="14"/>
        <v>0</v>
      </c>
      <c r="BB57" s="6">
        <f t="shared" si="14"/>
        <v>0</v>
      </c>
      <c r="BC57" s="6">
        <f t="shared" si="14"/>
        <v>0</v>
      </c>
      <c r="BD57" s="6">
        <f t="shared" si="14"/>
        <v>0</v>
      </c>
      <c r="BE57" s="6">
        <f t="shared" si="14"/>
        <v>0</v>
      </c>
      <c r="BF57" s="6">
        <f t="shared" si="14"/>
        <v>0</v>
      </c>
      <c r="BG57" s="6">
        <f t="shared" si="14"/>
        <v>0</v>
      </c>
      <c r="BH57" s="6">
        <f t="shared" si="14"/>
        <v>0</v>
      </c>
      <c r="BI57" s="6">
        <f t="shared" si="14"/>
        <v>0</v>
      </c>
      <c r="BJ57" s="6">
        <f t="shared" si="14"/>
        <v>0</v>
      </c>
      <c r="BK57" s="6">
        <f t="shared" si="14"/>
        <v>0</v>
      </c>
      <c r="BL57" s="6">
        <f t="shared" si="14"/>
        <v>0</v>
      </c>
      <c r="BM57" s="6">
        <f t="shared" si="14"/>
        <v>0</v>
      </c>
      <c r="BN57" s="6">
        <f t="shared" si="14"/>
        <v>0</v>
      </c>
      <c r="BO57" s="6">
        <f t="shared" ref="BO57" si="15">BO11</f>
        <v>0</v>
      </c>
    </row>
    <row r="58" spans="1:69" ht="17.25" x14ac:dyDescent="0.3">
      <c r="B58" s="21" t="s">
        <v>24</v>
      </c>
      <c r="C58" s="22"/>
      <c r="D58" s="23">
        <f t="shared" ref="D58:AJ58" si="16">SUM(D53:D57)</f>
        <v>0.02</v>
      </c>
      <c r="E58" s="23">
        <f t="shared" si="16"/>
        <v>0</v>
      </c>
      <c r="F58" s="23">
        <f t="shared" si="16"/>
        <v>0.01</v>
      </c>
      <c r="G58" s="23">
        <f t="shared" si="16"/>
        <v>0</v>
      </c>
      <c r="H58" s="23">
        <f t="shared" si="16"/>
        <v>0</v>
      </c>
      <c r="I58" s="23">
        <f t="shared" si="16"/>
        <v>2E-3</v>
      </c>
      <c r="J58" s="23">
        <f t="shared" si="16"/>
        <v>0.21000000000000002</v>
      </c>
      <c r="K58" s="23">
        <f t="shared" si="16"/>
        <v>4.5000000000000005E-3</v>
      </c>
      <c r="L58" s="23">
        <f t="shared" si="16"/>
        <v>0</v>
      </c>
      <c r="M58" s="23">
        <f t="shared" si="16"/>
        <v>0</v>
      </c>
      <c r="N58" s="23">
        <f t="shared" si="16"/>
        <v>0</v>
      </c>
      <c r="O58" s="23">
        <f t="shared" si="16"/>
        <v>0</v>
      </c>
      <c r="P58" s="23">
        <f t="shared" si="16"/>
        <v>0</v>
      </c>
      <c r="Q58" s="23">
        <f t="shared" si="16"/>
        <v>0</v>
      </c>
      <c r="R58" s="23">
        <f t="shared" si="16"/>
        <v>0</v>
      </c>
      <c r="S58" s="23">
        <f t="shared" ref="S58:X58" si="17">SUM(S53:S57)</f>
        <v>0</v>
      </c>
      <c r="T58" s="23">
        <f t="shared" si="17"/>
        <v>0</v>
      </c>
      <c r="U58" s="23">
        <f t="shared" si="17"/>
        <v>0</v>
      </c>
      <c r="V58" s="23">
        <f t="shared" si="17"/>
        <v>0</v>
      </c>
      <c r="W58" s="23">
        <f t="shared" si="17"/>
        <v>0</v>
      </c>
      <c r="X58" s="23">
        <f t="shared" si="17"/>
        <v>0</v>
      </c>
      <c r="Y58" s="23">
        <f t="shared" si="16"/>
        <v>0</v>
      </c>
      <c r="Z58" s="23">
        <f t="shared" si="16"/>
        <v>0</v>
      </c>
      <c r="AA58" s="23">
        <f t="shared" si="16"/>
        <v>0</v>
      </c>
      <c r="AB58" s="23">
        <f t="shared" si="16"/>
        <v>0</v>
      </c>
      <c r="AC58" s="23">
        <f t="shared" si="16"/>
        <v>0</v>
      </c>
      <c r="AD58" s="23">
        <f t="shared" si="16"/>
        <v>0</v>
      </c>
      <c r="AE58" s="23">
        <f t="shared" si="16"/>
        <v>0</v>
      </c>
      <c r="AF58" s="23">
        <f t="shared" si="16"/>
        <v>0</v>
      </c>
      <c r="AG58" s="23">
        <f t="shared" si="16"/>
        <v>0</v>
      </c>
      <c r="AH58" s="23">
        <f t="shared" si="16"/>
        <v>0</v>
      </c>
      <c r="AI58" s="23">
        <f t="shared" si="16"/>
        <v>0</v>
      </c>
      <c r="AJ58" s="23">
        <f t="shared" si="16"/>
        <v>0</v>
      </c>
      <c r="AK58" s="23">
        <f t="shared" ref="AK58:BN58" si="18">SUM(AK53:AK57)</f>
        <v>0</v>
      </c>
      <c r="AL58" s="23">
        <f t="shared" si="18"/>
        <v>0</v>
      </c>
      <c r="AM58" s="23">
        <f t="shared" si="18"/>
        <v>0</v>
      </c>
      <c r="AN58" s="23">
        <f t="shared" si="18"/>
        <v>0</v>
      </c>
      <c r="AO58" s="23">
        <f t="shared" si="18"/>
        <v>0</v>
      </c>
      <c r="AP58" s="23">
        <f t="shared" si="18"/>
        <v>0</v>
      </c>
      <c r="AQ58" s="23">
        <f t="shared" si="18"/>
        <v>0</v>
      </c>
      <c r="AR58" s="23">
        <f t="shared" si="18"/>
        <v>0</v>
      </c>
      <c r="AS58" s="23">
        <f t="shared" si="18"/>
        <v>0</v>
      </c>
      <c r="AT58" s="23">
        <f t="shared" si="18"/>
        <v>0</v>
      </c>
      <c r="AU58" s="23">
        <f t="shared" si="18"/>
        <v>0</v>
      </c>
      <c r="AV58" s="23">
        <f t="shared" si="18"/>
        <v>0</v>
      </c>
      <c r="AW58" s="23">
        <f t="shared" si="18"/>
        <v>0</v>
      </c>
      <c r="AX58" s="23">
        <f t="shared" si="18"/>
        <v>0</v>
      </c>
      <c r="AY58" s="23">
        <f t="shared" si="18"/>
        <v>0</v>
      </c>
      <c r="AZ58" s="23">
        <f t="shared" si="18"/>
        <v>1.4999999999999999E-2</v>
      </c>
      <c r="BA58" s="23">
        <f t="shared" si="18"/>
        <v>0</v>
      </c>
      <c r="BB58" s="23">
        <f t="shared" si="18"/>
        <v>0</v>
      </c>
      <c r="BC58" s="23">
        <f t="shared" si="18"/>
        <v>0</v>
      </c>
      <c r="BD58" s="23">
        <f t="shared" si="18"/>
        <v>0</v>
      </c>
      <c r="BE58" s="23">
        <f t="shared" si="18"/>
        <v>0</v>
      </c>
      <c r="BF58" s="23">
        <f t="shared" si="18"/>
        <v>0</v>
      </c>
      <c r="BG58" s="23">
        <f t="shared" si="18"/>
        <v>0</v>
      </c>
      <c r="BH58" s="23">
        <f t="shared" si="18"/>
        <v>0</v>
      </c>
      <c r="BI58" s="23">
        <f t="shared" si="18"/>
        <v>0</v>
      </c>
      <c r="BJ58" s="23">
        <f t="shared" si="18"/>
        <v>0</v>
      </c>
      <c r="BK58" s="23">
        <f t="shared" si="18"/>
        <v>0</v>
      </c>
      <c r="BL58" s="23">
        <f t="shared" si="18"/>
        <v>0</v>
      </c>
      <c r="BM58" s="23">
        <f t="shared" si="18"/>
        <v>0</v>
      </c>
      <c r="BN58" s="23">
        <f t="shared" si="18"/>
        <v>5.0000000000000001E-4</v>
      </c>
      <c r="BO58" s="23">
        <f t="shared" ref="BO58" si="19">SUM(BO53:BO57)</f>
        <v>0</v>
      </c>
    </row>
    <row r="59" spans="1:69" ht="17.25" x14ac:dyDescent="0.3">
      <c r="B59" s="21" t="s">
        <v>25</v>
      </c>
      <c r="C59" s="22"/>
      <c r="D59" s="24">
        <f t="shared" ref="D59:BN59" si="20">PRODUCT(D58,$F$4)</f>
        <v>0.12</v>
      </c>
      <c r="E59" s="24">
        <f t="shared" si="20"/>
        <v>0</v>
      </c>
      <c r="F59" s="24">
        <f t="shared" si="20"/>
        <v>0.06</v>
      </c>
      <c r="G59" s="24">
        <f t="shared" si="20"/>
        <v>0</v>
      </c>
      <c r="H59" s="24">
        <f t="shared" si="20"/>
        <v>0</v>
      </c>
      <c r="I59" s="24">
        <f t="shared" si="20"/>
        <v>1.2E-2</v>
      </c>
      <c r="J59" s="24">
        <f t="shared" si="20"/>
        <v>1.2600000000000002</v>
      </c>
      <c r="K59" s="24">
        <f t="shared" si="20"/>
        <v>2.7000000000000003E-2</v>
      </c>
      <c r="L59" s="24">
        <f t="shared" si="20"/>
        <v>0</v>
      </c>
      <c r="M59" s="24">
        <f t="shared" si="20"/>
        <v>0</v>
      </c>
      <c r="N59" s="24">
        <f t="shared" si="20"/>
        <v>0</v>
      </c>
      <c r="O59" s="24">
        <f t="shared" si="20"/>
        <v>0</v>
      </c>
      <c r="P59" s="24">
        <f t="shared" si="20"/>
        <v>0</v>
      </c>
      <c r="Q59" s="24">
        <f t="shared" si="20"/>
        <v>0</v>
      </c>
      <c r="R59" s="24">
        <f t="shared" si="20"/>
        <v>0</v>
      </c>
      <c r="S59" s="24">
        <f t="shared" si="20"/>
        <v>0</v>
      </c>
      <c r="T59" s="24">
        <f t="shared" si="20"/>
        <v>0</v>
      </c>
      <c r="U59" s="24">
        <f t="shared" si="20"/>
        <v>0</v>
      </c>
      <c r="V59" s="24">
        <f t="shared" si="20"/>
        <v>0</v>
      </c>
      <c r="W59" s="24">
        <f t="shared" si="20"/>
        <v>0</v>
      </c>
      <c r="X59" s="24">
        <f t="shared" si="20"/>
        <v>0</v>
      </c>
      <c r="Y59" s="24">
        <f t="shared" si="20"/>
        <v>0</v>
      </c>
      <c r="Z59" s="24">
        <f t="shared" si="20"/>
        <v>0</v>
      </c>
      <c r="AA59" s="24">
        <f t="shared" si="20"/>
        <v>0</v>
      </c>
      <c r="AB59" s="24">
        <f t="shared" si="20"/>
        <v>0</v>
      </c>
      <c r="AC59" s="24">
        <f t="shared" si="20"/>
        <v>0</v>
      </c>
      <c r="AD59" s="24">
        <f t="shared" si="20"/>
        <v>0</v>
      </c>
      <c r="AE59" s="24">
        <f t="shared" si="20"/>
        <v>0</v>
      </c>
      <c r="AF59" s="24">
        <f t="shared" si="20"/>
        <v>0</v>
      </c>
      <c r="AG59" s="24">
        <f t="shared" si="20"/>
        <v>0</v>
      </c>
      <c r="AH59" s="24">
        <f t="shared" si="20"/>
        <v>0</v>
      </c>
      <c r="AI59" s="24">
        <f t="shared" si="20"/>
        <v>0</v>
      </c>
      <c r="AJ59" s="24">
        <f t="shared" si="20"/>
        <v>0</v>
      </c>
      <c r="AK59" s="24">
        <f t="shared" si="20"/>
        <v>0</v>
      </c>
      <c r="AL59" s="24">
        <f t="shared" si="20"/>
        <v>0</v>
      </c>
      <c r="AM59" s="24">
        <f t="shared" si="20"/>
        <v>0</v>
      </c>
      <c r="AN59" s="24">
        <f t="shared" si="20"/>
        <v>0</v>
      </c>
      <c r="AO59" s="24">
        <f t="shared" si="20"/>
        <v>0</v>
      </c>
      <c r="AP59" s="24">
        <f t="shared" si="20"/>
        <v>0</v>
      </c>
      <c r="AQ59" s="24">
        <f t="shared" si="20"/>
        <v>0</v>
      </c>
      <c r="AR59" s="24">
        <f t="shared" si="20"/>
        <v>0</v>
      </c>
      <c r="AS59" s="24">
        <f t="shared" si="20"/>
        <v>0</v>
      </c>
      <c r="AT59" s="24">
        <f t="shared" si="20"/>
        <v>0</v>
      </c>
      <c r="AU59" s="24">
        <f t="shared" si="20"/>
        <v>0</v>
      </c>
      <c r="AV59" s="24">
        <f t="shared" si="20"/>
        <v>0</v>
      </c>
      <c r="AW59" s="24">
        <f t="shared" si="20"/>
        <v>0</v>
      </c>
      <c r="AX59" s="24">
        <f t="shared" si="20"/>
        <v>0</v>
      </c>
      <c r="AY59" s="24">
        <f t="shared" si="20"/>
        <v>0</v>
      </c>
      <c r="AZ59" s="24">
        <f t="shared" si="20"/>
        <v>0.09</v>
      </c>
      <c r="BA59" s="24">
        <f t="shared" si="20"/>
        <v>0</v>
      </c>
      <c r="BB59" s="24">
        <f t="shared" si="20"/>
        <v>0</v>
      </c>
      <c r="BC59" s="24">
        <f t="shared" si="20"/>
        <v>0</v>
      </c>
      <c r="BD59" s="24">
        <f t="shared" si="20"/>
        <v>0</v>
      </c>
      <c r="BE59" s="24">
        <f t="shared" si="20"/>
        <v>0</v>
      </c>
      <c r="BF59" s="24">
        <f t="shared" si="20"/>
        <v>0</v>
      </c>
      <c r="BG59" s="24">
        <f t="shared" si="20"/>
        <v>0</v>
      </c>
      <c r="BH59" s="24">
        <f t="shared" si="20"/>
        <v>0</v>
      </c>
      <c r="BI59" s="24">
        <f t="shared" si="20"/>
        <v>0</v>
      </c>
      <c r="BJ59" s="24">
        <f t="shared" si="20"/>
        <v>0</v>
      </c>
      <c r="BK59" s="24">
        <f t="shared" si="20"/>
        <v>0</v>
      </c>
      <c r="BL59" s="24">
        <f t="shared" si="20"/>
        <v>0</v>
      </c>
      <c r="BM59" s="24">
        <f t="shared" si="20"/>
        <v>0</v>
      </c>
      <c r="BN59" s="24">
        <f t="shared" si="20"/>
        <v>3.0000000000000001E-3</v>
      </c>
      <c r="BO59" s="24">
        <f t="shared" ref="BO59" si="21">PRODUCT(BO58,$F$4)</f>
        <v>0</v>
      </c>
    </row>
    <row r="61" spans="1:69" ht="17.25" x14ac:dyDescent="0.3">
      <c r="A61" s="27"/>
      <c r="B61" s="28" t="s">
        <v>26</v>
      </c>
      <c r="C61" s="29" t="s">
        <v>27</v>
      </c>
      <c r="D61" s="30">
        <f t="shared" ref="D61:BN61" si="22">D43</f>
        <v>67.27</v>
      </c>
      <c r="E61" s="30">
        <f t="shared" si="22"/>
        <v>70</v>
      </c>
      <c r="F61" s="30">
        <f t="shared" si="22"/>
        <v>86</v>
      </c>
      <c r="G61" s="30">
        <f t="shared" si="22"/>
        <v>568</v>
      </c>
      <c r="H61" s="30">
        <f t="shared" si="22"/>
        <v>1140</v>
      </c>
      <c r="I61" s="30">
        <f t="shared" si="22"/>
        <v>720</v>
      </c>
      <c r="J61" s="30">
        <f t="shared" si="22"/>
        <v>71.38</v>
      </c>
      <c r="K61" s="30">
        <f t="shared" si="22"/>
        <v>662.44</v>
      </c>
      <c r="L61" s="30">
        <f t="shared" si="22"/>
        <v>200.83</v>
      </c>
      <c r="M61" s="30">
        <f t="shared" si="22"/>
        <v>529</v>
      </c>
      <c r="N61" s="30">
        <f t="shared" si="22"/>
        <v>99.49</v>
      </c>
      <c r="O61" s="30">
        <f t="shared" si="22"/>
        <v>320.32</v>
      </c>
      <c r="P61" s="30">
        <f t="shared" si="22"/>
        <v>373.68</v>
      </c>
      <c r="Q61" s="30">
        <f t="shared" si="22"/>
        <v>400</v>
      </c>
      <c r="R61" s="30">
        <f t="shared" si="22"/>
        <v>0</v>
      </c>
      <c r="S61" s="30">
        <f>S43</f>
        <v>0</v>
      </c>
      <c r="T61" s="30">
        <f>T43</f>
        <v>0</v>
      </c>
      <c r="U61" s="30">
        <f>U43</f>
        <v>708</v>
      </c>
      <c r="V61" s="30">
        <f>V43</f>
        <v>364.1</v>
      </c>
      <c r="W61" s="30">
        <f>W43</f>
        <v>139</v>
      </c>
      <c r="X61" s="30">
        <f t="shared" si="22"/>
        <v>7.6</v>
      </c>
      <c r="Y61" s="30">
        <f t="shared" si="22"/>
        <v>0</v>
      </c>
      <c r="Z61" s="30">
        <f t="shared" si="22"/>
        <v>305</v>
      </c>
      <c r="AA61" s="30">
        <f t="shared" si="22"/>
        <v>273</v>
      </c>
      <c r="AB61" s="30">
        <f t="shared" si="22"/>
        <v>263</v>
      </c>
      <c r="AC61" s="30">
        <f t="shared" si="22"/>
        <v>250</v>
      </c>
      <c r="AD61" s="30">
        <f t="shared" si="22"/>
        <v>145</v>
      </c>
      <c r="AE61" s="30">
        <f t="shared" si="22"/>
        <v>298.43</v>
      </c>
      <c r="AF61" s="30">
        <f t="shared" si="22"/>
        <v>229</v>
      </c>
      <c r="AG61" s="30">
        <f t="shared" si="22"/>
        <v>231.82</v>
      </c>
      <c r="AH61" s="30">
        <f t="shared" si="22"/>
        <v>69.2</v>
      </c>
      <c r="AI61" s="30">
        <f t="shared" si="22"/>
        <v>59.25</v>
      </c>
      <c r="AJ61" s="30">
        <f t="shared" si="22"/>
        <v>38.5</v>
      </c>
      <c r="AK61" s="30">
        <f t="shared" si="22"/>
        <v>190</v>
      </c>
      <c r="AL61" s="30">
        <f t="shared" si="22"/>
        <v>194</v>
      </c>
      <c r="AM61" s="30">
        <f t="shared" si="22"/>
        <v>316.27999999999997</v>
      </c>
      <c r="AN61" s="30">
        <f t="shared" si="22"/>
        <v>254</v>
      </c>
      <c r="AO61" s="30">
        <f t="shared" si="22"/>
        <v>0</v>
      </c>
      <c r="AP61" s="30">
        <f t="shared" si="22"/>
        <v>201.15</v>
      </c>
      <c r="AQ61" s="30">
        <f t="shared" si="22"/>
        <v>62.5</v>
      </c>
      <c r="AR61" s="30">
        <f t="shared" si="22"/>
        <v>50</v>
      </c>
      <c r="AS61" s="30">
        <f t="shared" si="22"/>
        <v>72</v>
      </c>
      <c r="AT61" s="30">
        <f t="shared" si="22"/>
        <v>64.290000000000006</v>
      </c>
      <c r="AU61" s="30">
        <f t="shared" si="22"/>
        <v>57.14</v>
      </c>
      <c r="AV61" s="30">
        <f t="shared" si="22"/>
        <v>51.25</v>
      </c>
      <c r="AW61" s="30">
        <f t="shared" si="22"/>
        <v>77.14</v>
      </c>
      <c r="AX61" s="30">
        <f t="shared" si="22"/>
        <v>66</v>
      </c>
      <c r="AY61" s="30">
        <f t="shared" si="22"/>
        <v>60</v>
      </c>
      <c r="AZ61" s="30">
        <f t="shared" si="22"/>
        <v>123.33</v>
      </c>
      <c r="BA61" s="30">
        <f t="shared" si="22"/>
        <v>296</v>
      </c>
      <c r="BB61" s="30">
        <f t="shared" si="22"/>
        <v>499</v>
      </c>
      <c r="BC61" s="30">
        <f t="shared" si="22"/>
        <v>503</v>
      </c>
      <c r="BD61" s="30">
        <f t="shared" si="22"/>
        <v>217</v>
      </c>
      <c r="BE61" s="30">
        <f t="shared" si="22"/>
        <v>410</v>
      </c>
      <c r="BF61" s="30">
        <f t="shared" si="22"/>
        <v>0</v>
      </c>
      <c r="BG61" s="30">
        <f t="shared" si="22"/>
        <v>62</v>
      </c>
      <c r="BH61" s="30">
        <f t="shared" si="22"/>
        <v>62</v>
      </c>
      <c r="BI61" s="30">
        <f t="shared" si="22"/>
        <v>41</v>
      </c>
      <c r="BJ61" s="30">
        <f t="shared" si="22"/>
        <v>30</v>
      </c>
      <c r="BK61" s="30">
        <f t="shared" si="22"/>
        <v>55</v>
      </c>
      <c r="BL61" s="30">
        <f t="shared" si="22"/>
        <v>278</v>
      </c>
      <c r="BM61" s="30">
        <f t="shared" si="22"/>
        <v>138.88999999999999</v>
      </c>
      <c r="BN61" s="30">
        <f t="shared" si="22"/>
        <v>14.89</v>
      </c>
      <c r="BO61" s="30">
        <f t="shared" ref="BO61" si="23">BO43</f>
        <v>10000</v>
      </c>
    </row>
    <row r="62" spans="1:69" ht="17.25" x14ac:dyDescent="0.3">
      <c r="B62" s="21" t="s">
        <v>28</v>
      </c>
      <c r="C62" s="22" t="s">
        <v>27</v>
      </c>
      <c r="D62" s="23">
        <f t="shared" ref="D62:BN62" si="24">D61/1000</f>
        <v>6.7269999999999996E-2</v>
      </c>
      <c r="E62" s="23">
        <f t="shared" si="24"/>
        <v>7.0000000000000007E-2</v>
      </c>
      <c r="F62" s="23">
        <f t="shared" si="24"/>
        <v>8.5999999999999993E-2</v>
      </c>
      <c r="G62" s="23">
        <f t="shared" si="24"/>
        <v>0.56799999999999995</v>
      </c>
      <c r="H62" s="23">
        <f t="shared" si="24"/>
        <v>1.1399999999999999</v>
      </c>
      <c r="I62" s="23">
        <f t="shared" si="24"/>
        <v>0.72</v>
      </c>
      <c r="J62" s="23">
        <f t="shared" si="24"/>
        <v>7.1379999999999999E-2</v>
      </c>
      <c r="K62" s="23">
        <f t="shared" si="24"/>
        <v>0.66244000000000003</v>
      </c>
      <c r="L62" s="23">
        <f t="shared" si="24"/>
        <v>0.20083000000000001</v>
      </c>
      <c r="M62" s="23">
        <f t="shared" si="24"/>
        <v>0.52900000000000003</v>
      </c>
      <c r="N62" s="23">
        <f t="shared" si="24"/>
        <v>9.9489999999999995E-2</v>
      </c>
      <c r="O62" s="23">
        <f t="shared" si="24"/>
        <v>0.32031999999999999</v>
      </c>
      <c r="P62" s="23">
        <f t="shared" si="24"/>
        <v>0.37368000000000001</v>
      </c>
      <c r="Q62" s="23">
        <f t="shared" si="24"/>
        <v>0.4</v>
      </c>
      <c r="R62" s="23">
        <f t="shared" si="24"/>
        <v>0</v>
      </c>
      <c r="S62" s="23">
        <f>S61/1000</f>
        <v>0</v>
      </c>
      <c r="T62" s="23">
        <f>T61/1000</f>
        <v>0</v>
      </c>
      <c r="U62" s="23">
        <f>U61/1000</f>
        <v>0.70799999999999996</v>
      </c>
      <c r="V62" s="23">
        <f>V61/1000</f>
        <v>0.36410000000000003</v>
      </c>
      <c r="W62" s="23">
        <f>W61/1000</f>
        <v>0.13900000000000001</v>
      </c>
      <c r="X62" s="23">
        <f t="shared" si="24"/>
        <v>7.6E-3</v>
      </c>
      <c r="Y62" s="23">
        <f t="shared" si="24"/>
        <v>0</v>
      </c>
      <c r="Z62" s="23">
        <f t="shared" si="24"/>
        <v>0.30499999999999999</v>
      </c>
      <c r="AA62" s="23">
        <f t="shared" si="24"/>
        <v>0.27300000000000002</v>
      </c>
      <c r="AB62" s="23">
        <f t="shared" si="24"/>
        <v>0.26300000000000001</v>
      </c>
      <c r="AC62" s="23">
        <f t="shared" si="24"/>
        <v>0.25</v>
      </c>
      <c r="AD62" s="23">
        <f t="shared" si="24"/>
        <v>0.14499999999999999</v>
      </c>
      <c r="AE62" s="23">
        <f t="shared" si="24"/>
        <v>0.29843000000000003</v>
      </c>
      <c r="AF62" s="23">
        <f t="shared" si="24"/>
        <v>0.22900000000000001</v>
      </c>
      <c r="AG62" s="23">
        <f t="shared" si="24"/>
        <v>0.23182</v>
      </c>
      <c r="AH62" s="23">
        <f t="shared" si="24"/>
        <v>6.9199999999999998E-2</v>
      </c>
      <c r="AI62" s="23">
        <f t="shared" si="24"/>
        <v>5.9249999999999997E-2</v>
      </c>
      <c r="AJ62" s="23">
        <f t="shared" si="24"/>
        <v>3.85E-2</v>
      </c>
      <c r="AK62" s="23">
        <f t="shared" si="24"/>
        <v>0.19</v>
      </c>
      <c r="AL62" s="23">
        <f t="shared" si="24"/>
        <v>0.19400000000000001</v>
      </c>
      <c r="AM62" s="23">
        <f t="shared" si="24"/>
        <v>0.31627999999999995</v>
      </c>
      <c r="AN62" s="23">
        <f t="shared" si="24"/>
        <v>0.254</v>
      </c>
      <c r="AO62" s="23">
        <f t="shared" si="24"/>
        <v>0</v>
      </c>
      <c r="AP62" s="23">
        <f t="shared" si="24"/>
        <v>0.20115</v>
      </c>
      <c r="AQ62" s="23">
        <f t="shared" si="24"/>
        <v>6.25E-2</v>
      </c>
      <c r="AR62" s="23">
        <f t="shared" si="24"/>
        <v>0.05</v>
      </c>
      <c r="AS62" s="23">
        <f t="shared" si="24"/>
        <v>7.1999999999999995E-2</v>
      </c>
      <c r="AT62" s="23">
        <f t="shared" si="24"/>
        <v>6.429E-2</v>
      </c>
      <c r="AU62" s="23">
        <f t="shared" si="24"/>
        <v>5.7140000000000003E-2</v>
      </c>
      <c r="AV62" s="23">
        <f t="shared" si="24"/>
        <v>5.1249999999999997E-2</v>
      </c>
      <c r="AW62" s="23">
        <f t="shared" si="24"/>
        <v>7.714E-2</v>
      </c>
      <c r="AX62" s="23">
        <f t="shared" si="24"/>
        <v>6.6000000000000003E-2</v>
      </c>
      <c r="AY62" s="23">
        <f t="shared" si="24"/>
        <v>0.06</v>
      </c>
      <c r="AZ62" s="23">
        <f t="shared" si="24"/>
        <v>0.12333</v>
      </c>
      <c r="BA62" s="23">
        <f t="shared" si="24"/>
        <v>0.29599999999999999</v>
      </c>
      <c r="BB62" s="23">
        <f t="shared" si="24"/>
        <v>0.499</v>
      </c>
      <c r="BC62" s="23">
        <f t="shared" si="24"/>
        <v>0.503</v>
      </c>
      <c r="BD62" s="23">
        <f t="shared" si="24"/>
        <v>0.217</v>
      </c>
      <c r="BE62" s="23">
        <f t="shared" si="24"/>
        <v>0.41</v>
      </c>
      <c r="BF62" s="23">
        <f t="shared" si="24"/>
        <v>0</v>
      </c>
      <c r="BG62" s="23">
        <f t="shared" si="24"/>
        <v>6.2E-2</v>
      </c>
      <c r="BH62" s="23">
        <f t="shared" si="24"/>
        <v>6.2E-2</v>
      </c>
      <c r="BI62" s="23">
        <f t="shared" si="24"/>
        <v>4.1000000000000002E-2</v>
      </c>
      <c r="BJ62" s="23">
        <f t="shared" si="24"/>
        <v>0.03</v>
      </c>
      <c r="BK62" s="23">
        <f t="shared" si="24"/>
        <v>5.5E-2</v>
      </c>
      <c r="BL62" s="23">
        <f t="shared" si="24"/>
        <v>0.27800000000000002</v>
      </c>
      <c r="BM62" s="23">
        <f t="shared" si="24"/>
        <v>0.13888999999999999</v>
      </c>
      <c r="BN62" s="23">
        <f t="shared" si="24"/>
        <v>1.489E-2</v>
      </c>
      <c r="BO62" s="23">
        <f t="shared" ref="BO62" si="25">BO61/1000</f>
        <v>10</v>
      </c>
    </row>
    <row r="63" spans="1:69" ht="17.25" x14ac:dyDescent="0.3">
      <c r="A63" s="31"/>
      <c r="B63" s="32" t="s">
        <v>29</v>
      </c>
      <c r="C63" s="92"/>
      <c r="D63" s="33">
        <f t="shared" ref="D63:BN63" si="26">D59*D61</f>
        <v>8.0724</v>
      </c>
      <c r="E63" s="33">
        <f t="shared" si="26"/>
        <v>0</v>
      </c>
      <c r="F63" s="33">
        <f t="shared" si="26"/>
        <v>5.16</v>
      </c>
      <c r="G63" s="33">
        <f t="shared" si="26"/>
        <v>0</v>
      </c>
      <c r="H63" s="33">
        <f t="shared" si="26"/>
        <v>0</v>
      </c>
      <c r="I63" s="33">
        <f t="shared" si="26"/>
        <v>8.64</v>
      </c>
      <c r="J63" s="33">
        <f t="shared" si="26"/>
        <v>89.938800000000015</v>
      </c>
      <c r="K63" s="33">
        <f t="shared" si="26"/>
        <v>17.885880000000004</v>
      </c>
      <c r="L63" s="33">
        <f t="shared" si="26"/>
        <v>0</v>
      </c>
      <c r="M63" s="33">
        <f t="shared" si="26"/>
        <v>0</v>
      </c>
      <c r="N63" s="33">
        <f t="shared" si="26"/>
        <v>0</v>
      </c>
      <c r="O63" s="33">
        <f t="shared" si="26"/>
        <v>0</v>
      </c>
      <c r="P63" s="33">
        <f t="shared" si="26"/>
        <v>0</v>
      </c>
      <c r="Q63" s="33">
        <f t="shared" si="26"/>
        <v>0</v>
      </c>
      <c r="R63" s="33">
        <f t="shared" si="26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6"/>
        <v>0</v>
      </c>
      <c r="Y63" s="33">
        <f t="shared" si="26"/>
        <v>0</v>
      </c>
      <c r="Z63" s="33">
        <f t="shared" si="26"/>
        <v>0</v>
      </c>
      <c r="AA63" s="33">
        <f t="shared" si="26"/>
        <v>0</v>
      </c>
      <c r="AB63" s="33">
        <f t="shared" si="26"/>
        <v>0</v>
      </c>
      <c r="AC63" s="33">
        <f t="shared" si="26"/>
        <v>0</v>
      </c>
      <c r="AD63" s="33">
        <f t="shared" si="26"/>
        <v>0</v>
      </c>
      <c r="AE63" s="33">
        <f t="shared" si="26"/>
        <v>0</v>
      </c>
      <c r="AF63" s="33">
        <f t="shared" si="26"/>
        <v>0</v>
      </c>
      <c r="AG63" s="33">
        <f t="shared" si="26"/>
        <v>0</v>
      </c>
      <c r="AH63" s="33">
        <f t="shared" si="26"/>
        <v>0</v>
      </c>
      <c r="AI63" s="33">
        <f t="shared" si="26"/>
        <v>0</v>
      </c>
      <c r="AJ63" s="33">
        <f t="shared" si="26"/>
        <v>0</v>
      </c>
      <c r="AK63" s="33">
        <f t="shared" si="26"/>
        <v>0</v>
      </c>
      <c r="AL63" s="33">
        <f t="shared" si="26"/>
        <v>0</v>
      </c>
      <c r="AM63" s="33">
        <f t="shared" si="26"/>
        <v>0</v>
      </c>
      <c r="AN63" s="33">
        <f t="shared" si="26"/>
        <v>0</v>
      </c>
      <c r="AO63" s="33">
        <f t="shared" si="26"/>
        <v>0</v>
      </c>
      <c r="AP63" s="33">
        <f t="shared" si="26"/>
        <v>0</v>
      </c>
      <c r="AQ63" s="33">
        <f t="shared" si="26"/>
        <v>0</v>
      </c>
      <c r="AR63" s="33">
        <f t="shared" si="26"/>
        <v>0</v>
      </c>
      <c r="AS63" s="33">
        <f t="shared" si="26"/>
        <v>0</v>
      </c>
      <c r="AT63" s="33">
        <f t="shared" si="26"/>
        <v>0</v>
      </c>
      <c r="AU63" s="33">
        <f t="shared" si="26"/>
        <v>0</v>
      </c>
      <c r="AV63" s="33">
        <f t="shared" si="26"/>
        <v>0</v>
      </c>
      <c r="AW63" s="33">
        <f t="shared" si="26"/>
        <v>0</v>
      </c>
      <c r="AX63" s="33">
        <f t="shared" si="26"/>
        <v>0</v>
      </c>
      <c r="AY63" s="33">
        <f t="shared" si="26"/>
        <v>0</v>
      </c>
      <c r="AZ63" s="33">
        <f t="shared" si="26"/>
        <v>11.099699999999999</v>
      </c>
      <c r="BA63" s="33">
        <f t="shared" si="26"/>
        <v>0</v>
      </c>
      <c r="BB63" s="33">
        <f t="shared" si="26"/>
        <v>0</v>
      </c>
      <c r="BC63" s="33">
        <f t="shared" si="26"/>
        <v>0</v>
      </c>
      <c r="BD63" s="33">
        <f t="shared" si="26"/>
        <v>0</v>
      </c>
      <c r="BE63" s="33">
        <f t="shared" si="26"/>
        <v>0</v>
      </c>
      <c r="BF63" s="33">
        <f t="shared" si="26"/>
        <v>0</v>
      </c>
      <c r="BG63" s="33">
        <f t="shared" si="26"/>
        <v>0</v>
      </c>
      <c r="BH63" s="33">
        <f t="shared" si="26"/>
        <v>0</v>
      </c>
      <c r="BI63" s="33">
        <f t="shared" si="26"/>
        <v>0</v>
      </c>
      <c r="BJ63" s="33">
        <f t="shared" si="26"/>
        <v>0</v>
      </c>
      <c r="BK63" s="33">
        <f t="shared" si="26"/>
        <v>0</v>
      </c>
      <c r="BL63" s="33">
        <f t="shared" si="26"/>
        <v>0</v>
      </c>
      <c r="BM63" s="33">
        <f t="shared" si="26"/>
        <v>0</v>
      </c>
      <c r="BN63" s="33">
        <f t="shared" si="26"/>
        <v>4.4670000000000001E-2</v>
      </c>
      <c r="BO63" s="33">
        <f t="shared" ref="BO63" si="27">BO59*BO61</f>
        <v>0</v>
      </c>
      <c r="BP63" s="34">
        <f>SUM(D63:BN63)</f>
        <v>140.84145000000001</v>
      </c>
      <c r="BQ63" s="35">
        <f>BP63/$C$7</f>
        <v>23.473575</v>
      </c>
    </row>
    <row r="64" spans="1:69" ht="17.25" x14ac:dyDescent="0.3">
      <c r="A64" s="31"/>
      <c r="B64" s="32" t="s">
        <v>30</v>
      </c>
      <c r="C64" s="92"/>
      <c r="D64" s="33">
        <f t="shared" ref="D64:BN64" si="28">D59*D61</f>
        <v>8.0724</v>
      </c>
      <c r="E64" s="33">
        <f t="shared" si="28"/>
        <v>0</v>
      </c>
      <c r="F64" s="33">
        <f t="shared" si="28"/>
        <v>5.16</v>
      </c>
      <c r="G64" s="33">
        <f t="shared" si="28"/>
        <v>0</v>
      </c>
      <c r="H64" s="33">
        <f t="shared" si="28"/>
        <v>0</v>
      </c>
      <c r="I64" s="33">
        <f t="shared" si="28"/>
        <v>8.64</v>
      </c>
      <c r="J64" s="33">
        <f t="shared" si="28"/>
        <v>89.938800000000015</v>
      </c>
      <c r="K64" s="33">
        <f t="shared" si="28"/>
        <v>17.885880000000004</v>
      </c>
      <c r="L64" s="33">
        <f t="shared" si="28"/>
        <v>0</v>
      </c>
      <c r="M64" s="33">
        <f t="shared" si="28"/>
        <v>0</v>
      </c>
      <c r="N64" s="33">
        <f t="shared" si="28"/>
        <v>0</v>
      </c>
      <c r="O64" s="33">
        <f t="shared" si="28"/>
        <v>0</v>
      </c>
      <c r="P64" s="33">
        <f t="shared" si="28"/>
        <v>0</v>
      </c>
      <c r="Q64" s="33">
        <f t="shared" si="28"/>
        <v>0</v>
      </c>
      <c r="R64" s="33">
        <f t="shared" si="28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28"/>
        <v>0</v>
      </c>
      <c r="Y64" s="33">
        <f t="shared" si="28"/>
        <v>0</v>
      </c>
      <c r="Z64" s="33">
        <f t="shared" si="28"/>
        <v>0</v>
      </c>
      <c r="AA64" s="33">
        <f t="shared" si="28"/>
        <v>0</v>
      </c>
      <c r="AB64" s="33">
        <f t="shared" si="28"/>
        <v>0</v>
      </c>
      <c r="AC64" s="33">
        <f t="shared" si="28"/>
        <v>0</v>
      </c>
      <c r="AD64" s="33">
        <f t="shared" si="28"/>
        <v>0</v>
      </c>
      <c r="AE64" s="33">
        <f t="shared" si="28"/>
        <v>0</v>
      </c>
      <c r="AF64" s="33">
        <f t="shared" si="28"/>
        <v>0</v>
      </c>
      <c r="AG64" s="33">
        <f t="shared" si="28"/>
        <v>0</v>
      </c>
      <c r="AH64" s="33">
        <f t="shared" si="28"/>
        <v>0</v>
      </c>
      <c r="AI64" s="33">
        <f t="shared" si="28"/>
        <v>0</v>
      </c>
      <c r="AJ64" s="33">
        <f t="shared" si="28"/>
        <v>0</v>
      </c>
      <c r="AK64" s="33">
        <f t="shared" si="28"/>
        <v>0</v>
      </c>
      <c r="AL64" s="33">
        <f t="shared" si="28"/>
        <v>0</v>
      </c>
      <c r="AM64" s="33">
        <f t="shared" si="28"/>
        <v>0</v>
      </c>
      <c r="AN64" s="33">
        <f t="shared" si="28"/>
        <v>0</v>
      </c>
      <c r="AO64" s="33">
        <f t="shared" si="28"/>
        <v>0</v>
      </c>
      <c r="AP64" s="33">
        <f t="shared" si="28"/>
        <v>0</v>
      </c>
      <c r="AQ64" s="33">
        <f t="shared" si="28"/>
        <v>0</v>
      </c>
      <c r="AR64" s="33">
        <f t="shared" si="28"/>
        <v>0</v>
      </c>
      <c r="AS64" s="33">
        <f t="shared" si="28"/>
        <v>0</v>
      </c>
      <c r="AT64" s="33">
        <f t="shared" si="28"/>
        <v>0</v>
      </c>
      <c r="AU64" s="33">
        <f t="shared" si="28"/>
        <v>0</v>
      </c>
      <c r="AV64" s="33">
        <f t="shared" si="28"/>
        <v>0</v>
      </c>
      <c r="AW64" s="33">
        <f t="shared" si="28"/>
        <v>0</v>
      </c>
      <c r="AX64" s="33">
        <f t="shared" si="28"/>
        <v>0</v>
      </c>
      <c r="AY64" s="33">
        <f t="shared" si="28"/>
        <v>0</v>
      </c>
      <c r="AZ64" s="33">
        <f t="shared" si="28"/>
        <v>11.099699999999999</v>
      </c>
      <c r="BA64" s="33">
        <f t="shared" si="28"/>
        <v>0</v>
      </c>
      <c r="BB64" s="33">
        <f t="shared" si="28"/>
        <v>0</v>
      </c>
      <c r="BC64" s="33">
        <f t="shared" si="28"/>
        <v>0</v>
      </c>
      <c r="BD64" s="33">
        <f t="shared" si="28"/>
        <v>0</v>
      </c>
      <c r="BE64" s="33">
        <f t="shared" si="28"/>
        <v>0</v>
      </c>
      <c r="BF64" s="33">
        <f t="shared" si="28"/>
        <v>0</v>
      </c>
      <c r="BG64" s="33">
        <f t="shared" si="28"/>
        <v>0</v>
      </c>
      <c r="BH64" s="33">
        <f t="shared" si="28"/>
        <v>0</v>
      </c>
      <c r="BI64" s="33">
        <f t="shared" si="28"/>
        <v>0</v>
      </c>
      <c r="BJ64" s="33">
        <f t="shared" si="28"/>
        <v>0</v>
      </c>
      <c r="BK64" s="33">
        <f t="shared" si="28"/>
        <v>0</v>
      </c>
      <c r="BL64" s="33">
        <f t="shared" si="28"/>
        <v>0</v>
      </c>
      <c r="BM64" s="33">
        <f t="shared" si="28"/>
        <v>0</v>
      </c>
      <c r="BN64" s="33">
        <f t="shared" si="28"/>
        <v>4.4670000000000001E-2</v>
      </c>
      <c r="BO64" s="33">
        <f t="shared" ref="BO64" si="29">BO59*BO61</f>
        <v>0</v>
      </c>
      <c r="BP64" s="34">
        <f>SUM(D64:BN64)</f>
        <v>140.84145000000001</v>
      </c>
      <c r="BQ64" s="35">
        <f>BP64/$C$7</f>
        <v>23.473575</v>
      </c>
    </row>
    <row r="66" spans="1:69" x14ac:dyDescent="0.25">
      <c r="AH66" s="2"/>
    </row>
    <row r="67" spans="1:69" ht="15" customHeight="1" x14ac:dyDescent="0.25">
      <c r="A67" s="94"/>
      <c r="B67" s="4" t="s">
        <v>3</v>
      </c>
      <c r="C67" s="96" t="s">
        <v>4</v>
      </c>
      <c r="D67" s="93" t="str">
        <f t="shared" ref="D67:BN67" si="30">D51</f>
        <v>Хлеб пшеничный</v>
      </c>
      <c r="E67" s="93" t="str">
        <f t="shared" si="30"/>
        <v>Хлеб ржано-пшеничный</v>
      </c>
      <c r="F67" s="93" t="str">
        <f t="shared" si="30"/>
        <v>Сахар</v>
      </c>
      <c r="G67" s="93" t="str">
        <f t="shared" si="30"/>
        <v>Чай</v>
      </c>
      <c r="H67" s="93" t="str">
        <f t="shared" si="30"/>
        <v>Какао</v>
      </c>
      <c r="I67" s="93" t="str">
        <f t="shared" si="30"/>
        <v>Кофейный напиток</v>
      </c>
      <c r="J67" s="93" t="str">
        <f t="shared" si="30"/>
        <v>Молоко 2,5%</v>
      </c>
      <c r="K67" s="93" t="str">
        <f t="shared" si="30"/>
        <v>Масло сливочное</v>
      </c>
      <c r="L67" s="93" t="str">
        <f t="shared" si="30"/>
        <v>Сметана 15%</v>
      </c>
      <c r="M67" s="93" t="str">
        <f t="shared" si="30"/>
        <v>Молоко сухое</v>
      </c>
      <c r="N67" s="93" t="str">
        <f t="shared" si="30"/>
        <v>Снежок 2,5 %</v>
      </c>
      <c r="O67" s="93" t="str">
        <f t="shared" si="30"/>
        <v>Творог 5%</v>
      </c>
      <c r="P67" s="93" t="str">
        <f t="shared" si="30"/>
        <v>Молоко сгущенное</v>
      </c>
      <c r="Q67" s="93" t="str">
        <f t="shared" si="30"/>
        <v xml:space="preserve">Джем Сава </v>
      </c>
      <c r="R67" s="93" t="str">
        <f t="shared" si="30"/>
        <v>Сыр</v>
      </c>
      <c r="S67" s="93" t="str">
        <f>S51</f>
        <v>Зеленый горошек</v>
      </c>
      <c r="T67" s="93" t="str">
        <f>T51</f>
        <v>Кукуруза консервирован.</v>
      </c>
      <c r="U67" s="93" t="str">
        <f>U51</f>
        <v>Консервы рыбные</v>
      </c>
      <c r="V67" s="93" t="str">
        <f>V51</f>
        <v>Огурцы консервирован.</v>
      </c>
      <c r="W67" s="93" t="str">
        <f>W51</f>
        <v>Огурцы свежие</v>
      </c>
      <c r="X67" s="93" t="str">
        <f t="shared" si="30"/>
        <v>Яйцо</v>
      </c>
      <c r="Y67" s="93" t="str">
        <f t="shared" si="30"/>
        <v>Икра кабачковая</v>
      </c>
      <c r="Z67" s="93" t="str">
        <f t="shared" si="30"/>
        <v>Изюм</v>
      </c>
      <c r="AA67" s="93" t="str">
        <f t="shared" si="30"/>
        <v>Курага</v>
      </c>
      <c r="AB67" s="93" t="str">
        <f t="shared" si="30"/>
        <v>Чернослив</v>
      </c>
      <c r="AC67" s="93" t="str">
        <f t="shared" si="30"/>
        <v>Шиповник</v>
      </c>
      <c r="AD67" s="93" t="str">
        <f t="shared" si="30"/>
        <v>Сухофрукты</v>
      </c>
      <c r="AE67" s="93" t="str">
        <f t="shared" si="30"/>
        <v>Ягода свежемороженная</v>
      </c>
      <c r="AF67" s="93" t="str">
        <f t="shared" si="30"/>
        <v>Лимон</v>
      </c>
      <c r="AG67" s="93" t="str">
        <f t="shared" si="30"/>
        <v>Кисель</v>
      </c>
      <c r="AH67" s="93" t="str">
        <f t="shared" si="30"/>
        <v xml:space="preserve">Сок </v>
      </c>
      <c r="AI67" s="93" t="str">
        <f t="shared" si="30"/>
        <v>Макаронные изделия</v>
      </c>
      <c r="AJ67" s="93" t="str">
        <f t="shared" si="30"/>
        <v>Мука</v>
      </c>
      <c r="AK67" s="93" t="str">
        <f t="shared" si="30"/>
        <v>Дрожжи</v>
      </c>
      <c r="AL67" s="93" t="str">
        <f t="shared" si="30"/>
        <v>Печенье</v>
      </c>
      <c r="AM67" s="93" t="str">
        <f t="shared" si="30"/>
        <v>Пряники</v>
      </c>
      <c r="AN67" s="93" t="str">
        <f t="shared" si="30"/>
        <v>Вафли</v>
      </c>
      <c r="AO67" s="93" t="str">
        <f t="shared" si="30"/>
        <v>Конфеты</v>
      </c>
      <c r="AP67" s="93" t="str">
        <f t="shared" si="30"/>
        <v>Повидло Сава</v>
      </c>
      <c r="AQ67" s="93" t="str">
        <f t="shared" si="30"/>
        <v>Крупа геркулес</v>
      </c>
      <c r="AR67" s="93" t="str">
        <f t="shared" si="30"/>
        <v>Крупа горох</v>
      </c>
      <c r="AS67" s="93" t="str">
        <f t="shared" si="30"/>
        <v>Крупа гречневая</v>
      </c>
      <c r="AT67" s="93" t="str">
        <f t="shared" si="30"/>
        <v>Крупа кукурузная</v>
      </c>
      <c r="AU67" s="93" t="str">
        <f t="shared" si="30"/>
        <v>Крупа манная</v>
      </c>
      <c r="AV67" s="93" t="str">
        <f t="shared" si="30"/>
        <v>Крупа перловая</v>
      </c>
      <c r="AW67" s="93" t="str">
        <f t="shared" si="30"/>
        <v>Крупа пшеничная</v>
      </c>
      <c r="AX67" s="93" t="str">
        <f t="shared" si="30"/>
        <v>Крупа пшено</v>
      </c>
      <c r="AY67" s="93" t="str">
        <f t="shared" si="30"/>
        <v>Крупа ячневая</v>
      </c>
      <c r="AZ67" s="93" t="str">
        <f t="shared" si="30"/>
        <v>Рис</v>
      </c>
      <c r="BA67" s="93" t="str">
        <f t="shared" si="30"/>
        <v>Цыпленок бройлер</v>
      </c>
      <c r="BB67" s="93" t="str">
        <f t="shared" si="30"/>
        <v>Филе куриное</v>
      </c>
      <c r="BC67" s="93" t="str">
        <f t="shared" si="30"/>
        <v>Фарш говяжий</v>
      </c>
      <c r="BD67" s="93" t="str">
        <f t="shared" si="30"/>
        <v>Печень куриная</v>
      </c>
      <c r="BE67" s="93" t="str">
        <f t="shared" si="30"/>
        <v>Филе минтая</v>
      </c>
      <c r="BF67" s="93" t="str">
        <f t="shared" si="30"/>
        <v>Филе сельди слабосол.</v>
      </c>
      <c r="BG67" s="93" t="str">
        <f t="shared" si="30"/>
        <v>Картофель</v>
      </c>
      <c r="BH67" s="93" t="str">
        <f t="shared" si="30"/>
        <v>Морковь</v>
      </c>
      <c r="BI67" s="93" t="str">
        <f t="shared" si="30"/>
        <v>Лук</v>
      </c>
      <c r="BJ67" s="93" t="str">
        <f t="shared" si="30"/>
        <v>Капуста</v>
      </c>
      <c r="BK67" s="93" t="str">
        <f t="shared" si="30"/>
        <v>Свекла</v>
      </c>
      <c r="BL67" s="93" t="str">
        <f t="shared" si="30"/>
        <v>Томатная паста</v>
      </c>
      <c r="BM67" s="93" t="str">
        <f t="shared" si="30"/>
        <v>Масло растительное</v>
      </c>
      <c r="BN67" s="93" t="str">
        <f t="shared" si="30"/>
        <v>Соль</v>
      </c>
      <c r="BO67" s="93" t="str">
        <f t="shared" ref="BO67" si="31">BO51</f>
        <v>Аскорбиновая кислота</v>
      </c>
      <c r="BP67" s="87" t="s">
        <v>5</v>
      </c>
      <c r="BQ67" s="87" t="s">
        <v>6</v>
      </c>
    </row>
    <row r="68" spans="1:69" ht="36" customHeight="1" x14ac:dyDescent="0.25">
      <c r="A68" s="95"/>
      <c r="B68" s="5" t="s">
        <v>7</v>
      </c>
      <c r="C68" s="97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87"/>
      <c r="BQ68" s="87"/>
    </row>
    <row r="69" spans="1:69" ht="15" customHeight="1" x14ac:dyDescent="0.25">
      <c r="A69" s="98"/>
      <c r="B69" s="6" t="str">
        <f t="shared" ref="B69:B74" si="32">B12</f>
        <v>Щи из свежей капусты</v>
      </c>
      <c r="C69" s="90"/>
      <c r="D69" s="6">
        <f t="shared" ref="D69:BN72" si="33">D12</f>
        <v>0</v>
      </c>
      <c r="E69" s="6">
        <f t="shared" si="33"/>
        <v>0</v>
      </c>
      <c r="F69" s="6">
        <f t="shared" si="33"/>
        <v>0</v>
      </c>
      <c r="G69" s="6">
        <f t="shared" si="33"/>
        <v>0</v>
      </c>
      <c r="H69" s="6">
        <f t="shared" si="33"/>
        <v>0</v>
      </c>
      <c r="I69" s="6">
        <f t="shared" si="33"/>
        <v>0</v>
      </c>
      <c r="J69" s="6">
        <f t="shared" si="33"/>
        <v>0</v>
      </c>
      <c r="K69" s="6">
        <f t="shared" si="33"/>
        <v>2E-3</v>
      </c>
      <c r="L69" s="6">
        <f t="shared" si="33"/>
        <v>4.4999999999999997E-3</v>
      </c>
      <c r="M69" s="6">
        <f t="shared" si="33"/>
        <v>0</v>
      </c>
      <c r="N69" s="6">
        <f t="shared" si="33"/>
        <v>0</v>
      </c>
      <c r="O69" s="6">
        <f t="shared" si="33"/>
        <v>0</v>
      </c>
      <c r="P69" s="6">
        <f t="shared" si="33"/>
        <v>0</v>
      </c>
      <c r="Q69" s="6">
        <f t="shared" si="33"/>
        <v>0</v>
      </c>
      <c r="R69" s="6">
        <f t="shared" si="33"/>
        <v>0</v>
      </c>
      <c r="S69" s="6">
        <f t="shared" si="33"/>
        <v>0</v>
      </c>
      <c r="T69" s="6">
        <f t="shared" si="33"/>
        <v>0</v>
      </c>
      <c r="U69" s="6">
        <f t="shared" si="33"/>
        <v>0</v>
      </c>
      <c r="V69" s="6">
        <f t="shared" si="33"/>
        <v>0</v>
      </c>
      <c r="W69" s="6">
        <f t="shared" si="33"/>
        <v>0</v>
      </c>
      <c r="X69" s="6">
        <f t="shared" si="33"/>
        <v>0</v>
      </c>
      <c r="Y69" s="6">
        <f t="shared" si="33"/>
        <v>0</v>
      </c>
      <c r="Z69" s="6">
        <f t="shared" si="33"/>
        <v>0</v>
      </c>
      <c r="AA69" s="6">
        <f t="shared" si="33"/>
        <v>0</v>
      </c>
      <c r="AB69" s="6">
        <f t="shared" si="33"/>
        <v>0</v>
      </c>
      <c r="AC69" s="6">
        <f t="shared" si="33"/>
        <v>0</v>
      </c>
      <c r="AD69" s="6">
        <f t="shared" si="33"/>
        <v>0</v>
      </c>
      <c r="AE69" s="6">
        <f t="shared" si="33"/>
        <v>0</v>
      </c>
      <c r="AF69" s="6">
        <f t="shared" si="33"/>
        <v>0</v>
      </c>
      <c r="AG69" s="6">
        <f t="shared" si="33"/>
        <v>0</v>
      </c>
      <c r="AH69" s="6">
        <f t="shared" si="33"/>
        <v>0</v>
      </c>
      <c r="AI69" s="6">
        <f t="shared" si="33"/>
        <v>0</v>
      </c>
      <c r="AJ69" s="6">
        <f t="shared" si="33"/>
        <v>0</v>
      </c>
      <c r="AK69" s="6">
        <f t="shared" si="33"/>
        <v>0</v>
      </c>
      <c r="AL69" s="6">
        <f t="shared" si="33"/>
        <v>0</v>
      </c>
      <c r="AM69" s="6">
        <f t="shared" si="33"/>
        <v>0</v>
      </c>
      <c r="AN69" s="6">
        <f t="shared" si="33"/>
        <v>0</v>
      </c>
      <c r="AO69" s="6">
        <f t="shared" si="33"/>
        <v>0</v>
      </c>
      <c r="AP69" s="6">
        <f t="shared" si="33"/>
        <v>0</v>
      </c>
      <c r="AQ69" s="6">
        <f t="shared" si="33"/>
        <v>0</v>
      </c>
      <c r="AR69" s="6">
        <f t="shared" si="33"/>
        <v>0</v>
      </c>
      <c r="AS69" s="6">
        <f t="shared" si="33"/>
        <v>0</v>
      </c>
      <c r="AT69" s="6">
        <f t="shared" si="33"/>
        <v>0</v>
      </c>
      <c r="AU69" s="6">
        <f t="shared" si="33"/>
        <v>0</v>
      </c>
      <c r="AV69" s="6">
        <f t="shared" si="33"/>
        <v>0</v>
      </c>
      <c r="AW69" s="6">
        <f t="shared" si="33"/>
        <v>0</v>
      </c>
      <c r="AX69" s="6">
        <f t="shared" si="33"/>
        <v>0</v>
      </c>
      <c r="AY69" s="6">
        <f t="shared" si="33"/>
        <v>0</v>
      </c>
      <c r="AZ69" s="6">
        <f t="shared" si="33"/>
        <v>0</v>
      </c>
      <c r="BA69" s="6">
        <f t="shared" si="33"/>
        <v>2.1999999999999999E-2</v>
      </c>
      <c r="BB69" s="6">
        <f t="shared" si="33"/>
        <v>0</v>
      </c>
      <c r="BC69" s="6">
        <f t="shared" si="33"/>
        <v>0</v>
      </c>
      <c r="BD69" s="6">
        <f t="shared" si="33"/>
        <v>0</v>
      </c>
      <c r="BE69" s="6">
        <f t="shared" si="33"/>
        <v>0</v>
      </c>
      <c r="BF69" s="6">
        <f t="shared" si="33"/>
        <v>0</v>
      </c>
      <c r="BG69" s="6">
        <f t="shared" si="33"/>
        <v>3.2000000000000001E-2</v>
      </c>
      <c r="BH69" s="6">
        <f t="shared" si="33"/>
        <v>1.2E-2</v>
      </c>
      <c r="BI69" s="6">
        <f t="shared" si="33"/>
        <v>8.0000000000000002E-3</v>
      </c>
      <c r="BJ69" s="6">
        <f t="shared" si="33"/>
        <v>0.04</v>
      </c>
      <c r="BK69" s="6">
        <f t="shared" si="33"/>
        <v>0</v>
      </c>
      <c r="BL69" s="6">
        <f t="shared" si="33"/>
        <v>2E-3</v>
      </c>
      <c r="BM69" s="6">
        <f t="shared" si="33"/>
        <v>2E-3</v>
      </c>
      <c r="BN69" s="6">
        <f t="shared" si="33"/>
        <v>1E-3</v>
      </c>
      <c r="BO69" s="6">
        <f t="shared" ref="BO69" si="34">BO12</f>
        <v>0</v>
      </c>
    </row>
    <row r="70" spans="1:69" ht="15" customHeight="1" x14ac:dyDescent="0.25">
      <c r="A70" s="98"/>
      <c r="B70" s="6" t="str">
        <f t="shared" si="32"/>
        <v>Птица в томатном соусе</v>
      </c>
      <c r="C70" s="90"/>
      <c r="D70" s="6">
        <f t="shared" si="33"/>
        <v>0</v>
      </c>
      <c r="E70" s="6">
        <f t="shared" si="33"/>
        <v>0</v>
      </c>
      <c r="F70" s="6">
        <f t="shared" si="33"/>
        <v>0</v>
      </c>
      <c r="G70" s="6">
        <f t="shared" si="33"/>
        <v>0</v>
      </c>
      <c r="H70" s="6">
        <f t="shared" si="33"/>
        <v>0</v>
      </c>
      <c r="I70" s="6">
        <f t="shared" si="33"/>
        <v>0</v>
      </c>
      <c r="J70" s="6">
        <f t="shared" si="33"/>
        <v>0</v>
      </c>
      <c r="K70" s="6">
        <f t="shared" si="33"/>
        <v>0</v>
      </c>
      <c r="L70" s="6">
        <f t="shared" si="33"/>
        <v>1.5E-3</v>
      </c>
      <c r="M70" s="6">
        <f t="shared" si="33"/>
        <v>0</v>
      </c>
      <c r="N70" s="6">
        <f t="shared" si="33"/>
        <v>0</v>
      </c>
      <c r="O70" s="6">
        <f t="shared" si="33"/>
        <v>0</v>
      </c>
      <c r="P70" s="6">
        <f t="shared" si="33"/>
        <v>0</v>
      </c>
      <c r="Q70" s="6">
        <f t="shared" si="33"/>
        <v>0</v>
      </c>
      <c r="R70" s="6">
        <f t="shared" si="33"/>
        <v>0</v>
      </c>
      <c r="S70" s="6">
        <f t="shared" si="33"/>
        <v>0</v>
      </c>
      <c r="T70" s="6">
        <f t="shared" si="33"/>
        <v>0</v>
      </c>
      <c r="U70" s="6">
        <f t="shared" si="33"/>
        <v>0</v>
      </c>
      <c r="V70" s="6">
        <f t="shared" si="33"/>
        <v>0</v>
      </c>
      <c r="W70" s="6">
        <f t="shared" si="33"/>
        <v>0</v>
      </c>
      <c r="X70" s="6">
        <f t="shared" si="33"/>
        <v>0</v>
      </c>
      <c r="Y70" s="6">
        <f t="shared" si="33"/>
        <v>0</v>
      </c>
      <c r="Z70" s="6">
        <f t="shared" si="33"/>
        <v>0</v>
      </c>
      <c r="AA70" s="6">
        <f t="shared" si="33"/>
        <v>0</v>
      </c>
      <c r="AB70" s="6">
        <f t="shared" si="33"/>
        <v>0</v>
      </c>
      <c r="AC70" s="6">
        <f t="shared" si="33"/>
        <v>0</v>
      </c>
      <c r="AD70" s="6">
        <f t="shared" si="33"/>
        <v>0</v>
      </c>
      <c r="AE70" s="6">
        <f t="shared" si="33"/>
        <v>0</v>
      </c>
      <c r="AF70" s="6">
        <f t="shared" si="33"/>
        <v>0</v>
      </c>
      <c r="AG70" s="6">
        <f t="shared" si="33"/>
        <v>0</v>
      </c>
      <c r="AH70" s="6">
        <f t="shared" si="33"/>
        <v>0</v>
      </c>
      <c r="AI70" s="6">
        <f t="shared" si="33"/>
        <v>0</v>
      </c>
      <c r="AJ70" s="6">
        <f t="shared" si="33"/>
        <v>8.9999999999999998E-4</v>
      </c>
      <c r="AK70" s="6">
        <f t="shared" si="33"/>
        <v>0</v>
      </c>
      <c r="AL70" s="6">
        <f t="shared" si="33"/>
        <v>0</v>
      </c>
      <c r="AM70" s="6">
        <f t="shared" si="33"/>
        <v>0</v>
      </c>
      <c r="AN70" s="6">
        <f t="shared" si="33"/>
        <v>0</v>
      </c>
      <c r="AO70" s="6">
        <f t="shared" si="33"/>
        <v>0</v>
      </c>
      <c r="AP70" s="6">
        <f t="shared" si="33"/>
        <v>0</v>
      </c>
      <c r="AQ70" s="6">
        <f t="shared" si="33"/>
        <v>0</v>
      </c>
      <c r="AR70" s="6">
        <f t="shared" si="33"/>
        <v>0</v>
      </c>
      <c r="AS70" s="6">
        <f t="shared" si="33"/>
        <v>0</v>
      </c>
      <c r="AT70" s="6">
        <f t="shared" si="33"/>
        <v>0</v>
      </c>
      <c r="AU70" s="6">
        <f t="shared" si="33"/>
        <v>0</v>
      </c>
      <c r="AV70" s="6">
        <f t="shared" si="33"/>
        <v>0</v>
      </c>
      <c r="AW70" s="6">
        <f t="shared" si="33"/>
        <v>0</v>
      </c>
      <c r="AX70" s="6">
        <f t="shared" si="33"/>
        <v>0</v>
      </c>
      <c r="AY70" s="6">
        <f t="shared" si="33"/>
        <v>0</v>
      </c>
      <c r="AZ70" s="6">
        <f t="shared" si="33"/>
        <v>0</v>
      </c>
      <c r="BA70" s="6">
        <f t="shared" si="33"/>
        <v>0</v>
      </c>
      <c r="BB70" s="6">
        <f t="shared" si="33"/>
        <v>3.5000000000000003E-2</v>
      </c>
      <c r="BC70" s="6">
        <f t="shared" si="33"/>
        <v>0</v>
      </c>
      <c r="BD70" s="6">
        <f t="shared" si="33"/>
        <v>0</v>
      </c>
      <c r="BE70" s="6">
        <f t="shared" si="33"/>
        <v>0</v>
      </c>
      <c r="BF70" s="6">
        <f t="shared" si="33"/>
        <v>0</v>
      </c>
      <c r="BG70" s="6">
        <f t="shared" si="33"/>
        <v>0</v>
      </c>
      <c r="BH70" s="6">
        <f t="shared" si="33"/>
        <v>5.0000000000000001E-3</v>
      </c>
      <c r="BI70" s="6">
        <f t="shared" si="33"/>
        <v>5.0000000000000001E-3</v>
      </c>
      <c r="BJ70" s="6">
        <f t="shared" si="33"/>
        <v>0</v>
      </c>
      <c r="BK70" s="6">
        <f t="shared" si="33"/>
        <v>0</v>
      </c>
      <c r="BL70" s="6">
        <f t="shared" si="33"/>
        <v>5.0000000000000001E-3</v>
      </c>
      <c r="BM70" s="6">
        <f t="shared" si="33"/>
        <v>2E-3</v>
      </c>
      <c r="BN70" s="6">
        <f t="shared" si="33"/>
        <v>1E-3</v>
      </c>
      <c r="BO70" s="6">
        <f t="shared" ref="BO70" si="35">BO13</f>
        <v>0</v>
      </c>
    </row>
    <row r="71" spans="1:69" ht="15" customHeight="1" x14ac:dyDescent="0.25">
      <c r="A71" s="98"/>
      <c r="B71" s="6" t="str">
        <f t="shared" si="32"/>
        <v>Гречка отварная</v>
      </c>
      <c r="C71" s="90"/>
      <c r="D71" s="6">
        <f t="shared" si="33"/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3.0000000000000001E-3</v>
      </c>
      <c r="L71" s="6">
        <f t="shared" si="33"/>
        <v>0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0.03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0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0</v>
      </c>
      <c r="BH71" s="6">
        <f t="shared" si="33"/>
        <v>0</v>
      </c>
      <c r="BI71" s="6">
        <f t="shared" si="33"/>
        <v>0</v>
      </c>
      <c r="BJ71" s="6">
        <f t="shared" si="33"/>
        <v>0</v>
      </c>
      <c r="BK71" s="6">
        <f t="shared" si="33"/>
        <v>0</v>
      </c>
      <c r="BL71" s="6">
        <f t="shared" si="33"/>
        <v>0</v>
      </c>
      <c r="BM71" s="6">
        <f t="shared" si="33"/>
        <v>0</v>
      </c>
      <c r="BN71" s="6">
        <f t="shared" si="33"/>
        <v>1E-3</v>
      </c>
      <c r="BO71" s="6">
        <f t="shared" ref="BO71" si="36">BO14</f>
        <v>0</v>
      </c>
    </row>
    <row r="72" spans="1:69" ht="15" customHeight="1" x14ac:dyDescent="0.25">
      <c r="A72" s="98"/>
      <c r="B72" s="6" t="str">
        <f t="shared" si="32"/>
        <v>Хлеб пшеничный</v>
      </c>
      <c r="C72" s="90"/>
      <c r="D72" s="6">
        <f t="shared" si="33"/>
        <v>0.02</v>
      </c>
      <c r="E72" s="6">
        <f t="shared" si="33"/>
        <v>0</v>
      </c>
      <c r="F72" s="6">
        <f t="shared" si="33"/>
        <v>0</v>
      </c>
      <c r="G72" s="6">
        <f t="shared" ref="G72:BN74" si="37">G15</f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ref="BO72" si="38">BO15</f>
        <v>0</v>
      </c>
    </row>
    <row r="73" spans="1:69" ht="15" customHeight="1" x14ac:dyDescent="0.25">
      <c r="A73" s="98"/>
      <c r="B73" s="6" t="str">
        <f t="shared" si="32"/>
        <v>Хлеб ржано-пшеничный</v>
      </c>
      <c r="C73" s="90"/>
      <c r="D73" s="6">
        <f t="shared" ref="D73:AJ74" si="39">D16</f>
        <v>0</v>
      </c>
      <c r="E73" s="6">
        <f t="shared" si="39"/>
        <v>4.3999999999999997E-2</v>
      </c>
      <c r="F73" s="6">
        <f t="shared" si="39"/>
        <v>0</v>
      </c>
      <c r="G73" s="6">
        <f t="shared" si="39"/>
        <v>0</v>
      </c>
      <c r="H73" s="6">
        <f t="shared" si="39"/>
        <v>0</v>
      </c>
      <c r="I73" s="6">
        <f t="shared" si="39"/>
        <v>0</v>
      </c>
      <c r="J73" s="6">
        <f t="shared" si="39"/>
        <v>0</v>
      </c>
      <c r="K73" s="6">
        <f t="shared" si="39"/>
        <v>0</v>
      </c>
      <c r="L73" s="6">
        <f t="shared" si="39"/>
        <v>0</v>
      </c>
      <c r="M73" s="6">
        <f t="shared" si="39"/>
        <v>0</v>
      </c>
      <c r="N73" s="6">
        <f t="shared" si="39"/>
        <v>0</v>
      </c>
      <c r="O73" s="6">
        <f t="shared" si="39"/>
        <v>0</v>
      </c>
      <c r="P73" s="6">
        <f t="shared" si="39"/>
        <v>0</v>
      </c>
      <c r="Q73" s="6">
        <f t="shared" si="39"/>
        <v>0</v>
      </c>
      <c r="R73" s="6">
        <f t="shared" si="39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9"/>
        <v>0</v>
      </c>
      <c r="Y73" s="6">
        <f t="shared" si="39"/>
        <v>0</v>
      </c>
      <c r="Z73" s="6">
        <f t="shared" si="39"/>
        <v>0</v>
      </c>
      <c r="AA73" s="6">
        <f t="shared" si="39"/>
        <v>0</v>
      </c>
      <c r="AB73" s="6">
        <f t="shared" si="39"/>
        <v>0</v>
      </c>
      <c r="AC73" s="6">
        <f t="shared" si="39"/>
        <v>0</v>
      </c>
      <c r="AD73" s="6">
        <f t="shared" si="39"/>
        <v>0</v>
      </c>
      <c r="AE73" s="6">
        <f t="shared" si="39"/>
        <v>0</v>
      </c>
      <c r="AF73" s="6">
        <f t="shared" si="39"/>
        <v>0</v>
      </c>
      <c r="AG73" s="6">
        <f t="shared" si="39"/>
        <v>0</v>
      </c>
      <c r="AH73" s="6">
        <f t="shared" si="39"/>
        <v>0</v>
      </c>
      <c r="AI73" s="6">
        <f t="shared" si="39"/>
        <v>0</v>
      </c>
      <c r="AJ73" s="6">
        <f t="shared" si="39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ref="BO73" si="40">BO16</f>
        <v>0</v>
      </c>
    </row>
    <row r="74" spans="1:69" ht="15" customHeight="1" x14ac:dyDescent="0.25">
      <c r="A74" s="99"/>
      <c r="B74" s="6" t="str">
        <f t="shared" si="32"/>
        <v>Чай с лимоном</v>
      </c>
      <c r="C74" s="91"/>
      <c r="D74" s="6">
        <f t="shared" si="39"/>
        <v>0</v>
      </c>
      <c r="E74" s="6">
        <f t="shared" si="39"/>
        <v>0</v>
      </c>
      <c r="F74" s="6">
        <f t="shared" si="39"/>
        <v>8.0000000000000002E-3</v>
      </c>
      <c r="G74" s="6">
        <f t="shared" si="39"/>
        <v>4.0000000000000002E-4</v>
      </c>
      <c r="H74" s="6">
        <f t="shared" si="39"/>
        <v>0</v>
      </c>
      <c r="I74" s="6">
        <f t="shared" si="39"/>
        <v>0</v>
      </c>
      <c r="J74" s="6">
        <f t="shared" si="39"/>
        <v>0</v>
      </c>
      <c r="K74" s="6">
        <f t="shared" si="39"/>
        <v>0</v>
      </c>
      <c r="L74" s="6">
        <f t="shared" si="39"/>
        <v>0</v>
      </c>
      <c r="M74" s="6">
        <f t="shared" si="39"/>
        <v>0</v>
      </c>
      <c r="N74" s="6">
        <f t="shared" si="39"/>
        <v>0</v>
      </c>
      <c r="O74" s="6">
        <f t="shared" si="39"/>
        <v>0</v>
      </c>
      <c r="P74" s="6">
        <f t="shared" si="39"/>
        <v>0</v>
      </c>
      <c r="Q74" s="6">
        <f t="shared" si="39"/>
        <v>0</v>
      </c>
      <c r="R74" s="6">
        <f t="shared" si="39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9"/>
        <v>0</v>
      </c>
      <c r="Y74" s="6">
        <f t="shared" si="39"/>
        <v>0</v>
      </c>
      <c r="Z74" s="6">
        <f t="shared" si="39"/>
        <v>0</v>
      </c>
      <c r="AA74" s="6">
        <f t="shared" si="39"/>
        <v>0</v>
      </c>
      <c r="AB74" s="6">
        <f t="shared" si="39"/>
        <v>0</v>
      </c>
      <c r="AC74" s="6">
        <f t="shared" si="39"/>
        <v>0</v>
      </c>
      <c r="AD74" s="6">
        <f t="shared" si="39"/>
        <v>0</v>
      </c>
      <c r="AE74" s="6">
        <f t="shared" si="39"/>
        <v>0</v>
      </c>
      <c r="AF74" s="6">
        <f t="shared" si="39"/>
        <v>5.0000000000000001E-3</v>
      </c>
      <c r="AG74" s="6">
        <f t="shared" si="39"/>
        <v>0</v>
      </c>
      <c r="AH74" s="6">
        <f t="shared" si="39"/>
        <v>0</v>
      </c>
      <c r="AI74" s="6">
        <f t="shared" si="39"/>
        <v>0</v>
      </c>
      <c r="AJ74" s="6">
        <f t="shared" si="39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41">BO17</f>
        <v>0</v>
      </c>
    </row>
    <row r="75" spans="1:69" ht="17.25" x14ac:dyDescent="0.3">
      <c r="B75" s="21" t="s">
        <v>24</v>
      </c>
      <c r="C75" s="22"/>
      <c r="D75" s="23">
        <f t="shared" ref="D75:AI75" si="42">SUM(D69:D74)</f>
        <v>0.02</v>
      </c>
      <c r="E75" s="23">
        <f t="shared" si="42"/>
        <v>4.3999999999999997E-2</v>
      </c>
      <c r="F75" s="23">
        <f t="shared" si="42"/>
        <v>8.0000000000000002E-3</v>
      </c>
      <c r="G75" s="23">
        <f t="shared" si="42"/>
        <v>4.0000000000000002E-4</v>
      </c>
      <c r="H75" s="23">
        <f t="shared" si="42"/>
        <v>0</v>
      </c>
      <c r="I75" s="23">
        <f t="shared" si="42"/>
        <v>0</v>
      </c>
      <c r="J75" s="23">
        <f t="shared" si="42"/>
        <v>0</v>
      </c>
      <c r="K75" s="23">
        <f t="shared" si="42"/>
        <v>5.0000000000000001E-3</v>
      </c>
      <c r="L75" s="23">
        <f t="shared" si="42"/>
        <v>6.0000000000000001E-3</v>
      </c>
      <c r="M75" s="23">
        <f t="shared" si="42"/>
        <v>0</v>
      </c>
      <c r="N75" s="23">
        <f t="shared" si="42"/>
        <v>0</v>
      </c>
      <c r="O75" s="23">
        <f t="shared" si="42"/>
        <v>0</v>
      </c>
      <c r="P75" s="23">
        <f t="shared" si="42"/>
        <v>0</v>
      </c>
      <c r="Q75" s="23">
        <f t="shared" si="42"/>
        <v>0</v>
      </c>
      <c r="R75" s="23">
        <f t="shared" si="42"/>
        <v>0</v>
      </c>
      <c r="S75" s="23">
        <f t="shared" si="42"/>
        <v>0</v>
      </c>
      <c r="T75" s="23">
        <f t="shared" si="42"/>
        <v>0</v>
      </c>
      <c r="U75" s="23">
        <f t="shared" si="42"/>
        <v>0</v>
      </c>
      <c r="V75" s="23">
        <f t="shared" si="42"/>
        <v>0</v>
      </c>
      <c r="W75" s="23">
        <f t="shared" si="42"/>
        <v>0</v>
      </c>
      <c r="X75" s="23">
        <f t="shared" si="42"/>
        <v>0</v>
      </c>
      <c r="Y75" s="23">
        <f t="shared" si="42"/>
        <v>0</v>
      </c>
      <c r="Z75" s="23">
        <f t="shared" si="42"/>
        <v>0</v>
      </c>
      <c r="AA75" s="23">
        <f t="shared" si="42"/>
        <v>0</v>
      </c>
      <c r="AB75" s="23">
        <f t="shared" si="42"/>
        <v>0</v>
      </c>
      <c r="AC75" s="23">
        <f t="shared" si="42"/>
        <v>0</v>
      </c>
      <c r="AD75" s="23">
        <f t="shared" si="42"/>
        <v>0</v>
      </c>
      <c r="AE75" s="23">
        <f t="shared" si="42"/>
        <v>0</v>
      </c>
      <c r="AF75" s="23">
        <f t="shared" si="42"/>
        <v>5.0000000000000001E-3</v>
      </c>
      <c r="AG75" s="23">
        <f t="shared" si="42"/>
        <v>0</v>
      </c>
      <c r="AH75" s="23">
        <f t="shared" si="42"/>
        <v>0</v>
      </c>
      <c r="AI75" s="23">
        <f t="shared" si="42"/>
        <v>0</v>
      </c>
      <c r="AJ75" s="23">
        <f t="shared" ref="AJ75:BN75" si="43">SUM(AJ69:AJ74)</f>
        <v>8.9999999999999998E-4</v>
      </c>
      <c r="AK75" s="23">
        <f t="shared" si="43"/>
        <v>0</v>
      </c>
      <c r="AL75" s="23">
        <f t="shared" si="43"/>
        <v>0</v>
      </c>
      <c r="AM75" s="23">
        <f t="shared" si="43"/>
        <v>0</v>
      </c>
      <c r="AN75" s="23">
        <f t="shared" si="43"/>
        <v>0</v>
      </c>
      <c r="AO75" s="23">
        <f t="shared" si="43"/>
        <v>0</v>
      </c>
      <c r="AP75" s="23">
        <f t="shared" si="43"/>
        <v>0</v>
      </c>
      <c r="AQ75" s="23">
        <f t="shared" si="43"/>
        <v>0</v>
      </c>
      <c r="AR75" s="23">
        <f t="shared" si="43"/>
        <v>0</v>
      </c>
      <c r="AS75" s="23">
        <f t="shared" si="43"/>
        <v>0.03</v>
      </c>
      <c r="AT75" s="23">
        <f t="shared" si="43"/>
        <v>0</v>
      </c>
      <c r="AU75" s="23">
        <f t="shared" si="43"/>
        <v>0</v>
      </c>
      <c r="AV75" s="23">
        <f t="shared" si="43"/>
        <v>0</v>
      </c>
      <c r="AW75" s="23">
        <f t="shared" si="43"/>
        <v>0</v>
      </c>
      <c r="AX75" s="23">
        <f t="shared" si="43"/>
        <v>0</v>
      </c>
      <c r="AY75" s="23">
        <f t="shared" si="43"/>
        <v>0</v>
      </c>
      <c r="AZ75" s="23">
        <f t="shared" si="43"/>
        <v>0</v>
      </c>
      <c r="BA75" s="23">
        <f t="shared" si="43"/>
        <v>2.1999999999999999E-2</v>
      </c>
      <c r="BB75" s="23">
        <f t="shared" si="43"/>
        <v>3.5000000000000003E-2</v>
      </c>
      <c r="BC75" s="23">
        <f t="shared" si="43"/>
        <v>0</v>
      </c>
      <c r="BD75" s="23">
        <f t="shared" si="43"/>
        <v>0</v>
      </c>
      <c r="BE75" s="23">
        <f t="shared" si="43"/>
        <v>0</v>
      </c>
      <c r="BF75" s="23">
        <f t="shared" si="43"/>
        <v>0</v>
      </c>
      <c r="BG75" s="23">
        <f t="shared" si="43"/>
        <v>3.2000000000000001E-2</v>
      </c>
      <c r="BH75" s="23">
        <f t="shared" si="43"/>
        <v>1.7000000000000001E-2</v>
      </c>
      <c r="BI75" s="23">
        <f t="shared" si="43"/>
        <v>1.3000000000000001E-2</v>
      </c>
      <c r="BJ75" s="23">
        <f t="shared" si="43"/>
        <v>0.04</v>
      </c>
      <c r="BK75" s="23">
        <f t="shared" si="43"/>
        <v>0</v>
      </c>
      <c r="BL75" s="23">
        <f t="shared" si="43"/>
        <v>7.0000000000000001E-3</v>
      </c>
      <c r="BM75" s="23">
        <f t="shared" si="43"/>
        <v>4.0000000000000001E-3</v>
      </c>
      <c r="BN75" s="23">
        <f t="shared" si="43"/>
        <v>3.0000000000000001E-3</v>
      </c>
      <c r="BO75" s="23">
        <f t="shared" ref="BO75" si="44">SUM(BO69:BO74)</f>
        <v>0</v>
      </c>
    </row>
    <row r="76" spans="1:69" ht="17.25" x14ac:dyDescent="0.3">
      <c r="B76" s="21" t="s">
        <v>25</v>
      </c>
      <c r="C76" s="22"/>
      <c r="D76" s="24">
        <f t="shared" ref="D76:BN76" si="45">PRODUCT(D75,$F$4)</f>
        <v>0.12</v>
      </c>
      <c r="E76" s="24">
        <f t="shared" si="45"/>
        <v>0.26400000000000001</v>
      </c>
      <c r="F76" s="24">
        <f t="shared" si="45"/>
        <v>4.8000000000000001E-2</v>
      </c>
      <c r="G76" s="24">
        <f t="shared" si="45"/>
        <v>2.4000000000000002E-3</v>
      </c>
      <c r="H76" s="24">
        <f t="shared" si="45"/>
        <v>0</v>
      </c>
      <c r="I76" s="24">
        <f t="shared" si="45"/>
        <v>0</v>
      </c>
      <c r="J76" s="24">
        <f t="shared" si="45"/>
        <v>0</v>
      </c>
      <c r="K76" s="24">
        <f t="shared" si="45"/>
        <v>0.03</v>
      </c>
      <c r="L76" s="24">
        <f t="shared" si="45"/>
        <v>3.6000000000000004E-2</v>
      </c>
      <c r="M76" s="24">
        <f t="shared" si="45"/>
        <v>0</v>
      </c>
      <c r="N76" s="24">
        <f t="shared" si="45"/>
        <v>0</v>
      </c>
      <c r="O76" s="24">
        <f t="shared" si="45"/>
        <v>0</v>
      </c>
      <c r="P76" s="24">
        <f t="shared" si="45"/>
        <v>0</v>
      </c>
      <c r="Q76" s="24">
        <f t="shared" si="45"/>
        <v>0</v>
      </c>
      <c r="R76" s="24">
        <f t="shared" si="45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5"/>
        <v>0</v>
      </c>
      <c r="Y76" s="24">
        <f t="shared" si="45"/>
        <v>0</v>
      </c>
      <c r="Z76" s="24">
        <f t="shared" si="45"/>
        <v>0</v>
      </c>
      <c r="AA76" s="24">
        <f t="shared" si="45"/>
        <v>0</v>
      </c>
      <c r="AB76" s="24">
        <f t="shared" si="45"/>
        <v>0</v>
      </c>
      <c r="AC76" s="24">
        <f t="shared" si="45"/>
        <v>0</v>
      </c>
      <c r="AD76" s="24">
        <f t="shared" si="45"/>
        <v>0</v>
      </c>
      <c r="AE76" s="24">
        <f t="shared" si="45"/>
        <v>0</v>
      </c>
      <c r="AF76" s="24">
        <f t="shared" si="45"/>
        <v>0.03</v>
      </c>
      <c r="AG76" s="24">
        <f t="shared" si="45"/>
        <v>0</v>
      </c>
      <c r="AH76" s="24">
        <f t="shared" si="45"/>
        <v>0</v>
      </c>
      <c r="AI76" s="24">
        <f t="shared" si="45"/>
        <v>0</v>
      </c>
      <c r="AJ76" s="24">
        <f t="shared" si="45"/>
        <v>5.4000000000000003E-3</v>
      </c>
      <c r="AK76" s="24">
        <f t="shared" si="45"/>
        <v>0</v>
      </c>
      <c r="AL76" s="24">
        <f t="shared" si="45"/>
        <v>0</v>
      </c>
      <c r="AM76" s="24">
        <f t="shared" si="45"/>
        <v>0</v>
      </c>
      <c r="AN76" s="24">
        <f t="shared" si="45"/>
        <v>0</v>
      </c>
      <c r="AO76" s="24">
        <f t="shared" si="45"/>
        <v>0</v>
      </c>
      <c r="AP76" s="24">
        <f t="shared" si="45"/>
        <v>0</v>
      </c>
      <c r="AQ76" s="24">
        <f t="shared" si="45"/>
        <v>0</v>
      </c>
      <c r="AR76" s="24">
        <f t="shared" si="45"/>
        <v>0</v>
      </c>
      <c r="AS76" s="24">
        <f t="shared" si="45"/>
        <v>0.18</v>
      </c>
      <c r="AT76" s="24">
        <f t="shared" si="45"/>
        <v>0</v>
      </c>
      <c r="AU76" s="24">
        <f t="shared" si="45"/>
        <v>0</v>
      </c>
      <c r="AV76" s="24">
        <f t="shared" si="45"/>
        <v>0</v>
      </c>
      <c r="AW76" s="24">
        <f t="shared" si="45"/>
        <v>0</v>
      </c>
      <c r="AX76" s="24">
        <f t="shared" si="45"/>
        <v>0</v>
      </c>
      <c r="AY76" s="24">
        <f t="shared" si="45"/>
        <v>0</v>
      </c>
      <c r="AZ76" s="24">
        <f t="shared" si="45"/>
        <v>0</v>
      </c>
      <c r="BA76" s="24">
        <f t="shared" si="45"/>
        <v>0.13200000000000001</v>
      </c>
      <c r="BB76" s="24">
        <f t="shared" si="45"/>
        <v>0.21000000000000002</v>
      </c>
      <c r="BC76" s="24">
        <f t="shared" si="45"/>
        <v>0</v>
      </c>
      <c r="BD76" s="24">
        <f t="shared" si="45"/>
        <v>0</v>
      </c>
      <c r="BE76" s="24">
        <f t="shared" si="45"/>
        <v>0</v>
      </c>
      <c r="BF76" s="24">
        <f t="shared" si="45"/>
        <v>0</v>
      </c>
      <c r="BG76" s="24">
        <f t="shared" si="45"/>
        <v>0.192</v>
      </c>
      <c r="BH76" s="24">
        <f t="shared" si="45"/>
        <v>0.10200000000000001</v>
      </c>
      <c r="BI76" s="24">
        <f t="shared" si="45"/>
        <v>7.8000000000000014E-2</v>
      </c>
      <c r="BJ76" s="24">
        <f t="shared" si="45"/>
        <v>0.24</v>
      </c>
      <c r="BK76" s="24">
        <f t="shared" si="45"/>
        <v>0</v>
      </c>
      <c r="BL76" s="24">
        <f t="shared" si="45"/>
        <v>4.2000000000000003E-2</v>
      </c>
      <c r="BM76" s="24">
        <f t="shared" si="45"/>
        <v>2.4E-2</v>
      </c>
      <c r="BN76" s="24">
        <f t="shared" si="45"/>
        <v>1.8000000000000002E-2</v>
      </c>
      <c r="BO76" s="24">
        <f t="shared" ref="BO76" si="46">PRODUCT(BO75,$F$4)</f>
        <v>0</v>
      </c>
    </row>
    <row r="79" spans="1:69" ht="17.25" x14ac:dyDescent="0.3">
      <c r="A79" s="27"/>
      <c r="B79" s="28" t="s">
        <v>26</v>
      </c>
      <c r="C79" s="29" t="s">
        <v>27</v>
      </c>
      <c r="D79" s="30">
        <f t="shared" ref="D79:BN79" si="47">D43</f>
        <v>67.27</v>
      </c>
      <c r="E79" s="30">
        <f t="shared" si="47"/>
        <v>70</v>
      </c>
      <c r="F79" s="30">
        <f t="shared" si="47"/>
        <v>86</v>
      </c>
      <c r="G79" s="30">
        <f t="shared" si="47"/>
        <v>568</v>
      </c>
      <c r="H79" s="30">
        <f t="shared" si="47"/>
        <v>1140</v>
      </c>
      <c r="I79" s="30">
        <f t="shared" si="47"/>
        <v>720</v>
      </c>
      <c r="J79" s="30">
        <f t="shared" si="47"/>
        <v>71.38</v>
      </c>
      <c r="K79" s="30">
        <f t="shared" si="47"/>
        <v>662.44</v>
      </c>
      <c r="L79" s="30">
        <f t="shared" si="47"/>
        <v>200.83</v>
      </c>
      <c r="M79" s="30">
        <f t="shared" si="47"/>
        <v>529</v>
      </c>
      <c r="N79" s="30">
        <f t="shared" si="47"/>
        <v>99.49</v>
      </c>
      <c r="O79" s="30">
        <f t="shared" si="47"/>
        <v>320.32</v>
      </c>
      <c r="P79" s="30">
        <f t="shared" si="47"/>
        <v>373.68</v>
      </c>
      <c r="Q79" s="30">
        <f t="shared" si="47"/>
        <v>400</v>
      </c>
      <c r="R79" s="30">
        <f t="shared" si="47"/>
        <v>0</v>
      </c>
      <c r="S79" s="30">
        <f>S43</f>
        <v>0</v>
      </c>
      <c r="T79" s="30">
        <f>T43</f>
        <v>0</v>
      </c>
      <c r="U79" s="30">
        <f>U43</f>
        <v>708</v>
      </c>
      <c r="V79" s="30">
        <f>V43</f>
        <v>364.1</v>
      </c>
      <c r="W79" s="30">
        <f>W43</f>
        <v>139</v>
      </c>
      <c r="X79" s="30">
        <f t="shared" si="47"/>
        <v>7.6</v>
      </c>
      <c r="Y79" s="30">
        <f t="shared" si="47"/>
        <v>0</v>
      </c>
      <c r="Z79" s="30">
        <f t="shared" si="47"/>
        <v>305</v>
      </c>
      <c r="AA79" s="30">
        <f t="shared" si="47"/>
        <v>273</v>
      </c>
      <c r="AB79" s="30">
        <f t="shared" si="47"/>
        <v>263</v>
      </c>
      <c r="AC79" s="30">
        <f t="shared" si="47"/>
        <v>250</v>
      </c>
      <c r="AD79" s="30">
        <f t="shared" si="47"/>
        <v>145</v>
      </c>
      <c r="AE79" s="30">
        <f t="shared" si="47"/>
        <v>298.43</v>
      </c>
      <c r="AF79" s="30">
        <f t="shared" si="47"/>
        <v>229</v>
      </c>
      <c r="AG79" s="30">
        <f t="shared" si="47"/>
        <v>231.82</v>
      </c>
      <c r="AH79" s="30">
        <f t="shared" si="47"/>
        <v>69.2</v>
      </c>
      <c r="AI79" s="30">
        <f t="shared" si="47"/>
        <v>59.25</v>
      </c>
      <c r="AJ79" s="30">
        <f t="shared" si="47"/>
        <v>38.5</v>
      </c>
      <c r="AK79" s="30">
        <f t="shared" si="47"/>
        <v>190</v>
      </c>
      <c r="AL79" s="30">
        <f t="shared" si="47"/>
        <v>194</v>
      </c>
      <c r="AM79" s="30">
        <f t="shared" si="47"/>
        <v>316.27999999999997</v>
      </c>
      <c r="AN79" s="30">
        <f t="shared" si="47"/>
        <v>254</v>
      </c>
      <c r="AO79" s="30">
        <f t="shared" si="47"/>
        <v>0</v>
      </c>
      <c r="AP79" s="30">
        <f t="shared" si="47"/>
        <v>201.15</v>
      </c>
      <c r="AQ79" s="30">
        <f t="shared" si="47"/>
        <v>62.5</v>
      </c>
      <c r="AR79" s="30">
        <f t="shared" si="47"/>
        <v>50</v>
      </c>
      <c r="AS79" s="30">
        <f t="shared" si="47"/>
        <v>72</v>
      </c>
      <c r="AT79" s="30">
        <f t="shared" si="47"/>
        <v>64.290000000000006</v>
      </c>
      <c r="AU79" s="30">
        <f t="shared" si="47"/>
        <v>57.14</v>
      </c>
      <c r="AV79" s="30">
        <f t="shared" si="47"/>
        <v>51.25</v>
      </c>
      <c r="AW79" s="30">
        <f t="shared" si="47"/>
        <v>77.14</v>
      </c>
      <c r="AX79" s="30">
        <f t="shared" si="47"/>
        <v>66</v>
      </c>
      <c r="AY79" s="30">
        <f t="shared" si="47"/>
        <v>60</v>
      </c>
      <c r="AZ79" s="30">
        <f t="shared" si="47"/>
        <v>123.33</v>
      </c>
      <c r="BA79" s="30">
        <f t="shared" si="47"/>
        <v>296</v>
      </c>
      <c r="BB79" s="30">
        <f t="shared" si="47"/>
        <v>499</v>
      </c>
      <c r="BC79" s="30">
        <f t="shared" si="47"/>
        <v>503</v>
      </c>
      <c r="BD79" s="30">
        <f t="shared" si="47"/>
        <v>217</v>
      </c>
      <c r="BE79" s="30">
        <f t="shared" si="47"/>
        <v>410</v>
      </c>
      <c r="BF79" s="30">
        <f t="shared" si="47"/>
        <v>0</v>
      </c>
      <c r="BG79" s="30">
        <f t="shared" si="47"/>
        <v>62</v>
      </c>
      <c r="BH79" s="30">
        <f t="shared" si="47"/>
        <v>62</v>
      </c>
      <c r="BI79" s="30">
        <f t="shared" si="47"/>
        <v>41</v>
      </c>
      <c r="BJ79" s="30">
        <f t="shared" si="47"/>
        <v>30</v>
      </c>
      <c r="BK79" s="30">
        <f t="shared" si="47"/>
        <v>55</v>
      </c>
      <c r="BL79" s="30">
        <f t="shared" si="47"/>
        <v>278</v>
      </c>
      <c r="BM79" s="30">
        <f t="shared" si="47"/>
        <v>138.88999999999999</v>
      </c>
      <c r="BN79" s="30">
        <f t="shared" si="47"/>
        <v>14.89</v>
      </c>
      <c r="BO79" s="30">
        <f t="shared" ref="BO79" si="48">BO43</f>
        <v>10000</v>
      </c>
    </row>
    <row r="80" spans="1:69" ht="17.25" x14ac:dyDescent="0.3">
      <c r="B80" s="21" t="s">
        <v>28</v>
      </c>
      <c r="C80" s="22" t="s">
        <v>27</v>
      </c>
      <c r="D80" s="23">
        <f t="shared" ref="D80:BN80" si="49">D79/1000</f>
        <v>6.7269999999999996E-2</v>
      </c>
      <c r="E80" s="23">
        <f t="shared" si="49"/>
        <v>7.0000000000000007E-2</v>
      </c>
      <c r="F80" s="23">
        <f t="shared" si="49"/>
        <v>8.5999999999999993E-2</v>
      </c>
      <c r="G80" s="23">
        <f t="shared" si="49"/>
        <v>0.56799999999999995</v>
      </c>
      <c r="H80" s="23">
        <f t="shared" si="49"/>
        <v>1.1399999999999999</v>
      </c>
      <c r="I80" s="23">
        <f t="shared" si="49"/>
        <v>0.72</v>
      </c>
      <c r="J80" s="23">
        <f t="shared" si="49"/>
        <v>7.1379999999999999E-2</v>
      </c>
      <c r="K80" s="23">
        <f t="shared" si="49"/>
        <v>0.66244000000000003</v>
      </c>
      <c r="L80" s="23">
        <f t="shared" si="49"/>
        <v>0.20083000000000001</v>
      </c>
      <c r="M80" s="23">
        <f t="shared" si="49"/>
        <v>0.52900000000000003</v>
      </c>
      <c r="N80" s="23">
        <f t="shared" si="49"/>
        <v>9.9489999999999995E-2</v>
      </c>
      <c r="O80" s="23">
        <f t="shared" si="49"/>
        <v>0.32031999999999999</v>
      </c>
      <c r="P80" s="23">
        <f t="shared" si="49"/>
        <v>0.37368000000000001</v>
      </c>
      <c r="Q80" s="23">
        <f t="shared" si="49"/>
        <v>0.4</v>
      </c>
      <c r="R80" s="23">
        <f t="shared" si="49"/>
        <v>0</v>
      </c>
      <c r="S80" s="23">
        <f>S79/1000</f>
        <v>0</v>
      </c>
      <c r="T80" s="23">
        <f>T79/1000</f>
        <v>0</v>
      </c>
      <c r="U80" s="23">
        <f>U79/1000</f>
        <v>0.70799999999999996</v>
      </c>
      <c r="V80" s="23">
        <f>V79/1000</f>
        <v>0.36410000000000003</v>
      </c>
      <c r="W80" s="23">
        <f>W79/1000</f>
        <v>0.13900000000000001</v>
      </c>
      <c r="X80" s="23">
        <f t="shared" si="49"/>
        <v>7.6E-3</v>
      </c>
      <c r="Y80" s="23">
        <f t="shared" si="49"/>
        <v>0</v>
      </c>
      <c r="Z80" s="23">
        <f t="shared" si="49"/>
        <v>0.30499999999999999</v>
      </c>
      <c r="AA80" s="23">
        <f t="shared" si="49"/>
        <v>0.27300000000000002</v>
      </c>
      <c r="AB80" s="23">
        <f t="shared" si="49"/>
        <v>0.26300000000000001</v>
      </c>
      <c r="AC80" s="23">
        <f t="shared" si="49"/>
        <v>0.25</v>
      </c>
      <c r="AD80" s="23">
        <f t="shared" si="49"/>
        <v>0.14499999999999999</v>
      </c>
      <c r="AE80" s="23">
        <f t="shared" si="49"/>
        <v>0.29843000000000003</v>
      </c>
      <c r="AF80" s="23">
        <f t="shared" si="49"/>
        <v>0.22900000000000001</v>
      </c>
      <c r="AG80" s="23">
        <f t="shared" si="49"/>
        <v>0.23182</v>
      </c>
      <c r="AH80" s="23">
        <f t="shared" si="49"/>
        <v>6.9199999999999998E-2</v>
      </c>
      <c r="AI80" s="23">
        <f t="shared" si="49"/>
        <v>5.9249999999999997E-2</v>
      </c>
      <c r="AJ80" s="23">
        <f t="shared" si="49"/>
        <v>3.85E-2</v>
      </c>
      <c r="AK80" s="23">
        <f t="shared" si="49"/>
        <v>0.19</v>
      </c>
      <c r="AL80" s="23">
        <f t="shared" si="49"/>
        <v>0.19400000000000001</v>
      </c>
      <c r="AM80" s="23">
        <f t="shared" si="49"/>
        <v>0.31627999999999995</v>
      </c>
      <c r="AN80" s="23">
        <f t="shared" si="49"/>
        <v>0.254</v>
      </c>
      <c r="AO80" s="23">
        <f t="shared" si="49"/>
        <v>0</v>
      </c>
      <c r="AP80" s="23">
        <f t="shared" si="49"/>
        <v>0.20115</v>
      </c>
      <c r="AQ80" s="23">
        <f t="shared" si="49"/>
        <v>6.25E-2</v>
      </c>
      <c r="AR80" s="23">
        <f t="shared" si="49"/>
        <v>0.05</v>
      </c>
      <c r="AS80" s="23">
        <f t="shared" si="49"/>
        <v>7.1999999999999995E-2</v>
      </c>
      <c r="AT80" s="23">
        <f t="shared" si="49"/>
        <v>6.429E-2</v>
      </c>
      <c r="AU80" s="23">
        <f t="shared" si="49"/>
        <v>5.7140000000000003E-2</v>
      </c>
      <c r="AV80" s="23">
        <f t="shared" si="49"/>
        <v>5.1249999999999997E-2</v>
      </c>
      <c r="AW80" s="23">
        <f t="shared" si="49"/>
        <v>7.714E-2</v>
      </c>
      <c r="AX80" s="23">
        <f t="shared" si="49"/>
        <v>6.6000000000000003E-2</v>
      </c>
      <c r="AY80" s="23">
        <f t="shared" si="49"/>
        <v>0.06</v>
      </c>
      <c r="AZ80" s="23">
        <f t="shared" si="49"/>
        <v>0.12333</v>
      </c>
      <c r="BA80" s="23">
        <f t="shared" si="49"/>
        <v>0.29599999999999999</v>
      </c>
      <c r="BB80" s="23">
        <f t="shared" si="49"/>
        <v>0.499</v>
      </c>
      <c r="BC80" s="23">
        <f t="shared" si="49"/>
        <v>0.503</v>
      </c>
      <c r="BD80" s="23">
        <f t="shared" si="49"/>
        <v>0.217</v>
      </c>
      <c r="BE80" s="23">
        <f t="shared" si="49"/>
        <v>0.41</v>
      </c>
      <c r="BF80" s="23">
        <f t="shared" si="49"/>
        <v>0</v>
      </c>
      <c r="BG80" s="23">
        <f t="shared" si="49"/>
        <v>6.2E-2</v>
      </c>
      <c r="BH80" s="23">
        <f t="shared" si="49"/>
        <v>6.2E-2</v>
      </c>
      <c r="BI80" s="23">
        <f t="shared" si="49"/>
        <v>4.1000000000000002E-2</v>
      </c>
      <c r="BJ80" s="23">
        <f t="shared" si="49"/>
        <v>0.03</v>
      </c>
      <c r="BK80" s="23">
        <f t="shared" si="49"/>
        <v>5.5E-2</v>
      </c>
      <c r="BL80" s="23">
        <f t="shared" si="49"/>
        <v>0.27800000000000002</v>
      </c>
      <c r="BM80" s="23">
        <f t="shared" si="49"/>
        <v>0.13888999999999999</v>
      </c>
      <c r="BN80" s="23">
        <f t="shared" si="49"/>
        <v>1.489E-2</v>
      </c>
      <c r="BO80" s="23">
        <f t="shared" ref="BO80" si="50">BO79/1000</f>
        <v>10</v>
      </c>
    </row>
    <row r="81" spans="1:69" ht="17.25" x14ac:dyDescent="0.3">
      <c r="A81" s="31"/>
      <c r="B81" s="32" t="s">
        <v>29</v>
      </c>
      <c r="C81" s="92"/>
      <c r="D81" s="33">
        <f t="shared" ref="D81:BN81" si="51">D76*D79</f>
        <v>8.0724</v>
      </c>
      <c r="E81" s="33">
        <f t="shared" si="51"/>
        <v>18.48</v>
      </c>
      <c r="F81" s="33">
        <f t="shared" si="51"/>
        <v>4.1280000000000001</v>
      </c>
      <c r="G81" s="33">
        <f t="shared" si="51"/>
        <v>1.3632000000000002</v>
      </c>
      <c r="H81" s="33">
        <f t="shared" si="51"/>
        <v>0</v>
      </c>
      <c r="I81" s="33">
        <f t="shared" si="51"/>
        <v>0</v>
      </c>
      <c r="J81" s="33">
        <f t="shared" si="51"/>
        <v>0</v>
      </c>
      <c r="K81" s="33">
        <f t="shared" si="51"/>
        <v>19.873200000000001</v>
      </c>
      <c r="L81" s="33">
        <f t="shared" si="51"/>
        <v>7.2298800000000014</v>
      </c>
      <c r="M81" s="33">
        <f t="shared" si="51"/>
        <v>0</v>
      </c>
      <c r="N81" s="33">
        <f t="shared" si="51"/>
        <v>0</v>
      </c>
      <c r="O81" s="33">
        <f t="shared" si="51"/>
        <v>0</v>
      </c>
      <c r="P81" s="33">
        <f t="shared" si="51"/>
        <v>0</v>
      </c>
      <c r="Q81" s="33">
        <f t="shared" si="51"/>
        <v>0</v>
      </c>
      <c r="R81" s="33">
        <f t="shared" si="51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1"/>
        <v>0</v>
      </c>
      <c r="Y81" s="33">
        <f t="shared" si="51"/>
        <v>0</v>
      </c>
      <c r="Z81" s="33">
        <f t="shared" si="51"/>
        <v>0</v>
      </c>
      <c r="AA81" s="33">
        <f t="shared" si="51"/>
        <v>0</v>
      </c>
      <c r="AB81" s="33">
        <f t="shared" si="51"/>
        <v>0</v>
      </c>
      <c r="AC81" s="33">
        <f t="shared" si="51"/>
        <v>0</v>
      </c>
      <c r="AD81" s="33">
        <f t="shared" si="51"/>
        <v>0</v>
      </c>
      <c r="AE81" s="33">
        <f t="shared" si="51"/>
        <v>0</v>
      </c>
      <c r="AF81" s="33">
        <f t="shared" si="51"/>
        <v>6.87</v>
      </c>
      <c r="AG81" s="33">
        <f t="shared" si="51"/>
        <v>0</v>
      </c>
      <c r="AH81" s="33">
        <f t="shared" si="51"/>
        <v>0</v>
      </c>
      <c r="AI81" s="33">
        <f t="shared" si="51"/>
        <v>0</v>
      </c>
      <c r="AJ81" s="33">
        <f t="shared" si="51"/>
        <v>0.2079</v>
      </c>
      <c r="AK81" s="33">
        <f t="shared" si="51"/>
        <v>0</v>
      </c>
      <c r="AL81" s="33">
        <f t="shared" si="51"/>
        <v>0</v>
      </c>
      <c r="AM81" s="33">
        <f t="shared" si="51"/>
        <v>0</v>
      </c>
      <c r="AN81" s="33">
        <f t="shared" si="51"/>
        <v>0</v>
      </c>
      <c r="AO81" s="33">
        <f t="shared" si="51"/>
        <v>0</v>
      </c>
      <c r="AP81" s="33">
        <f t="shared" si="51"/>
        <v>0</v>
      </c>
      <c r="AQ81" s="33">
        <f t="shared" si="51"/>
        <v>0</v>
      </c>
      <c r="AR81" s="33">
        <f t="shared" si="51"/>
        <v>0</v>
      </c>
      <c r="AS81" s="33">
        <f t="shared" si="51"/>
        <v>12.959999999999999</v>
      </c>
      <c r="AT81" s="33">
        <f t="shared" si="51"/>
        <v>0</v>
      </c>
      <c r="AU81" s="33">
        <f t="shared" si="51"/>
        <v>0</v>
      </c>
      <c r="AV81" s="33">
        <f t="shared" si="51"/>
        <v>0</v>
      </c>
      <c r="AW81" s="33">
        <f t="shared" si="51"/>
        <v>0</v>
      </c>
      <c r="AX81" s="33">
        <f t="shared" si="51"/>
        <v>0</v>
      </c>
      <c r="AY81" s="33">
        <f t="shared" si="51"/>
        <v>0</v>
      </c>
      <c r="AZ81" s="33">
        <f t="shared" si="51"/>
        <v>0</v>
      </c>
      <c r="BA81" s="33">
        <f t="shared" si="51"/>
        <v>39.072000000000003</v>
      </c>
      <c r="BB81" s="33">
        <f t="shared" si="51"/>
        <v>104.79</v>
      </c>
      <c r="BC81" s="33">
        <f t="shared" si="51"/>
        <v>0</v>
      </c>
      <c r="BD81" s="33">
        <f t="shared" si="51"/>
        <v>0</v>
      </c>
      <c r="BE81" s="33">
        <f t="shared" si="51"/>
        <v>0</v>
      </c>
      <c r="BF81" s="33">
        <f t="shared" si="51"/>
        <v>0</v>
      </c>
      <c r="BG81" s="33">
        <f t="shared" si="51"/>
        <v>11.904</v>
      </c>
      <c r="BH81" s="33">
        <f t="shared" si="51"/>
        <v>6.3240000000000007</v>
      </c>
      <c r="BI81" s="33">
        <f t="shared" si="51"/>
        <v>3.1980000000000004</v>
      </c>
      <c r="BJ81" s="33">
        <f t="shared" si="51"/>
        <v>7.1999999999999993</v>
      </c>
      <c r="BK81" s="33">
        <f t="shared" si="51"/>
        <v>0</v>
      </c>
      <c r="BL81" s="33">
        <f t="shared" si="51"/>
        <v>11.676</v>
      </c>
      <c r="BM81" s="33">
        <f t="shared" si="51"/>
        <v>3.3333599999999999</v>
      </c>
      <c r="BN81" s="33">
        <f t="shared" si="51"/>
        <v>0.26802000000000004</v>
      </c>
      <c r="BO81" s="33">
        <f t="shared" ref="BO81" si="52">BO76*BO79</f>
        <v>0</v>
      </c>
      <c r="BP81" s="34">
        <f>SUM(D81:BN81)</f>
        <v>266.94996000000003</v>
      </c>
      <c r="BQ81" s="35">
        <f>BP81/$C$7</f>
        <v>44.491660000000003</v>
      </c>
    </row>
    <row r="82" spans="1:69" ht="17.25" x14ac:dyDescent="0.3">
      <c r="A82" s="31"/>
      <c r="B82" s="32" t="s">
        <v>30</v>
      </c>
      <c r="C82" s="92"/>
      <c r="D82" s="33">
        <f t="shared" ref="D82:BN82" si="53">D76*D79</f>
        <v>8.0724</v>
      </c>
      <c r="E82" s="33">
        <f t="shared" si="53"/>
        <v>18.48</v>
      </c>
      <c r="F82" s="33">
        <f t="shared" si="53"/>
        <v>4.1280000000000001</v>
      </c>
      <c r="G82" s="33">
        <f t="shared" si="53"/>
        <v>1.3632000000000002</v>
      </c>
      <c r="H82" s="33">
        <f t="shared" si="53"/>
        <v>0</v>
      </c>
      <c r="I82" s="33">
        <f t="shared" si="53"/>
        <v>0</v>
      </c>
      <c r="J82" s="33">
        <f t="shared" si="53"/>
        <v>0</v>
      </c>
      <c r="K82" s="33">
        <f t="shared" si="53"/>
        <v>19.873200000000001</v>
      </c>
      <c r="L82" s="33">
        <f t="shared" si="53"/>
        <v>7.2298800000000014</v>
      </c>
      <c r="M82" s="33">
        <f t="shared" si="53"/>
        <v>0</v>
      </c>
      <c r="N82" s="33">
        <f t="shared" si="53"/>
        <v>0</v>
      </c>
      <c r="O82" s="33">
        <f t="shared" si="53"/>
        <v>0</v>
      </c>
      <c r="P82" s="33">
        <f t="shared" si="53"/>
        <v>0</v>
      </c>
      <c r="Q82" s="33">
        <f t="shared" si="53"/>
        <v>0</v>
      </c>
      <c r="R82" s="33">
        <f t="shared" si="53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3"/>
        <v>0</v>
      </c>
      <c r="Y82" s="33">
        <f t="shared" si="53"/>
        <v>0</v>
      </c>
      <c r="Z82" s="33">
        <f t="shared" si="53"/>
        <v>0</v>
      </c>
      <c r="AA82" s="33">
        <f t="shared" si="53"/>
        <v>0</v>
      </c>
      <c r="AB82" s="33">
        <f t="shared" si="53"/>
        <v>0</v>
      </c>
      <c r="AC82" s="33">
        <f t="shared" si="53"/>
        <v>0</v>
      </c>
      <c r="AD82" s="33">
        <f t="shared" si="53"/>
        <v>0</v>
      </c>
      <c r="AE82" s="33">
        <f t="shared" si="53"/>
        <v>0</v>
      </c>
      <c r="AF82" s="33">
        <f t="shared" si="53"/>
        <v>6.87</v>
      </c>
      <c r="AG82" s="33">
        <f t="shared" si="53"/>
        <v>0</v>
      </c>
      <c r="AH82" s="33">
        <f t="shared" si="53"/>
        <v>0</v>
      </c>
      <c r="AI82" s="33">
        <f t="shared" si="53"/>
        <v>0</v>
      </c>
      <c r="AJ82" s="33">
        <f t="shared" si="53"/>
        <v>0.2079</v>
      </c>
      <c r="AK82" s="33">
        <f t="shared" si="53"/>
        <v>0</v>
      </c>
      <c r="AL82" s="33">
        <f t="shared" si="53"/>
        <v>0</v>
      </c>
      <c r="AM82" s="33">
        <f t="shared" si="53"/>
        <v>0</v>
      </c>
      <c r="AN82" s="33">
        <f t="shared" si="53"/>
        <v>0</v>
      </c>
      <c r="AO82" s="33">
        <f t="shared" si="53"/>
        <v>0</v>
      </c>
      <c r="AP82" s="33">
        <f t="shared" si="53"/>
        <v>0</v>
      </c>
      <c r="AQ82" s="33">
        <f t="shared" si="53"/>
        <v>0</v>
      </c>
      <c r="AR82" s="33">
        <f t="shared" si="53"/>
        <v>0</v>
      </c>
      <c r="AS82" s="33">
        <f t="shared" si="53"/>
        <v>12.959999999999999</v>
      </c>
      <c r="AT82" s="33">
        <f t="shared" si="53"/>
        <v>0</v>
      </c>
      <c r="AU82" s="33">
        <f t="shared" si="53"/>
        <v>0</v>
      </c>
      <c r="AV82" s="33">
        <f t="shared" si="53"/>
        <v>0</v>
      </c>
      <c r="AW82" s="33">
        <f t="shared" si="53"/>
        <v>0</v>
      </c>
      <c r="AX82" s="33">
        <f t="shared" si="53"/>
        <v>0</v>
      </c>
      <c r="AY82" s="33">
        <f t="shared" si="53"/>
        <v>0</v>
      </c>
      <c r="AZ82" s="33">
        <f t="shared" si="53"/>
        <v>0</v>
      </c>
      <c r="BA82" s="33">
        <f t="shared" si="53"/>
        <v>39.072000000000003</v>
      </c>
      <c r="BB82" s="33">
        <f t="shared" si="53"/>
        <v>104.79</v>
      </c>
      <c r="BC82" s="33">
        <f t="shared" si="53"/>
        <v>0</v>
      </c>
      <c r="BD82" s="33">
        <f t="shared" si="53"/>
        <v>0</v>
      </c>
      <c r="BE82" s="33">
        <f t="shared" si="53"/>
        <v>0</v>
      </c>
      <c r="BF82" s="33">
        <f t="shared" si="53"/>
        <v>0</v>
      </c>
      <c r="BG82" s="33">
        <f t="shared" si="53"/>
        <v>11.904</v>
      </c>
      <c r="BH82" s="33">
        <f t="shared" si="53"/>
        <v>6.3240000000000007</v>
      </c>
      <c r="BI82" s="33">
        <f t="shared" si="53"/>
        <v>3.1980000000000004</v>
      </c>
      <c r="BJ82" s="33">
        <f t="shared" si="53"/>
        <v>7.1999999999999993</v>
      </c>
      <c r="BK82" s="33">
        <f t="shared" si="53"/>
        <v>0</v>
      </c>
      <c r="BL82" s="33">
        <f t="shared" si="53"/>
        <v>11.676</v>
      </c>
      <c r="BM82" s="33">
        <f t="shared" si="53"/>
        <v>3.3333599999999999</v>
      </c>
      <c r="BN82" s="33">
        <f t="shared" si="53"/>
        <v>0.26802000000000004</v>
      </c>
      <c r="BO82" s="33">
        <f t="shared" ref="BO82" si="54">BO76*BO79</f>
        <v>0</v>
      </c>
      <c r="BP82" s="34">
        <f>SUM(D82:BN82)</f>
        <v>266.94996000000003</v>
      </c>
      <c r="BQ82" s="35">
        <f>BP82/$C$7</f>
        <v>44.491660000000003</v>
      </c>
    </row>
    <row r="84" spans="1:69" x14ac:dyDescent="0.25">
      <c r="AH84" s="2"/>
    </row>
    <row r="85" spans="1:69" ht="15" customHeight="1" x14ac:dyDescent="0.25">
      <c r="A85" s="94"/>
      <c r="B85" s="4" t="s">
        <v>3</v>
      </c>
      <c r="C85" s="96" t="s">
        <v>4</v>
      </c>
      <c r="D85" s="93" t="str">
        <f t="shared" ref="D85:BN85" si="55">D51</f>
        <v>Хлеб пшеничный</v>
      </c>
      <c r="E85" s="93" t="str">
        <f t="shared" si="55"/>
        <v>Хлеб ржано-пшеничный</v>
      </c>
      <c r="F85" s="93" t="str">
        <f t="shared" si="55"/>
        <v>Сахар</v>
      </c>
      <c r="G85" s="93" t="str">
        <f t="shared" si="55"/>
        <v>Чай</v>
      </c>
      <c r="H85" s="93" t="str">
        <f t="shared" si="55"/>
        <v>Какао</v>
      </c>
      <c r="I85" s="93" t="str">
        <f t="shared" si="55"/>
        <v>Кофейный напиток</v>
      </c>
      <c r="J85" s="93" t="str">
        <f t="shared" si="55"/>
        <v>Молоко 2,5%</v>
      </c>
      <c r="K85" s="93" t="str">
        <f t="shared" si="55"/>
        <v>Масло сливочное</v>
      </c>
      <c r="L85" s="93" t="str">
        <f t="shared" si="55"/>
        <v>Сметана 15%</v>
      </c>
      <c r="M85" s="93" t="str">
        <f t="shared" si="55"/>
        <v>Молоко сухое</v>
      </c>
      <c r="N85" s="93" t="str">
        <f t="shared" si="55"/>
        <v>Снежок 2,5 %</v>
      </c>
      <c r="O85" s="93" t="str">
        <f t="shared" si="55"/>
        <v>Творог 5%</v>
      </c>
      <c r="P85" s="93" t="str">
        <f t="shared" si="55"/>
        <v>Молоко сгущенное</v>
      </c>
      <c r="Q85" s="93" t="str">
        <f t="shared" si="55"/>
        <v xml:space="preserve">Джем Сава </v>
      </c>
      <c r="R85" s="93" t="str">
        <f t="shared" si="55"/>
        <v>Сыр</v>
      </c>
      <c r="S85" s="93" t="str">
        <f>S51</f>
        <v>Зеленый горошек</v>
      </c>
      <c r="T85" s="93" t="str">
        <f>T51</f>
        <v>Кукуруза консервирован.</v>
      </c>
      <c r="U85" s="93" t="str">
        <f>U51</f>
        <v>Консервы рыбные</v>
      </c>
      <c r="V85" s="93" t="str">
        <f>V51</f>
        <v>Огурцы консервирован.</v>
      </c>
      <c r="W85" s="93" t="str">
        <f>W51</f>
        <v>Огурцы свежие</v>
      </c>
      <c r="X85" s="93" t="str">
        <f t="shared" si="55"/>
        <v>Яйцо</v>
      </c>
      <c r="Y85" s="93" t="str">
        <f t="shared" si="55"/>
        <v>Икра кабачковая</v>
      </c>
      <c r="Z85" s="93" t="str">
        <f t="shared" si="55"/>
        <v>Изюм</v>
      </c>
      <c r="AA85" s="93" t="str">
        <f t="shared" si="55"/>
        <v>Курага</v>
      </c>
      <c r="AB85" s="93" t="str">
        <f t="shared" si="55"/>
        <v>Чернослив</v>
      </c>
      <c r="AC85" s="93" t="str">
        <f t="shared" si="55"/>
        <v>Шиповник</v>
      </c>
      <c r="AD85" s="93" t="str">
        <f t="shared" si="55"/>
        <v>Сухофрукты</v>
      </c>
      <c r="AE85" s="93" t="str">
        <f t="shared" si="55"/>
        <v>Ягода свежемороженная</v>
      </c>
      <c r="AF85" s="93" t="str">
        <f t="shared" si="55"/>
        <v>Лимон</v>
      </c>
      <c r="AG85" s="93" t="str">
        <f t="shared" si="55"/>
        <v>Кисель</v>
      </c>
      <c r="AH85" s="93" t="str">
        <f t="shared" si="55"/>
        <v xml:space="preserve">Сок </v>
      </c>
      <c r="AI85" s="93" t="str">
        <f t="shared" si="55"/>
        <v>Макаронные изделия</v>
      </c>
      <c r="AJ85" s="93" t="str">
        <f t="shared" si="55"/>
        <v>Мука</v>
      </c>
      <c r="AK85" s="93" t="str">
        <f t="shared" si="55"/>
        <v>Дрожжи</v>
      </c>
      <c r="AL85" s="93" t="str">
        <f t="shared" si="55"/>
        <v>Печенье</v>
      </c>
      <c r="AM85" s="93" t="str">
        <f t="shared" si="55"/>
        <v>Пряники</v>
      </c>
      <c r="AN85" s="93" t="str">
        <f t="shared" si="55"/>
        <v>Вафли</v>
      </c>
      <c r="AO85" s="93" t="str">
        <f t="shared" si="55"/>
        <v>Конфеты</v>
      </c>
      <c r="AP85" s="93" t="str">
        <f t="shared" si="55"/>
        <v>Повидло Сава</v>
      </c>
      <c r="AQ85" s="93" t="str">
        <f t="shared" si="55"/>
        <v>Крупа геркулес</v>
      </c>
      <c r="AR85" s="93" t="str">
        <f t="shared" si="55"/>
        <v>Крупа горох</v>
      </c>
      <c r="AS85" s="93" t="str">
        <f t="shared" si="55"/>
        <v>Крупа гречневая</v>
      </c>
      <c r="AT85" s="93" t="str">
        <f t="shared" si="55"/>
        <v>Крупа кукурузная</v>
      </c>
      <c r="AU85" s="93" t="str">
        <f t="shared" si="55"/>
        <v>Крупа манная</v>
      </c>
      <c r="AV85" s="93" t="str">
        <f t="shared" si="55"/>
        <v>Крупа перловая</v>
      </c>
      <c r="AW85" s="93" t="str">
        <f t="shared" si="55"/>
        <v>Крупа пшеничная</v>
      </c>
      <c r="AX85" s="93" t="str">
        <f t="shared" si="55"/>
        <v>Крупа пшено</v>
      </c>
      <c r="AY85" s="93" t="str">
        <f t="shared" si="55"/>
        <v>Крупа ячневая</v>
      </c>
      <c r="AZ85" s="93" t="str">
        <f t="shared" si="55"/>
        <v>Рис</v>
      </c>
      <c r="BA85" s="93" t="str">
        <f t="shared" si="55"/>
        <v>Цыпленок бройлер</v>
      </c>
      <c r="BB85" s="93" t="str">
        <f t="shared" si="55"/>
        <v>Филе куриное</v>
      </c>
      <c r="BC85" s="93" t="str">
        <f t="shared" si="55"/>
        <v>Фарш говяжий</v>
      </c>
      <c r="BD85" s="93" t="str">
        <f t="shared" si="55"/>
        <v>Печень куриная</v>
      </c>
      <c r="BE85" s="93" t="str">
        <f t="shared" si="55"/>
        <v>Филе минтая</v>
      </c>
      <c r="BF85" s="93" t="str">
        <f t="shared" si="55"/>
        <v>Филе сельди слабосол.</v>
      </c>
      <c r="BG85" s="93" t="str">
        <f t="shared" si="55"/>
        <v>Картофель</v>
      </c>
      <c r="BH85" s="93" t="str">
        <f t="shared" si="55"/>
        <v>Морковь</v>
      </c>
      <c r="BI85" s="93" t="str">
        <f t="shared" si="55"/>
        <v>Лук</v>
      </c>
      <c r="BJ85" s="93" t="str">
        <f t="shared" si="55"/>
        <v>Капуста</v>
      </c>
      <c r="BK85" s="93" t="str">
        <f t="shared" si="55"/>
        <v>Свекла</v>
      </c>
      <c r="BL85" s="93" t="str">
        <f t="shared" si="55"/>
        <v>Томатная паста</v>
      </c>
      <c r="BM85" s="93" t="str">
        <f t="shared" si="55"/>
        <v>Масло растительное</v>
      </c>
      <c r="BN85" s="93" t="str">
        <f t="shared" si="55"/>
        <v>Соль</v>
      </c>
      <c r="BO85" s="93" t="str">
        <f t="shared" ref="BO85" si="56">BO51</f>
        <v>Аскорбиновая кислота</v>
      </c>
      <c r="BP85" s="87" t="s">
        <v>5</v>
      </c>
      <c r="BQ85" s="87" t="s">
        <v>6</v>
      </c>
    </row>
    <row r="86" spans="1:69" ht="36" customHeight="1" x14ac:dyDescent="0.25">
      <c r="A86" s="95"/>
      <c r="B86" s="5" t="s">
        <v>7</v>
      </c>
      <c r="C86" s="97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87"/>
      <c r="BQ86" s="87"/>
    </row>
    <row r="87" spans="1:69" x14ac:dyDescent="0.25">
      <c r="A87" s="88" t="s">
        <v>18</v>
      </c>
      <c r="B87" s="6" t="str">
        <f>B19</f>
        <v>Напиток из шиповника</v>
      </c>
      <c r="C87" s="89">
        <f>$F$4</f>
        <v>6</v>
      </c>
      <c r="D87" s="6">
        <f t="shared" ref="D87:BN91" si="57">D19</f>
        <v>0</v>
      </c>
      <c r="E87" s="6">
        <f t="shared" si="57"/>
        <v>0</v>
      </c>
      <c r="F87" s="6">
        <f t="shared" si="57"/>
        <v>8.0000000000000002E-3</v>
      </c>
      <c r="G87" s="6">
        <f t="shared" si="57"/>
        <v>0</v>
      </c>
      <c r="H87" s="6">
        <f t="shared" si="57"/>
        <v>0</v>
      </c>
      <c r="I87" s="6">
        <f t="shared" si="57"/>
        <v>0</v>
      </c>
      <c r="J87" s="6">
        <f t="shared" si="57"/>
        <v>0</v>
      </c>
      <c r="K87" s="6">
        <f t="shared" si="57"/>
        <v>0</v>
      </c>
      <c r="L87" s="6">
        <f t="shared" si="57"/>
        <v>0</v>
      </c>
      <c r="M87" s="6">
        <f t="shared" si="57"/>
        <v>0</v>
      </c>
      <c r="N87" s="6">
        <f t="shared" si="57"/>
        <v>0</v>
      </c>
      <c r="O87" s="6">
        <f t="shared" si="57"/>
        <v>0</v>
      </c>
      <c r="P87" s="6">
        <f t="shared" si="57"/>
        <v>0</v>
      </c>
      <c r="Q87" s="6">
        <f t="shared" si="57"/>
        <v>0</v>
      </c>
      <c r="R87" s="6">
        <f t="shared" si="57"/>
        <v>0</v>
      </c>
      <c r="S87" s="6">
        <f t="shared" si="57"/>
        <v>0</v>
      </c>
      <c r="T87" s="6">
        <f t="shared" si="57"/>
        <v>0</v>
      </c>
      <c r="U87" s="6">
        <f t="shared" si="57"/>
        <v>0</v>
      </c>
      <c r="V87" s="6">
        <f t="shared" si="57"/>
        <v>0</v>
      </c>
      <c r="W87" s="6">
        <f t="shared" si="57"/>
        <v>0</v>
      </c>
      <c r="X87" s="6">
        <f t="shared" si="57"/>
        <v>0</v>
      </c>
      <c r="Y87" s="6">
        <f t="shared" si="57"/>
        <v>0</v>
      </c>
      <c r="Z87" s="6">
        <f t="shared" si="57"/>
        <v>0</v>
      </c>
      <c r="AA87" s="6">
        <f t="shared" si="57"/>
        <v>0</v>
      </c>
      <c r="AB87" s="6">
        <f t="shared" si="57"/>
        <v>0</v>
      </c>
      <c r="AC87" s="6">
        <f t="shared" si="57"/>
        <v>0.01</v>
      </c>
      <c r="AD87" s="6">
        <f t="shared" si="57"/>
        <v>0</v>
      </c>
      <c r="AE87" s="6">
        <f t="shared" si="57"/>
        <v>0</v>
      </c>
      <c r="AF87" s="6">
        <f t="shared" si="57"/>
        <v>0</v>
      </c>
      <c r="AG87" s="6">
        <f t="shared" si="57"/>
        <v>0</v>
      </c>
      <c r="AH87" s="6">
        <f t="shared" si="57"/>
        <v>0</v>
      </c>
      <c r="AI87" s="6">
        <f t="shared" si="57"/>
        <v>0</v>
      </c>
      <c r="AJ87" s="6">
        <f t="shared" si="57"/>
        <v>0</v>
      </c>
      <c r="AK87" s="6">
        <f t="shared" si="57"/>
        <v>0</v>
      </c>
      <c r="AL87" s="6">
        <f t="shared" si="57"/>
        <v>0</v>
      </c>
      <c r="AM87" s="6">
        <f t="shared" si="57"/>
        <v>0</v>
      </c>
      <c r="AN87" s="6">
        <f t="shared" si="57"/>
        <v>0</v>
      </c>
      <c r="AO87" s="6">
        <f t="shared" si="57"/>
        <v>0</v>
      </c>
      <c r="AP87" s="6">
        <f t="shared" si="57"/>
        <v>0</v>
      </c>
      <c r="AQ87" s="6">
        <f t="shared" si="57"/>
        <v>0</v>
      </c>
      <c r="AR87" s="6">
        <f t="shared" si="57"/>
        <v>0</v>
      </c>
      <c r="AS87" s="6">
        <f t="shared" si="57"/>
        <v>0</v>
      </c>
      <c r="AT87" s="6">
        <f t="shared" si="57"/>
        <v>0</v>
      </c>
      <c r="AU87" s="6">
        <f t="shared" si="57"/>
        <v>0</v>
      </c>
      <c r="AV87" s="6">
        <f t="shared" si="57"/>
        <v>0</v>
      </c>
      <c r="AW87" s="6">
        <f t="shared" si="57"/>
        <v>0</v>
      </c>
      <c r="AX87" s="6">
        <f t="shared" si="57"/>
        <v>0</v>
      </c>
      <c r="AY87" s="6">
        <f t="shared" si="57"/>
        <v>0</v>
      </c>
      <c r="AZ87" s="6">
        <f t="shared" si="57"/>
        <v>0</v>
      </c>
      <c r="BA87" s="6">
        <f t="shared" si="57"/>
        <v>0</v>
      </c>
      <c r="BB87" s="6">
        <f t="shared" si="57"/>
        <v>0</v>
      </c>
      <c r="BC87" s="6">
        <f t="shared" si="57"/>
        <v>0</v>
      </c>
      <c r="BD87" s="6">
        <f t="shared" si="57"/>
        <v>0</v>
      </c>
      <c r="BE87" s="6">
        <f t="shared" si="57"/>
        <v>0</v>
      </c>
      <c r="BF87" s="6">
        <f t="shared" si="57"/>
        <v>0</v>
      </c>
      <c r="BG87" s="6">
        <f t="shared" si="57"/>
        <v>0</v>
      </c>
      <c r="BH87" s="6">
        <f t="shared" si="57"/>
        <v>0</v>
      </c>
      <c r="BI87" s="6">
        <f t="shared" si="57"/>
        <v>0</v>
      </c>
      <c r="BJ87" s="6">
        <f t="shared" si="57"/>
        <v>0</v>
      </c>
      <c r="BK87" s="6">
        <f t="shared" si="57"/>
        <v>0</v>
      </c>
      <c r="BL87" s="6">
        <f t="shared" si="57"/>
        <v>0</v>
      </c>
      <c r="BM87" s="6">
        <f t="shared" si="57"/>
        <v>0</v>
      </c>
      <c r="BN87" s="6">
        <f t="shared" si="57"/>
        <v>0</v>
      </c>
      <c r="BO87" s="6">
        <f t="shared" ref="BO87:BO90" si="58">BO19</f>
        <v>0</v>
      </c>
    </row>
    <row r="88" spans="1:69" ht="15" customHeight="1" x14ac:dyDescent="0.25">
      <c r="A88" s="88"/>
      <c r="B88" s="6" t="str">
        <f>B20</f>
        <v>Булочка домашняя</v>
      </c>
      <c r="C88" s="90"/>
      <c r="D88" s="6">
        <f t="shared" si="57"/>
        <v>0</v>
      </c>
      <c r="E88" s="6">
        <f t="shared" si="57"/>
        <v>0</v>
      </c>
      <c r="F88" s="6">
        <f t="shared" si="57"/>
        <v>7.0000000000000001E-3</v>
      </c>
      <c r="G88" s="6">
        <f t="shared" si="57"/>
        <v>0</v>
      </c>
      <c r="H88" s="6">
        <f t="shared" si="57"/>
        <v>0</v>
      </c>
      <c r="I88" s="6">
        <f t="shared" si="57"/>
        <v>0</v>
      </c>
      <c r="J88" s="6">
        <f t="shared" si="57"/>
        <v>1.4E-2</v>
      </c>
      <c r="K88" s="6">
        <f t="shared" si="57"/>
        <v>6.4999999999999997E-3</v>
      </c>
      <c r="L88" s="6">
        <f t="shared" si="57"/>
        <v>0</v>
      </c>
      <c r="M88" s="6">
        <f t="shared" si="57"/>
        <v>0</v>
      </c>
      <c r="N88" s="6">
        <f t="shared" si="57"/>
        <v>0</v>
      </c>
      <c r="O88" s="6">
        <f t="shared" si="57"/>
        <v>0</v>
      </c>
      <c r="P88" s="6">
        <f t="shared" si="57"/>
        <v>0</v>
      </c>
      <c r="Q88" s="6">
        <f t="shared" si="57"/>
        <v>0</v>
      </c>
      <c r="R88" s="6">
        <f t="shared" si="57"/>
        <v>0</v>
      </c>
      <c r="S88" s="6">
        <f t="shared" si="57"/>
        <v>0</v>
      </c>
      <c r="T88" s="6">
        <f t="shared" si="57"/>
        <v>0</v>
      </c>
      <c r="U88" s="6">
        <f t="shared" si="57"/>
        <v>0</v>
      </c>
      <c r="V88" s="6">
        <f t="shared" si="57"/>
        <v>0</v>
      </c>
      <c r="W88" s="6">
        <f t="shared" si="57"/>
        <v>0</v>
      </c>
      <c r="X88" s="6">
        <f t="shared" si="57"/>
        <v>7.6899999999999996E-2</v>
      </c>
      <c r="Y88" s="6">
        <f t="shared" si="57"/>
        <v>0</v>
      </c>
      <c r="Z88" s="6">
        <f t="shared" si="57"/>
        <v>0</v>
      </c>
      <c r="AA88" s="6">
        <f t="shared" si="57"/>
        <v>0</v>
      </c>
      <c r="AB88" s="6">
        <f t="shared" si="57"/>
        <v>0</v>
      </c>
      <c r="AC88" s="6">
        <f t="shared" si="57"/>
        <v>0</v>
      </c>
      <c r="AD88" s="6">
        <f t="shared" si="57"/>
        <v>0</v>
      </c>
      <c r="AE88" s="6">
        <f t="shared" si="57"/>
        <v>0</v>
      </c>
      <c r="AF88" s="6">
        <f t="shared" si="57"/>
        <v>0</v>
      </c>
      <c r="AG88" s="6">
        <f t="shared" si="57"/>
        <v>0</v>
      </c>
      <c r="AH88" s="6">
        <f t="shared" si="57"/>
        <v>0</v>
      </c>
      <c r="AI88" s="6">
        <f t="shared" si="57"/>
        <v>0</v>
      </c>
      <c r="AJ88" s="6">
        <f t="shared" si="57"/>
        <v>3.5000000000000003E-2</v>
      </c>
      <c r="AK88" s="6">
        <f t="shared" si="57"/>
        <v>8.0000000000000004E-4</v>
      </c>
      <c r="AL88" s="6">
        <f t="shared" si="57"/>
        <v>0</v>
      </c>
      <c r="AM88" s="6">
        <f t="shared" si="57"/>
        <v>0</v>
      </c>
      <c r="AN88" s="6">
        <f t="shared" si="57"/>
        <v>0</v>
      </c>
      <c r="AO88" s="6">
        <f t="shared" si="57"/>
        <v>0</v>
      </c>
      <c r="AP88" s="6">
        <f t="shared" si="57"/>
        <v>0</v>
      </c>
      <c r="AQ88" s="6">
        <f t="shared" si="57"/>
        <v>0</v>
      </c>
      <c r="AR88" s="6">
        <f t="shared" si="57"/>
        <v>0</v>
      </c>
      <c r="AS88" s="6">
        <f t="shared" si="57"/>
        <v>0</v>
      </c>
      <c r="AT88" s="6">
        <f t="shared" si="57"/>
        <v>0</v>
      </c>
      <c r="AU88" s="6">
        <f t="shared" si="57"/>
        <v>0</v>
      </c>
      <c r="AV88" s="6">
        <f t="shared" si="57"/>
        <v>0</v>
      </c>
      <c r="AW88" s="6">
        <f t="shared" si="57"/>
        <v>0</v>
      </c>
      <c r="AX88" s="6">
        <f t="shared" si="57"/>
        <v>0</v>
      </c>
      <c r="AY88" s="6">
        <f t="shared" si="57"/>
        <v>0</v>
      </c>
      <c r="AZ88" s="6">
        <f t="shared" si="57"/>
        <v>0</v>
      </c>
      <c r="BA88" s="6">
        <f t="shared" si="57"/>
        <v>0</v>
      </c>
      <c r="BB88" s="6">
        <f t="shared" si="57"/>
        <v>0</v>
      </c>
      <c r="BC88" s="6">
        <f t="shared" si="57"/>
        <v>0</v>
      </c>
      <c r="BD88" s="6">
        <f t="shared" si="57"/>
        <v>0</v>
      </c>
      <c r="BE88" s="6">
        <f t="shared" si="57"/>
        <v>0</v>
      </c>
      <c r="BF88" s="6">
        <f t="shared" si="57"/>
        <v>0</v>
      </c>
      <c r="BG88" s="6">
        <f t="shared" si="57"/>
        <v>0</v>
      </c>
      <c r="BH88" s="6">
        <f t="shared" si="57"/>
        <v>0</v>
      </c>
      <c r="BI88" s="6">
        <f t="shared" si="57"/>
        <v>0</v>
      </c>
      <c r="BJ88" s="6">
        <f t="shared" si="57"/>
        <v>0</v>
      </c>
      <c r="BK88" s="6">
        <f t="shared" si="57"/>
        <v>0</v>
      </c>
      <c r="BL88" s="6">
        <f t="shared" si="57"/>
        <v>0</v>
      </c>
      <c r="BM88" s="6">
        <f t="shared" si="57"/>
        <v>0</v>
      </c>
      <c r="BN88" s="6">
        <f t="shared" si="57"/>
        <v>1E-4</v>
      </c>
      <c r="BO88" s="6">
        <f t="shared" si="58"/>
        <v>0</v>
      </c>
      <c r="BP88" s="38"/>
    </row>
    <row r="89" spans="1:69" s="39" customFormat="1" ht="15" customHeight="1" x14ac:dyDescent="0.25">
      <c r="A89" s="88"/>
      <c r="B89" s="6">
        <f>B21</f>
        <v>0</v>
      </c>
      <c r="C89" s="90"/>
      <c r="D89" s="6">
        <f t="shared" si="57"/>
        <v>0</v>
      </c>
      <c r="E89" s="6">
        <f t="shared" si="57"/>
        <v>0</v>
      </c>
      <c r="F89" s="6">
        <f t="shared" si="57"/>
        <v>0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si="58"/>
        <v>0</v>
      </c>
    </row>
    <row r="90" spans="1:69" ht="15" customHeight="1" x14ac:dyDescent="0.25">
      <c r="A90" s="88"/>
      <c r="B90" s="6">
        <f>B22</f>
        <v>0</v>
      </c>
      <c r="C90" s="90"/>
      <c r="D90" s="6">
        <f t="shared" si="57"/>
        <v>0</v>
      </c>
      <c r="E90" s="6">
        <f t="shared" si="57"/>
        <v>0</v>
      </c>
      <c r="F90" s="6">
        <f t="shared" si="57"/>
        <v>0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si="58"/>
        <v>0</v>
      </c>
    </row>
    <row r="91" spans="1:69" ht="15" customHeight="1" x14ac:dyDescent="0.25">
      <c r="A91" s="88"/>
      <c r="B91" s="6">
        <f>B23</f>
        <v>0</v>
      </c>
      <c r="C91" s="91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ref="G91:BN91" si="59">G23</f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ref="BO91" si="60">BO23</f>
        <v>0</v>
      </c>
    </row>
    <row r="92" spans="1:69" ht="17.25" x14ac:dyDescent="0.3">
      <c r="B92" s="21" t="s">
        <v>24</v>
      </c>
      <c r="C92" s="22"/>
      <c r="D92" s="23">
        <f t="shared" ref="D92:BN92" si="61">SUM(D87:D91)</f>
        <v>0</v>
      </c>
      <c r="E92" s="23">
        <f t="shared" si="61"/>
        <v>0</v>
      </c>
      <c r="F92" s="23">
        <f t="shared" si="61"/>
        <v>1.4999999999999999E-2</v>
      </c>
      <c r="G92" s="23">
        <f t="shared" si="61"/>
        <v>0</v>
      </c>
      <c r="H92" s="23">
        <f t="shared" si="61"/>
        <v>0</v>
      </c>
      <c r="I92" s="23">
        <f t="shared" si="61"/>
        <v>0</v>
      </c>
      <c r="J92" s="23">
        <f t="shared" si="61"/>
        <v>1.4E-2</v>
      </c>
      <c r="K92" s="23">
        <f t="shared" si="61"/>
        <v>6.4999999999999997E-3</v>
      </c>
      <c r="L92" s="23">
        <f t="shared" si="61"/>
        <v>0</v>
      </c>
      <c r="M92" s="23">
        <f t="shared" si="61"/>
        <v>0</v>
      </c>
      <c r="N92" s="23">
        <f t="shared" si="61"/>
        <v>0</v>
      </c>
      <c r="O92" s="23">
        <f t="shared" si="61"/>
        <v>0</v>
      </c>
      <c r="P92" s="23">
        <f t="shared" si="61"/>
        <v>0</v>
      </c>
      <c r="Q92" s="23">
        <f t="shared" si="61"/>
        <v>0</v>
      </c>
      <c r="R92" s="23">
        <f t="shared" si="61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2">SUM(W87:W91)</f>
        <v>0</v>
      </c>
      <c r="X92" s="23">
        <f t="shared" si="62"/>
        <v>7.6899999999999996E-2</v>
      </c>
      <c r="Y92" s="23">
        <f t="shared" si="61"/>
        <v>0</v>
      </c>
      <c r="Z92" s="23">
        <f t="shared" si="61"/>
        <v>0</v>
      </c>
      <c r="AA92" s="23">
        <f t="shared" si="61"/>
        <v>0</v>
      </c>
      <c r="AB92" s="23">
        <f t="shared" si="61"/>
        <v>0</v>
      </c>
      <c r="AC92" s="23">
        <f t="shared" si="61"/>
        <v>0.01</v>
      </c>
      <c r="AD92" s="23">
        <f t="shared" si="61"/>
        <v>0</v>
      </c>
      <c r="AE92" s="23">
        <f t="shared" si="61"/>
        <v>0</v>
      </c>
      <c r="AF92" s="23">
        <f t="shared" si="61"/>
        <v>0</v>
      </c>
      <c r="AG92" s="23">
        <f t="shared" si="61"/>
        <v>0</v>
      </c>
      <c r="AH92" s="23">
        <f t="shared" si="61"/>
        <v>0</v>
      </c>
      <c r="AI92" s="23">
        <f t="shared" si="61"/>
        <v>0</v>
      </c>
      <c r="AJ92" s="23">
        <f t="shared" si="61"/>
        <v>3.5000000000000003E-2</v>
      </c>
      <c r="AK92" s="23">
        <f t="shared" si="61"/>
        <v>8.0000000000000004E-4</v>
      </c>
      <c r="AL92" s="23">
        <f t="shared" si="61"/>
        <v>0</v>
      </c>
      <c r="AM92" s="23">
        <f t="shared" si="61"/>
        <v>0</v>
      </c>
      <c r="AN92" s="23">
        <f t="shared" si="61"/>
        <v>0</v>
      </c>
      <c r="AO92" s="23">
        <f t="shared" si="61"/>
        <v>0</v>
      </c>
      <c r="AP92" s="23">
        <f t="shared" si="61"/>
        <v>0</v>
      </c>
      <c r="AQ92" s="23">
        <f t="shared" si="61"/>
        <v>0</v>
      </c>
      <c r="AR92" s="23">
        <f t="shared" si="61"/>
        <v>0</v>
      </c>
      <c r="AS92" s="23">
        <f t="shared" si="61"/>
        <v>0</v>
      </c>
      <c r="AT92" s="23">
        <f t="shared" si="61"/>
        <v>0</v>
      </c>
      <c r="AU92" s="23">
        <f t="shared" si="61"/>
        <v>0</v>
      </c>
      <c r="AV92" s="23">
        <f t="shared" si="61"/>
        <v>0</v>
      </c>
      <c r="AW92" s="23">
        <f t="shared" si="61"/>
        <v>0</v>
      </c>
      <c r="AX92" s="23">
        <f t="shared" si="61"/>
        <v>0</v>
      </c>
      <c r="AY92" s="23">
        <f t="shared" si="61"/>
        <v>0</v>
      </c>
      <c r="AZ92" s="23">
        <f t="shared" si="61"/>
        <v>0</v>
      </c>
      <c r="BA92" s="23">
        <f t="shared" si="61"/>
        <v>0</v>
      </c>
      <c r="BB92" s="23">
        <f t="shared" si="61"/>
        <v>0</v>
      </c>
      <c r="BC92" s="23">
        <f t="shared" si="61"/>
        <v>0</v>
      </c>
      <c r="BD92" s="23">
        <f t="shared" si="61"/>
        <v>0</v>
      </c>
      <c r="BE92" s="23">
        <f t="shared" si="61"/>
        <v>0</v>
      </c>
      <c r="BF92" s="23">
        <f t="shared" si="61"/>
        <v>0</v>
      </c>
      <c r="BG92" s="23">
        <f t="shared" si="61"/>
        <v>0</v>
      </c>
      <c r="BH92" s="23">
        <f t="shared" si="61"/>
        <v>0</v>
      </c>
      <c r="BI92" s="23">
        <f t="shared" si="61"/>
        <v>0</v>
      </c>
      <c r="BJ92" s="23">
        <f t="shared" si="61"/>
        <v>0</v>
      </c>
      <c r="BK92" s="23">
        <f t="shared" si="61"/>
        <v>0</v>
      </c>
      <c r="BL92" s="23">
        <f t="shared" si="61"/>
        <v>0</v>
      </c>
      <c r="BM92" s="23">
        <f t="shared" si="61"/>
        <v>0</v>
      </c>
      <c r="BN92" s="23">
        <f t="shared" si="61"/>
        <v>1E-4</v>
      </c>
      <c r="BO92" s="23">
        <f t="shared" ref="BO92" si="63">SUM(BO87:BO91)</f>
        <v>0</v>
      </c>
    </row>
    <row r="93" spans="1:69" ht="17.25" x14ac:dyDescent="0.3">
      <c r="B93" s="21" t="s">
        <v>25</v>
      </c>
      <c r="C93" s="22"/>
      <c r="D93" s="24">
        <f t="shared" ref="D93:BN93" si="64">PRODUCT(D92,$F$4)</f>
        <v>0</v>
      </c>
      <c r="E93" s="24">
        <f t="shared" si="64"/>
        <v>0</v>
      </c>
      <c r="F93" s="24">
        <f t="shared" si="64"/>
        <v>0.09</v>
      </c>
      <c r="G93" s="24">
        <f t="shared" si="64"/>
        <v>0</v>
      </c>
      <c r="H93" s="24">
        <f t="shared" si="64"/>
        <v>0</v>
      </c>
      <c r="I93" s="24">
        <f t="shared" si="64"/>
        <v>0</v>
      </c>
      <c r="J93" s="24">
        <f t="shared" si="64"/>
        <v>8.4000000000000005E-2</v>
      </c>
      <c r="K93" s="24">
        <f t="shared" si="64"/>
        <v>3.9E-2</v>
      </c>
      <c r="L93" s="24">
        <f t="shared" si="64"/>
        <v>0</v>
      </c>
      <c r="M93" s="24">
        <f t="shared" si="64"/>
        <v>0</v>
      </c>
      <c r="N93" s="24">
        <f t="shared" si="64"/>
        <v>0</v>
      </c>
      <c r="O93" s="24">
        <f t="shared" si="64"/>
        <v>0</v>
      </c>
      <c r="P93" s="24">
        <f t="shared" si="64"/>
        <v>0</v>
      </c>
      <c r="Q93" s="24">
        <f t="shared" si="64"/>
        <v>0</v>
      </c>
      <c r="R93" s="24">
        <f t="shared" si="64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5">PRODUCT(W92,$F$4)</f>
        <v>0</v>
      </c>
      <c r="X93" s="24">
        <f t="shared" si="65"/>
        <v>0.46139999999999998</v>
      </c>
      <c r="Y93" s="24">
        <f t="shared" si="64"/>
        <v>0</v>
      </c>
      <c r="Z93" s="24">
        <f t="shared" si="64"/>
        <v>0</v>
      </c>
      <c r="AA93" s="24">
        <f t="shared" si="64"/>
        <v>0</v>
      </c>
      <c r="AB93" s="24">
        <f t="shared" si="64"/>
        <v>0</v>
      </c>
      <c r="AC93" s="24">
        <f t="shared" si="64"/>
        <v>0.06</v>
      </c>
      <c r="AD93" s="24">
        <f t="shared" si="64"/>
        <v>0</v>
      </c>
      <c r="AE93" s="24">
        <f t="shared" si="64"/>
        <v>0</v>
      </c>
      <c r="AF93" s="24">
        <f t="shared" si="64"/>
        <v>0</v>
      </c>
      <c r="AG93" s="24">
        <f t="shared" si="64"/>
        <v>0</v>
      </c>
      <c r="AH93" s="24">
        <f t="shared" si="64"/>
        <v>0</v>
      </c>
      <c r="AI93" s="24">
        <f t="shared" si="64"/>
        <v>0</v>
      </c>
      <c r="AJ93" s="24">
        <f t="shared" si="64"/>
        <v>0.21000000000000002</v>
      </c>
      <c r="AK93" s="24">
        <f t="shared" si="64"/>
        <v>4.8000000000000004E-3</v>
      </c>
      <c r="AL93" s="24">
        <f t="shared" si="64"/>
        <v>0</v>
      </c>
      <c r="AM93" s="24">
        <f t="shared" si="64"/>
        <v>0</v>
      </c>
      <c r="AN93" s="24">
        <f t="shared" si="64"/>
        <v>0</v>
      </c>
      <c r="AO93" s="24">
        <f t="shared" si="64"/>
        <v>0</v>
      </c>
      <c r="AP93" s="24">
        <f t="shared" si="64"/>
        <v>0</v>
      </c>
      <c r="AQ93" s="24">
        <f t="shared" si="64"/>
        <v>0</v>
      </c>
      <c r="AR93" s="24">
        <f t="shared" si="64"/>
        <v>0</v>
      </c>
      <c r="AS93" s="24">
        <f t="shared" si="64"/>
        <v>0</v>
      </c>
      <c r="AT93" s="24">
        <f t="shared" si="64"/>
        <v>0</v>
      </c>
      <c r="AU93" s="24">
        <f t="shared" si="64"/>
        <v>0</v>
      </c>
      <c r="AV93" s="24">
        <f t="shared" si="64"/>
        <v>0</v>
      </c>
      <c r="AW93" s="24">
        <f t="shared" si="64"/>
        <v>0</v>
      </c>
      <c r="AX93" s="24">
        <f t="shared" si="64"/>
        <v>0</v>
      </c>
      <c r="AY93" s="24">
        <f t="shared" si="64"/>
        <v>0</v>
      </c>
      <c r="AZ93" s="24">
        <f t="shared" si="64"/>
        <v>0</v>
      </c>
      <c r="BA93" s="24">
        <f t="shared" si="64"/>
        <v>0</v>
      </c>
      <c r="BB93" s="24">
        <f t="shared" si="64"/>
        <v>0</v>
      </c>
      <c r="BC93" s="24">
        <f t="shared" si="64"/>
        <v>0</v>
      </c>
      <c r="BD93" s="24">
        <f t="shared" si="64"/>
        <v>0</v>
      </c>
      <c r="BE93" s="24">
        <f t="shared" si="64"/>
        <v>0</v>
      </c>
      <c r="BF93" s="24">
        <f t="shared" si="64"/>
        <v>0</v>
      </c>
      <c r="BG93" s="24">
        <f t="shared" si="64"/>
        <v>0</v>
      </c>
      <c r="BH93" s="24">
        <f t="shared" si="64"/>
        <v>0</v>
      </c>
      <c r="BI93" s="24">
        <f t="shared" si="64"/>
        <v>0</v>
      </c>
      <c r="BJ93" s="24">
        <f t="shared" si="64"/>
        <v>0</v>
      </c>
      <c r="BK93" s="24">
        <f t="shared" si="64"/>
        <v>0</v>
      </c>
      <c r="BL93" s="24">
        <f t="shared" si="64"/>
        <v>0</v>
      </c>
      <c r="BM93" s="24">
        <f t="shared" si="64"/>
        <v>0</v>
      </c>
      <c r="BN93" s="24">
        <f t="shared" si="64"/>
        <v>6.0000000000000006E-4</v>
      </c>
      <c r="BO93" s="24">
        <f t="shared" ref="BO93" si="66">PRODUCT(BO92,$F$4)</f>
        <v>0</v>
      </c>
    </row>
    <row r="95" spans="1:69" ht="17.25" x14ac:dyDescent="0.3">
      <c r="A95" s="27"/>
      <c r="B95" s="28" t="s">
        <v>26</v>
      </c>
      <c r="C95" s="29" t="s">
        <v>27</v>
      </c>
      <c r="D95" s="30">
        <f t="shared" ref="D95:BN95" si="67">D43</f>
        <v>67.27</v>
      </c>
      <c r="E95" s="30">
        <f t="shared" si="67"/>
        <v>70</v>
      </c>
      <c r="F95" s="30">
        <f t="shared" si="67"/>
        <v>86</v>
      </c>
      <c r="G95" s="30">
        <f t="shared" si="67"/>
        <v>568</v>
      </c>
      <c r="H95" s="30">
        <f t="shared" si="67"/>
        <v>1140</v>
      </c>
      <c r="I95" s="30">
        <f t="shared" si="67"/>
        <v>720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529</v>
      </c>
      <c r="N95" s="30">
        <f t="shared" si="67"/>
        <v>99.49</v>
      </c>
      <c r="O95" s="30">
        <f t="shared" si="67"/>
        <v>320.32</v>
      </c>
      <c r="P95" s="30">
        <f t="shared" si="67"/>
        <v>373.68</v>
      </c>
      <c r="Q95" s="30">
        <f t="shared" si="67"/>
        <v>400</v>
      </c>
      <c r="R95" s="30">
        <f t="shared" si="67"/>
        <v>0</v>
      </c>
      <c r="S95" s="30">
        <f>S43</f>
        <v>0</v>
      </c>
      <c r="T95" s="30">
        <f>T43</f>
        <v>0</v>
      </c>
      <c r="U95" s="30">
        <f>U43</f>
        <v>708</v>
      </c>
      <c r="V95" s="30">
        <f>V43</f>
        <v>364.1</v>
      </c>
      <c r="W95" s="30">
        <f>W43</f>
        <v>139</v>
      </c>
      <c r="X95" s="30">
        <f t="shared" si="67"/>
        <v>7.6</v>
      </c>
      <c r="Y95" s="30">
        <f t="shared" si="67"/>
        <v>0</v>
      </c>
      <c r="Z95" s="30">
        <f t="shared" si="67"/>
        <v>305</v>
      </c>
      <c r="AA95" s="30">
        <f t="shared" si="67"/>
        <v>273</v>
      </c>
      <c r="AB95" s="30">
        <f t="shared" si="67"/>
        <v>263</v>
      </c>
      <c r="AC95" s="30">
        <f t="shared" si="67"/>
        <v>250</v>
      </c>
      <c r="AD95" s="30">
        <f t="shared" si="67"/>
        <v>145</v>
      </c>
      <c r="AE95" s="30">
        <f t="shared" si="67"/>
        <v>298.43</v>
      </c>
      <c r="AF95" s="30">
        <f t="shared" si="67"/>
        <v>229</v>
      </c>
      <c r="AG95" s="30">
        <f t="shared" si="67"/>
        <v>231.82</v>
      </c>
      <c r="AH95" s="30">
        <f t="shared" si="67"/>
        <v>69.2</v>
      </c>
      <c r="AI95" s="30">
        <f t="shared" si="67"/>
        <v>59.25</v>
      </c>
      <c r="AJ95" s="30">
        <f t="shared" si="67"/>
        <v>38.5</v>
      </c>
      <c r="AK95" s="30">
        <f t="shared" si="67"/>
        <v>190</v>
      </c>
      <c r="AL95" s="30">
        <f t="shared" si="67"/>
        <v>194</v>
      </c>
      <c r="AM95" s="30">
        <f t="shared" si="67"/>
        <v>316.27999999999997</v>
      </c>
      <c r="AN95" s="30">
        <f t="shared" si="67"/>
        <v>254</v>
      </c>
      <c r="AO95" s="30">
        <f t="shared" si="67"/>
        <v>0</v>
      </c>
      <c r="AP95" s="30">
        <f t="shared" si="67"/>
        <v>201.15</v>
      </c>
      <c r="AQ95" s="30">
        <f t="shared" si="67"/>
        <v>62.5</v>
      </c>
      <c r="AR95" s="30">
        <f t="shared" si="67"/>
        <v>50</v>
      </c>
      <c r="AS95" s="30">
        <f t="shared" si="67"/>
        <v>72</v>
      </c>
      <c r="AT95" s="30">
        <f t="shared" si="67"/>
        <v>64.290000000000006</v>
      </c>
      <c r="AU95" s="30">
        <f t="shared" si="67"/>
        <v>57.14</v>
      </c>
      <c r="AV95" s="30">
        <f t="shared" si="67"/>
        <v>51.25</v>
      </c>
      <c r="AW95" s="30">
        <f t="shared" si="67"/>
        <v>77.14</v>
      </c>
      <c r="AX95" s="30">
        <f t="shared" si="67"/>
        <v>66</v>
      </c>
      <c r="AY95" s="30">
        <f t="shared" si="67"/>
        <v>60</v>
      </c>
      <c r="AZ95" s="30">
        <f t="shared" si="67"/>
        <v>123.33</v>
      </c>
      <c r="BA95" s="30">
        <f t="shared" si="67"/>
        <v>296</v>
      </c>
      <c r="BB95" s="30">
        <f t="shared" si="67"/>
        <v>499</v>
      </c>
      <c r="BC95" s="30">
        <f t="shared" si="67"/>
        <v>503</v>
      </c>
      <c r="BD95" s="30">
        <f t="shared" si="67"/>
        <v>217</v>
      </c>
      <c r="BE95" s="30">
        <f t="shared" si="67"/>
        <v>410</v>
      </c>
      <c r="BF95" s="30">
        <f t="shared" si="67"/>
        <v>0</v>
      </c>
      <c r="BG95" s="30">
        <f t="shared" si="67"/>
        <v>62</v>
      </c>
      <c r="BH95" s="30">
        <f t="shared" si="67"/>
        <v>62</v>
      </c>
      <c r="BI95" s="30">
        <f t="shared" si="67"/>
        <v>41</v>
      </c>
      <c r="BJ95" s="30">
        <f t="shared" si="67"/>
        <v>30</v>
      </c>
      <c r="BK95" s="30">
        <f t="shared" si="67"/>
        <v>55</v>
      </c>
      <c r="BL95" s="30">
        <f t="shared" si="67"/>
        <v>278</v>
      </c>
      <c r="BM95" s="30">
        <f t="shared" si="67"/>
        <v>138.88999999999999</v>
      </c>
      <c r="BN95" s="30">
        <f t="shared" si="67"/>
        <v>14.89</v>
      </c>
      <c r="BO95" s="30">
        <f t="shared" ref="BO95" si="68">BO43</f>
        <v>10000</v>
      </c>
    </row>
    <row r="96" spans="1:69" ht="17.25" x14ac:dyDescent="0.3">
      <c r="B96" s="21" t="s">
        <v>28</v>
      </c>
      <c r="C96" s="22" t="s">
        <v>27</v>
      </c>
      <c r="D96" s="23">
        <f t="shared" ref="D96:BN96" si="69">D95/1000</f>
        <v>6.7269999999999996E-2</v>
      </c>
      <c r="E96" s="23">
        <f t="shared" si="69"/>
        <v>7.0000000000000007E-2</v>
      </c>
      <c r="F96" s="23">
        <f t="shared" si="69"/>
        <v>8.5999999999999993E-2</v>
      </c>
      <c r="G96" s="23">
        <f t="shared" si="69"/>
        <v>0.56799999999999995</v>
      </c>
      <c r="H96" s="23">
        <f t="shared" si="69"/>
        <v>1.1399999999999999</v>
      </c>
      <c r="I96" s="23">
        <f t="shared" si="69"/>
        <v>0.72</v>
      </c>
      <c r="J96" s="23">
        <f t="shared" si="69"/>
        <v>7.1379999999999999E-2</v>
      </c>
      <c r="K96" s="23">
        <f t="shared" si="69"/>
        <v>0.66244000000000003</v>
      </c>
      <c r="L96" s="23">
        <f t="shared" si="69"/>
        <v>0.20083000000000001</v>
      </c>
      <c r="M96" s="23">
        <f t="shared" si="69"/>
        <v>0.52900000000000003</v>
      </c>
      <c r="N96" s="23">
        <f t="shared" si="69"/>
        <v>9.9489999999999995E-2</v>
      </c>
      <c r="O96" s="23">
        <f t="shared" si="69"/>
        <v>0.32031999999999999</v>
      </c>
      <c r="P96" s="23">
        <f t="shared" si="69"/>
        <v>0.37368000000000001</v>
      </c>
      <c r="Q96" s="23">
        <f t="shared" si="69"/>
        <v>0.4</v>
      </c>
      <c r="R96" s="23">
        <f t="shared" si="69"/>
        <v>0</v>
      </c>
      <c r="S96" s="23">
        <f>S95/1000</f>
        <v>0</v>
      </c>
      <c r="T96" s="23">
        <f>T95/1000</f>
        <v>0</v>
      </c>
      <c r="U96" s="23">
        <f>U95/1000</f>
        <v>0.70799999999999996</v>
      </c>
      <c r="V96" s="23">
        <f>V95/1000</f>
        <v>0.36410000000000003</v>
      </c>
      <c r="W96" s="23">
        <f>W95/1000</f>
        <v>0.13900000000000001</v>
      </c>
      <c r="X96" s="23">
        <f t="shared" si="69"/>
        <v>7.6E-3</v>
      </c>
      <c r="Y96" s="23">
        <f t="shared" si="69"/>
        <v>0</v>
      </c>
      <c r="Z96" s="23">
        <f t="shared" si="69"/>
        <v>0.30499999999999999</v>
      </c>
      <c r="AA96" s="23">
        <f t="shared" si="69"/>
        <v>0.27300000000000002</v>
      </c>
      <c r="AB96" s="23">
        <f t="shared" si="69"/>
        <v>0.26300000000000001</v>
      </c>
      <c r="AC96" s="23">
        <f t="shared" si="69"/>
        <v>0.25</v>
      </c>
      <c r="AD96" s="23">
        <f t="shared" si="69"/>
        <v>0.14499999999999999</v>
      </c>
      <c r="AE96" s="23">
        <f t="shared" si="69"/>
        <v>0.29843000000000003</v>
      </c>
      <c r="AF96" s="23">
        <f t="shared" si="69"/>
        <v>0.22900000000000001</v>
      </c>
      <c r="AG96" s="23">
        <f t="shared" si="69"/>
        <v>0.23182</v>
      </c>
      <c r="AH96" s="23">
        <f t="shared" si="69"/>
        <v>6.9199999999999998E-2</v>
      </c>
      <c r="AI96" s="23">
        <f t="shared" si="69"/>
        <v>5.9249999999999997E-2</v>
      </c>
      <c r="AJ96" s="23">
        <f t="shared" si="69"/>
        <v>3.85E-2</v>
      </c>
      <c r="AK96" s="23">
        <f t="shared" si="69"/>
        <v>0.19</v>
      </c>
      <c r="AL96" s="23">
        <f t="shared" si="69"/>
        <v>0.19400000000000001</v>
      </c>
      <c r="AM96" s="23">
        <f t="shared" si="69"/>
        <v>0.31627999999999995</v>
      </c>
      <c r="AN96" s="23">
        <f t="shared" si="69"/>
        <v>0.254</v>
      </c>
      <c r="AO96" s="23">
        <f t="shared" si="69"/>
        <v>0</v>
      </c>
      <c r="AP96" s="23">
        <f t="shared" si="69"/>
        <v>0.20115</v>
      </c>
      <c r="AQ96" s="23">
        <f t="shared" si="69"/>
        <v>6.25E-2</v>
      </c>
      <c r="AR96" s="23">
        <f t="shared" si="69"/>
        <v>0.05</v>
      </c>
      <c r="AS96" s="23">
        <f t="shared" si="69"/>
        <v>7.1999999999999995E-2</v>
      </c>
      <c r="AT96" s="23">
        <f t="shared" si="69"/>
        <v>6.429E-2</v>
      </c>
      <c r="AU96" s="23">
        <f t="shared" si="69"/>
        <v>5.7140000000000003E-2</v>
      </c>
      <c r="AV96" s="23">
        <f t="shared" si="69"/>
        <v>5.1249999999999997E-2</v>
      </c>
      <c r="AW96" s="23">
        <f t="shared" si="69"/>
        <v>7.714E-2</v>
      </c>
      <c r="AX96" s="23">
        <f t="shared" si="69"/>
        <v>6.6000000000000003E-2</v>
      </c>
      <c r="AY96" s="23">
        <f t="shared" si="69"/>
        <v>0.06</v>
      </c>
      <c r="AZ96" s="23">
        <f t="shared" si="69"/>
        <v>0.12333</v>
      </c>
      <c r="BA96" s="23">
        <f t="shared" si="69"/>
        <v>0.29599999999999999</v>
      </c>
      <c r="BB96" s="23">
        <f t="shared" si="69"/>
        <v>0.499</v>
      </c>
      <c r="BC96" s="23">
        <f t="shared" si="69"/>
        <v>0.503</v>
      </c>
      <c r="BD96" s="23">
        <f t="shared" si="69"/>
        <v>0.217</v>
      </c>
      <c r="BE96" s="23">
        <f t="shared" si="69"/>
        <v>0.41</v>
      </c>
      <c r="BF96" s="23">
        <f t="shared" si="69"/>
        <v>0</v>
      </c>
      <c r="BG96" s="23">
        <f t="shared" si="69"/>
        <v>6.2E-2</v>
      </c>
      <c r="BH96" s="23">
        <f t="shared" si="69"/>
        <v>6.2E-2</v>
      </c>
      <c r="BI96" s="23">
        <f t="shared" si="69"/>
        <v>4.1000000000000002E-2</v>
      </c>
      <c r="BJ96" s="23">
        <f t="shared" si="69"/>
        <v>0.03</v>
      </c>
      <c r="BK96" s="23">
        <f t="shared" si="69"/>
        <v>5.5E-2</v>
      </c>
      <c r="BL96" s="23">
        <f t="shared" si="69"/>
        <v>0.27800000000000002</v>
      </c>
      <c r="BM96" s="23">
        <f t="shared" si="69"/>
        <v>0.13888999999999999</v>
      </c>
      <c r="BN96" s="23">
        <f t="shared" si="69"/>
        <v>1.489E-2</v>
      </c>
      <c r="BO96" s="23">
        <f t="shared" ref="BO96" si="70">BO95/1000</f>
        <v>10</v>
      </c>
    </row>
    <row r="97" spans="1:69" ht="17.25" x14ac:dyDescent="0.3">
      <c r="A97" s="31"/>
      <c r="B97" s="32" t="s">
        <v>29</v>
      </c>
      <c r="C97" s="92"/>
      <c r="D97" s="33">
        <f t="shared" ref="D97:BN97" si="71">D93*D95</f>
        <v>0</v>
      </c>
      <c r="E97" s="33">
        <f t="shared" si="71"/>
        <v>0</v>
      </c>
      <c r="F97" s="33">
        <f t="shared" si="71"/>
        <v>7.7399999999999993</v>
      </c>
      <c r="G97" s="33">
        <f t="shared" si="71"/>
        <v>0</v>
      </c>
      <c r="H97" s="33">
        <f t="shared" si="71"/>
        <v>0</v>
      </c>
      <c r="I97" s="33">
        <f t="shared" si="71"/>
        <v>0</v>
      </c>
      <c r="J97" s="33">
        <f t="shared" si="71"/>
        <v>5.9959199999999999</v>
      </c>
      <c r="K97" s="33">
        <f t="shared" si="71"/>
        <v>25.835160000000002</v>
      </c>
      <c r="L97" s="33">
        <f t="shared" si="71"/>
        <v>0</v>
      </c>
      <c r="M97" s="33">
        <f t="shared" si="71"/>
        <v>0</v>
      </c>
      <c r="N97" s="33">
        <f t="shared" si="71"/>
        <v>0</v>
      </c>
      <c r="O97" s="33">
        <f t="shared" si="71"/>
        <v>0</v>
      </c>
      <c r="P97" s="33">
        <f t="shared" si="71"/>
        <v>0</v>
      </c>
      <c r="Q97" s="33">
        <f t="shared" si="71"/>
        <v>0</v>
      </c>
      <c r="R97" s="33">
        <f t="shared" si="71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1"/>
        <v>3.5066399999999995</v>
      </c>
      <c r="Y97" s="33">
        <f t="shared" si="71"/>
        <v>0</v>
      </c>
      <c r="Z97" s="33">
        <f t="shared" si="71"/>
        <v>0</v>
      </c>
      <c r="AA97" s="33">
        <f t="shared" si="71"/>
        <v>0</v>
      </c>
      <c r="AB97" s="33">
        <f t="shared" si="71"/>
        <v>0</v>
      </c>
      <c r="AC97" s="33">
        <f t="shared" si="71"/>
        <v>15</v>
      </c>
      <c r="AD97" s="33">
        <f t="shared" si="71"/>
        <v>0</v>
      </c>
      <c r="AE97" s="33">
        <f t="shared" si="71"/>
        <v>0</v>
      </c>
      <c r="AF97" s="33">
        <f t="shared" si="71"/>
        <v>0</v>
      </c>
      <c r="AG97" s="33">
        <f t="shared" si="71"/>
        <v>0</v>
      </c>
      <c r="AH97" s="33">
        <f t="shared" si="71"/>
        <v>0</v>
      </c>
      <c r="AI97" s="33">
        <f t="shared" si="71"/>
        <v>0</v>
      </c>
      <c r="AJ97" s="33">
        <f t="shared" si="71"/>
        <v>8.0850000000000009</v>
      </c>
      <c r="AK97" s="33">
        <f t="shared" si="71"/>
        <v>0.91200000000000003</v>
      </c>
      <c r="AL97" s="33">
        <f t="shared" si="71"/>
        <v>0</v>
      </c>
      <c r="AM97" s="33">
        <f t="shared" si="71"/>
        <v>0</v>
      </c>
      <c r="AN97" s="33">
        <f t="shared" si="71"/>
        <v>0</v>
      </c>
      <c r="AO97" s="33">
        <f t="shared" si="71"/>
        <v>0</v>
      </c>
      <c r="AP97" s="33">
        <f t="shared" si="71"/>
        <v>0</v>
      </c>
      <c r="AQ97" s="33">
        <f t="shared" si="71"/>
        <v>0</v>
      </c>
      <c r="AR97" s="33">
        <f t="shared" si="71"/>
        <v>0</v>
      </c>
      <c r="AS97" s="33">
        <f t="shared" si="71"/>
        <v>0</v>
      </c>
      <c r="AT97" s="33">
        <f t="shared" si="71"/>
        <v>0</v>
      </c>
      <c r="AU97" s="33">
        <f t="shared" si="71"/>
        <v>0</v>
      </c>
      <c r="AV97" s="33">
        <f t="shared" si="71"/>
        <v>0</v>
      </c>
      <c r="AW97" s="33">
        <f t="shared" si="71"/>
        <v>0</v>
      </c>
      <c r="AX97" s="33">
        <f t="shared" si="71"/>
        <v>0</v>
      </c>
      <c r="AY97" s="33">
        <f t="shared" si="71"/>
        <v>0</v>
      </c>
      <c r="AZ97" s="33">
        <f t="shared" si="71"/>
        <v>0</v>
      </c>
      <c r="BA97" s="33">
        <f t="shared" si="71"/>
        <v>0</v>
      </c>
      <c r="BB97" s="33">
        <f t="shared" si="71"/>
        <v>0</v>
      </c>
      <c r="BC97" s="33">
        <f t="shared" si="71"/>
        <v>0</v>
      </c>
      <c r="BD97" s="33">
        <f t="shared" si="71"/>
        <v>0</v>
      </c>
      <c r="BE97" s="33">
        <f t="shared" si="71"/>
        <v>0</v>
      </c>
      <c r="BF97" s="33">
        <f t="shared" si="71"/>
        <v>0</v>
      </c>
      <c r="BG97" s="33">
        <f t="shared" si="71"/>
        <v>0</v>
      </c>
      <c r="BH97" s="33">
        <f t="shared" si="71"/>
        <v>0</v>
      </c>
      <c r="BI97" s="33">
        <f t="shared" si="71"/>
        <v>0</v>
      </c>
      <c r="BJ97" s="33">
        <f t="shared" si="71"/>
        <v>0</v>
      </c>
      <c r="BK97" s="33">
        <f t="shared" si="71"/>
        <v>0</v>
      </c>
      <c r="BL97" s="33">
        <f t="shared" si="71"/>
        <v>0</v>
      </c>
      <c r="BM97" s="33">
        <f t="shared" si="71"/>
        <v>0</v>
      </c>
      <c r="BN97" s="33">
        <f t="shared" si="71"/>
        <v>8.934000000000001E-3</v>
      </c>
      <c r="BO97" s="33">
        <f t="shared" ref="BO97" si="72">BO93*BO95</f>
        <v>0</v>
      </c>
      <c r="BP97" s="34">
        <f>SUM(D97:BN97)</f>
        <v>67.08365400000001</v>
      </c>
      <c r="BQ97" s="35">
        <f>BP97/$C$7</f>
        <v>11.180609000000002</v>
      </c>
    </row>
    <row r="98" spans="1:69" ht="17.25" x14ac:dyDescent="0.3">
      <c r="A98" s="31"/>
      <c r="B98" s="32" t="s">
        <v>30</v>
      </c>
      <c r="C98" s="92"/>
      <c r="D98" s="33">
        <f t="shared" ref="D98:BN98" si="73">D93*D95</f>
        <v>0</v>
      </c>
      <c r="E98" s="33">
        <f t="shared" si="73"/>
        <v>0</v>
      </c>
      <c r="F98" s="33">
        <f t="shared" si="73"/>
        <v>7.7399999999999993</v>
      </c>
      <c r="G98" s="33">
        <f t="shared" si="73"/>
        <v>0</v>
      </c>
      <c r="H98" s="33">
        <f t="shared" si="73"/>
        <v>0</v>
      </c>
      <c r="I98" s="33">
        <f t="shared" si="73"/>
        <v>0</v>
      </c>
      <c r="J98" s="33">
        <f t="shared" si="73"/>
        <v>5.9959199999999999</v>
      </c>
      <c r="K98" s="33">
        <f t="shared" si="73"/>
        <v>25.835160000000002</v>
      </c>
      <c r="L98" s="33">
        <f t="shared" si="73"/>
        <v>0</v>
      </c>
      <c r="M98" s="33">
        <f t="shared" si="73"/>
        <v>0</v>
      </c>
      <c r="N98" s="33">
        <f t="shared" si="73"/>
        <v>0</v>
      </c>
      <c r="O98" s="33">
        <f t="shared" si="73"/>
        <v>0</v>
      </c>
      <c r="P98" s="33">
        <f t="shared" si="73"/>
        <v>0</v>
      </c>
      <c r="Q98" s="33">
        <f t="shared" si="73"/>
        <v>0</v>
      </c>
      <c r="R98" s="33">
        <f t="shared" si="73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3"/>
        <v>3.5066399999999995</v>
      </c>
      <c r="Y98" s="33">
        <f t="shared" si="73"/>
        <v>0</v>
      </c>
      <c r="Z98" s="33">
        <f t="shared" si="73"/>
        <v>0</v>
      </c>
      <c r="AA98" s="33">
        <f t="shared" si="73"/>
        <v>0</v>
      </c>
      <c r="AB98" s="33">
        <f t="shared" si="73"/>
        <v>0</v>
      </c>
      <c r="AC98" s="33">
        <f t="shared" si="73"/>
        <v>15</v>
      </c>
      <c r="AD98" s="33">
        <f t="shared" si="73"/>
        <v>0</v>
      </c>
      <c r="AE98" s="33">
        <f t="shared" si="73"/>
        <v>0</v>
      </c>
      <c r="AF98" s="33">
        <f t="shared" si="73"/>
        <v>0</v>
      </c>
      <c r="AG98" s="33">
        <f t="shared" si="73"/>
        <v>0</v>
      </c>
      <c r="AH98" s="33">
        <f t="shared" si="73"/>
        <v>0</v>
      </c>
      <c r="AI98" s="33">
        <f t="shared" si="73"/>
        <v>0</v>
      </c>
      <c r="AJ98" s="33">
        <f t="shared" si="73"/>
        <v>8.0850000000000009</v>
      </c>
      <c r="AK98" s="33">
        <f t="shared" si="73"/>
        <v>0.91200000000000003</v>
      </c>
      <c r="AL98" s="33">
        <f t="shared" si="73"/>
        <v>0</v>
      </c>
      <c r="AM98" s="33">
        <f t="shared" si="73"/>
        <v>0</v>
      </c>
      <c r="AN98" s="33">
        <f t="shared" si="73"/>
        <v>0</v>
      </c>
      <c r="AO98" s="33">
        <f t="shared" si="73"/>
        <v>0</v>
      </c>
      <c r="AP98" s="33">
        <f t="shared" si="73"/>
        <v>0</v>
      </c>
      <c r="AQ98" s="33">
        <f t="shared" si="73"/>
        <v>0</v>
      </c>
      <c r="AR98" s="33">
        <f t="shared" si="73"/>
        <v>0</v>
      </c>
      <c r="AS98" s="33">
        <f t="shared" si="73"/>
        <v>0</v>
      </c>
      <c r="AT98" s="33">
        <f t="shared" si="73"/>
        <v>0</v>
      </c>
      <c r="AU98" s="33">
        <f t="shared" si="73"/>
        <v>0</v>
      </c>
      <c r="AV98" s="33">
        <f t="shared" si="73"/>
        <v>0</v>
      </c>
      <c r="AW98" s="33">
        <f t="shared" si="73"/>
        <v>0</v>
      </c>
      <c r="AX98" s="33">
        <f t="shared" si="73"/>
        <v>0</v>
      </c>
      <c r="AY98" s="33">
        <f t="shared" si="73"/>
        <v>0</v>
      </c>
      <c r="AZ98" s="33">
        <f t="shared" si="73"/>
        <v>0</v>
      </c>
      <c r="BA98" s="33">
        <f t="shared" si="73"/>
        <v>0</v>
      </c>
      <c r="BB98" s="33">
        <f t="shared" si="73"/>
        <v>0</v>
      </c>
      <c r="BC98" s="33">
        <f t="shared" si="73"/>
        <v>0</v>
      </c>
      <c r="BD98" s="33">
        <f t="shared" si="73"/>
        <v>0</v>
      </c>
      <c r="BE98" s="33">
        <f t="shared" si="73"/>
        <v>0</v>
      </c>
      <c r="BF98" s="33">
        <f t="shared" si="73"/>
        <v>0</v>
      </c>
      <c r="BG98" s="33">
        <f t="shared" si="73"/>
        <v>0</v>
      </c>
      <c r="BH98" s="33">
        <f t="shared" si="73"/>
        <v>0</v>
      </c>
      <c r="BI98" s="33">
        <f t="shared" si="73"/>
        <v>0</v>
      </c>
      <c r="BJ98" s="33">
        <f t="shared" si="73"/>
        <v>0</v>
      </c>
      <c r="BK98" s="33">
        <f t="shared" si="73"/>
        <v>0</v>
      </c>
      <c r="BL98" s="33">
        <f t="shared" si="73"/>
        <v>0</v>
      </c>
      <c r="BM98" s="33">
        <f t="shared" si="73"/>
        <v>0</v>
      </c>
      <c r="BN98" s="33">
        <f t="shared" si="73"/>
        <v>8.934000000000001E-3</v>
      </c>
      <c r="BO98" s="33">
        <f t="shared" ref="BO98" si="74">BO93*BO95</f>
        <v>0</v>
      </c>
      <c r="BP98" s="34">
        <f>SUM(D98:BN98)</f>
        <v>67.08365400000001</v>
      </c>
      <c r="BQ98" s="35">
        <f>BP98/$C$7</f>
        <v>11.180609000000002</v>
      </c>
    </row>
    <row r="100" spans="1:69" x14ac:dyDescent="0.25">
      <c r="AH100" s="2"/>
    </row>
    <row r="101" spans="1:69" ht="15" customHeight="1" x14ac:dyDescent="0.25">
      <c r="A101" s="94"/>
      <c r="B101" s="4" t="s">
        <v>3</v>
      </c>
      <c r="C101" s="96" t="s">
        <v>4</v>
      </c>
      <c r="D101" s="93" t="str">
        <f t="shared" ref="D101:BN101" si="75">D51</f>
        <v>Хлеб пшеничный</v>
      </c>
      <c r="E101" s="93" t="str">
        <f t="shared" si="75"/>
        <v>Хлеб ржано-пшеничный</v>
      </c>
      <c r="F101" s="93" t="str">
        <f t="shared" si="75"/>
        <v>Сахар</v>
      </c>
      <c r="G101" s="93" t="str">
        <f t="shared" si="75"/>
        <v>Чай</v>
      </c>
      <c r="H101" s="93" t="str">
        <f t="shared" si="75"/>
        <v>Какао</v>
      </c>
      <c r="I101" s="93" t="str">
        <f t="shared" si="75"/>
        <v>Кофейный напиток</v>
      </c>
      <c r="J101" s="93" t="str">
        <f t="shared" si="75"/>
        <v>Молоко 2,5%</v>
      </c>
      <c r="K101" s="93" t="str">
        <f t="shared" si="75"/>
        <v>Масло сливочное</v>
      </c>
      <c r="L101" s="93" t="str">
        <f t="shared" si="75"/>
        <v>Сметана 15%</v>
      </c>
      <c r="M101" s="93" t="str">
        <f t="shared" si="75"/>
        <v>Молоко сухое</v>
      </c>
      <c r="N101" s="93" t="str">
        <f t="shared" si="75"/>
        <v>Снежок 2,5 %</v>
      </c>
      <c r="O101" s="93" t="str">
        <f t="shared" si="75"/>
        <v>Творог 5%</v>
      </c>
      <c r="P101" s="93" t="str">
        <f t="shared" si="75"/>
        <v>Молоко сгущенное</v>
      </c>
      <c r="Q101" s="93" t="str">
        <f t="shared" si="75"/>
        <v xml:space="preserve">Джем Сава </v>
      </c>
      <c r="R101" s="93" t="str">
        <f t="shared" si="75"/>
        <v>Сыр</v>
      </c>
      <c r="S101" s="93" t="str">
        <f>S51</f>
        <v>Зеленый горошек</v>
      </c>
      <c r="T101" s="93" t="str">
        <f>T51</f>
        <v>Кукуруза консервирован.</v>
      </c>
      <c r="U101" s="93" t="str">
        <f>U51</f>
        <v>Консервы рыбные</v>
      </c>
      <c r="V101" s="93" t="str">
        <f>V51</f>
        <v>Огурцы консервирован.</v>
      </c>
      <c r="W101" s="93" t="str">
        <f>W51</f>
        <v>Огурцы свежие</v>
      </c>
      <c r="X101" s="93" t="str">
        <f t="shared" si="75"/>
        <v>Яйцо</v>
      </c>
      <c r="Y101" s="93" t="str">
        <f t="shared" si="75"/>
        <v>Икра кабачковая</v>
      </c>
      <c r="Z101" s="93" t="str">
        <f t="shared" si="75"/>
        <v>Изюм</v>
      </c>
      <c r="AA101" s="93" t="str">
        <f t="shared" si="75"/>
        <v>Курага</v>
      </c>
      <c r="AB101" s="93" t="str">
        <f t="shared" si="75"/>
        <v>Чернослив</v>
      </c>
      <c r="AC101" s="93" t="str">
        <f t="shared" si="75"/>
        <v>Шиповник</v>
      </c>
      <c r="AD101" s="93" t="str">
        <f t="shared" si="75"/>
        <v>Сухофрукты</v>
      </c>
      <c r="AE101" s="93" t="str">
        <f t="shared" si="75"/>
        <v>Ягода свежемороженная</v>
      </c>
      <c r="AF101" s="93" t="str">
        <f t="shared" si="75"/>
        <v>Лимон</v>
      </c>
      <c r="AG101" s="93" t="str">
        <f t="shared" si="75"/>
        <v>Кисель</v>
      </c>
      <c r="AH101" s="93" t="str">
        <f t="shared" si="75"/>
        <v xml:space="preserve">Сок </v>
      </c>
      <c r="AI101" s="93" t="str">
        <f t="shared" si="75"/>
        <v>Макаронные изделия</v>
      </c>
      <c r="AJ101" s="93" t="str">
        <f t="shared" si="75"/>
        <v>Мука</v>
      </c>
      <c r="AK101" s="93" t="str">
        <f t="shared" si="75"/>
        <v>Дрожжи</v>
      </c>
      <c r="AL101" s="93" t="str">
        <f t="shared" si="75"/>
        <v>Печенье</v>
      </c>
      <c r="AM101" s="93" t="str">
        <f t="shared" si="75"/>
        <v>Пряники</v>
      </c>
      <c r="AN101" s="93" t="str">
        <f t="shared" si="75"/>
        <v>Вафли</v>
      </c>
      <c r="AO101" s="93" t="str">
        <f t="shared" si="75"/>
        <v>Конфеты</v>
      </c>
      <c r="AP101" s="93" t="str">
        <f t="shared" si="75"/>
        <v>Повидло Сава</v>
      </c>
      <c r="AQ101" s="93" t="str">
        <f t="shared" si="75"/>
        <v>Крупа геркулес</v>
      </c>
      <c r="AR101" s="93" t="str">
        <f t="shared" si="75"/>
        <v>Крупа горох</v>
      </c>
      <c r="AS101" s="93" t="str">
        <f t="shared" si="75"/>
        <v>Крупа гречневая</v>
      </c>
      <c r="AT101" s="93" t="str">
        <f t="shared" si="75"/>
        <v>Крупа кукурузная</v>
      </c>
      <c r="AU101" s="93" t="str">
        <f t="shared" si="75"/>
        <v>Крупа манная</v>
      </c>
      <c r="AV101" s="93" t="str">
        <f t="shared" si="75"/>
        <v>Крупа перловая</v>
      </c>
      <c r="AW101" s="93" t="str">
        <f t="shared" si="75"/>
        <v>Крупа пшеничная</v>
      </c>
      <c r="AX101" s="93" t="str">
        <f t="shared" si="75"/>
        <v>Крупа пшено</v>
      </c>
      <c r="AY101" s="93" t="str">
        <f t="shared" si="75"/>
        <v>Крупа ячневая</v>
      </c>
      <c r="AZ101" s="93" t="str">
        <f t="shared" si="75"/>
        <v>Рис</v>
      </c>
      <c r="BA101" s="93" t="str">
        <f t="shared" si="75"/>
        <v>Цыпленок бройлер</v>
      </c>
      <c r="BB101" s="93" t="str">
        <f t="shared" si="75"/>
        <v>Филе куриное</v>
      </c>
      <c r="BC101" s="93" t="str">
        <f t="shared" si="75"/>
        <v>Фарш говяжий</v>
      </c>
      <c r="BD101" s="93" t="str">
        <f t="shared" si="75"/>
        <v>Печень куриная</v>
      </c>
      <c r="BE101" s="93" t="str">
        <f t="shared" si="75"/>
        <v>Филе минтая</v>
      </c>
      <c r="BF101" s="93" t="str">
        <f t="shared" si="75"/>
        <v>Филе сельди слабосол.</v>
      </c>
      <c r="BG101" s="93" t="str">
        <f t="shared" si="75"/>
        <v>Картофель</v>
      </c>
      <c r="BH101" s="93" t="str">
        <f t="shared" si="75"/>
        <v>Морковь</v>
      </c>
      <c r="BI101" s="93" t="str">
        <f t="shared" si="75"/>
        <v>Лук</v>
      </c>
      <c r="BJ101" s="93" t="str">
        <f t="shared" si="75"/>
        <v>Капуста</v>
      </c>
      <c r="BK101" s="93" t="str">
        <f t="shared" si="75"/>
        <v>Свекла</v>
      </c>
      <c r="BL101" s="93" t="str">
        <f t="shared" si="75"/>
        <v>Томатная паста</v>
      </c>
      <c r="BM101" s="93" t="str">
        <f t="shared" si="75"/>
        <v>Масло растительное</v>
      </c>
      <c r="BN101" s="93" t="str">
        <f t="shared" si="75"/>
        <v>Соль</v>
      </c>
      <c r="BO101" s="93" t="str">
        <f t="shared" ref="BO101" si="76">BO51</f>
        <v>Аскорбиновая кислота</v>
      </c>
      <c r="BP101" s="87" t="s">
        <v>5</v>
      </c>
      <c r="BQ101" s="87" t="s">
        <v>6</v>
      </c>
    </row>
    <row r="102" spans="1:69" ht="36" customHeight="1" x14ac:dyDescent="0.25">
      <c r="A102" s="95"/>
      <c r="B102" s="5" t="s">
        <v>7</v>
      </c>
      <c r="C102" s="97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87"/>
      <c r="BQ102" s="87"/>
    </row>
    <row r="103" spans="1:69" ht="15" customHeight="1" x14ac:dyDescent="0.25">
      <c r="A103" s="88" t="s">
        <v>21</v>
      </c>
      <c r="B103" s="20" t="str">
        <f>B24</f>
        <v>Суп молочный с макарон. изделиями</v>
      </c>
      <c r="C103" s="89">
        <f>$F$4</f>
        <v>6</v>
      </c>
      <c r="D103" s="6">
        <f t="shared" ref="D103:BN107" si="77">D24</f>
        <v>0</v>
      </c>
      <c r="E103" s="6">
        <f t="shared" si="77"/>
        <v>0</v>
      </c>
      <c r="F103" s="6">
        <f t="shared" si="77"/>
        <v>1.2999999999999999E-3</v>
      </c>
      <c r="G103" s="6">
        <f t="shared" si="77"/>
        <v>0</v>
      </c>
      <c r="H103" s="6">
        <f t="shared" si="77"/>
        <v>0</v>
      </c>
      <c r="I103" s="6">
        <f t="shared" si="77"/>
        <v>0</v>
      </c>
      <c r="J103" s="6">
        <f t="shared" si="77"/>
        <v>0.1</v>
      </c>
      <c r="K103" s="6">
        <f t="shared" si="77"/>
        <v>6.9999999999999999E-4</v>
      </c>
      <c r="L103" s="6">
        <f t="shared" si="77"/>
        <v>0</v>
      </c>
      <c r="M103" s="6">
        <f t="shared" si="77"/>
        <v>0</v>
      </c>
      <c r="N103" s="6">
        <f t="shared" si="77"/>
        <v>0</v>
      </c>
      <c r="O103" s="6">
        <f t="shared" si="77"/>
        <v>0</v>
      </c>
      <c r="P103" s="6">
        <f t="shared" si="77"/>
        <v>0</v>
      </c>
      <c r="Q103" s="6">
        <f t="shared" si="77"/>
        <v>0</v>
      </c>
      <c r="R103" s="6">
        <f t="shared" si="77"/>
        <v>0</v>
      </c>
      <c r="S103" s="6">
        <f t="shared" si="77"/>
        <v>0</v>
      </c>
      <c r="T103" s="6">
        <f t="shared" si="77"/>
        <v>0</v>
      </c>
      <c r="U103" s="6">
        <f t="shared" si="77"/>
        <v>0</v>
      </c>
      <c r="V103" s="6">
        <f t="shared" si="77"/>
        <v>0</v>
      </c>
      <c r="W103" s="6">
        <f t="shared" si="77"/>
        <v>0</v>
      </c>
      <c r="X103" s="6">
        <f t="shared" si="77"/>
        <v>0</v>
      </c>
      <c r="Y103" s="6">
        <f t="shared" si="77"/>
        <v>0</v>
      </c>
      <c r="Z103" s="6">
        <f t="shared" si="77"/>
        <v>0</v>
      </c>
      <c r="AA103" s="6">
        <f t="shared" si="77"/>
        <v>0</v>
      </c>
      <c r="AB103" s="6">
        <f t="shared" si="77"/>
        <v>0</v>
      </c>
      <c r="AC103" s="6">
        <f t="shared" si="77"/>
        <v>0</v>
      </c>
      <c r="AD103" s="6">
        <f t="shared" si="77"/>
        <v>0</v>
      </c>
      <c r="AE103" s="6">
        <f t="shared" si="77"/>
        <v>0</v>
      </c>
      <c r="AF103" s="6">
        <f t="shared" si="77"/>
        <v>0</v>
      </c>
      <c r="AG103" s="6">
        <f t="shared" si="77"/>
        <v>0</v>
      </c>
      <c r="AH103" s="6">
        <f t="shared" si="77"/>
        <v>0</v>
      </c>
      <c r="AI103" s="6">
        <f t="shared" si="77"/>
        <v>1.2E-2</v>
      </c>
      <c r="AJ103" s="6">
        <f t="shared" si="77"/>
        <v>0</v>
      </c>
      <c r="AK103" s="6">
        <f t="shared" si="77"/>
        <v>0</v>
      </c>
      <c r="AL103" s="6">
        <f t="shared" si="77"/>
        <v>0</v>
      </c>
      <c r="AM103" s="6">
        <f t="shared" si="77"/>
        <v>0</v>
      </c>
      <c r="AN103" s="6">
        <f t="shared" si="77"/>
        <v>0</v>
      </c>
      <c r="AO103" s="6">
        <f t="shared" si="77"/>
        <v>0</v>
      </c>
      <c r="AP103" s="6">
        <f t="shared" si="77"/>
        <v>0</v>
      </c>
      <c r="AQ103" s="6">
        <f t="shared" si="77"/>
        <v>0</v>
      </c>
      <c r="AR103" s="6">
        <f t="shared" si="77"/>
        <v>0</v>
      </c>
      <c r="AS103" s="6">
        <f t="shared" si="77"/>
        <v>0</v>
      </c>
      <c r="AT103" s="6">
        <f t="shared" si="77"/>
        <v>0</v>
      </c>
      <c r="AU103" s="6">
        <f t="shared" si="77"/>
        <v>0</v>
      </c>
      <c r="AV103" s="6">
        <f t="shared" si="77"/>
        <v>0</v>
      </c>
      <c r="AW103" s="6">
        <f t="shared" si="77"/>
        <v>0</v>
      </c>
      <c r="AX103" s="6">
        <f t="shared" si="77"/>
        <v>0</v>
      </c>
      <c r="AY103" s="6">
        <f t="shared" si="77"/>
        <v>0</v>
      </c>
      <c r="AZ103" s="6">
        <f t="shared" si="77"/>
        <v>0</v>
      </c>
      <c r="BA103" s="6">
        <f t="shared" si="77"/>
        <v>0</v>
      </c>
      <c r="BB103" s="6">
        <f t="shared" si="77"/>
        <v>0</v>
      </c>
      <c r="BC103" s="6">
        <f t="shared" si="77"/>
        <v>0</v>
      </c>
      <c r="BD103" s="6">
        <f t="shared" si="77"/>
        <v>0</v>
      </c>
      <c r="BE103" s="6">
        <f t="shared" si="77"/>
        <v>0</v>
      </c>
      <c r="BF103" s="6">
        <f t="shared" si="77"/>
        <v>0</v>
      </c>
      <c r="BG103" s="6">
        <f t="shared" si="77"/>
        <v>0</v>
      </c>
      <c r="BH103" s="6">
        <f t="shared" si="77"/>
        <v>0</v>
      </c>
      <c r="BI103" s="6">
        <f t="shared" si="77"/>
        <v>0</v>
      </c>
      <c r="BJ103" s="6">
        <f t="shared" si="77"/>
        <v>0</v>
      </c>
      <c r="BK103" s="6">
        <f t="shared" si="77"/>
        <v>0</v>
      </c>
      <c r="BL103" s="6">
        <f t="shared" si="77"/>
        <v>0</v>
      </c>
      <c r="BM103" s="6">
        <f t="shared" si="77"/>
        <v>0</v>
      </c>
      <c r="BN103" s="6">
        <f t="shared" si="77"/>
        <v>5.0000000000000001E-4</v>
      </c>
      <c r="BO103" s="6">
        <f t="shared" ref="BO103:BO106" si="78">BO24</f>
        <v>0</v>
      </c>
    </row>
    <row r="104" spans="1:69" x14ac:dyDescent="0.25">
      <c r="A104" s="88"/>
      <c r="B104" s="20" t="str">
        <f>B25</f>
        <v>Хлеб пшеничный</v>
      </c>
      <c r="C104" s="90"/>
      <c r="D104" s="6">
        <f t="shared" si="77"/>
        <v>0.02</v>
      </c>
      <c r="E104" s="6">
        <f t="shared" si="77"/>
        <v>0</v>
      </c>
      <c r="F104" s="6">
        <f t="shared" si="77"/>
        <v>0</v>
      </c>
      <c r="G104" s="6">
        <f t="shared" si="77"/>
        <v>0</v>
      </c>
      <c r="H104" s="6">
        <f t="shared" si="77"/>
        <v>0</v>
      </c>
      <c r="I104" s="6">
        <f t="shared" si="77"/>
        <v>0</v>
      </c>
      <c r="J104" s="6">
        <f t="shared" si="77"/>
        <v>0</v>
      </c>
      <c r="K104" s="6">
        <f t="shared" si="77"/>
        <v>0</v>
      </c>
      <c r="L104" s="6">
        <f t="shared" si="77"/>
        <v>0</v>
      </c>
      <c r="M104" s="6">
        <f t="shared" si="77"/>
        <v>0</v>
      </c>
      <c r="N104" s="6">
        <f t="shared" si="77"/>
        <v>0</v>
      </c>
      <c r="O104" s="6">
        <f t="shared" si="77"/>
        <v>0</v>
      </c>
      <c r="P104" s="6">
        <f t="shared" si="77"/>
        <v>0</v>
      </c>
      <c r="Q104" s="6">
        <f t="shared" si="77"/>
        <v>0</v>
      </c>
      <c r="R104" s="6">
        <f t="shared" si="77"/>
        <v>0</v>
      </c>
      <c r="S104" s="6">
        <f t="shared" si="77"/>
        <v>0</v>
      </c>
      <c r="T104" s="6">
        <f t="shared" si="77"/>
        <v>0</v>
      </c>
      <c r="U104" s="6">
        <f t="shared" si="77"/>
        <v>0</v>
      </c>
      <c r="V104" s="6">
        <f t="shared" si="77"/>
        <v>0</v>
      </c>
      <c r="W104" s="6">
        <f t="shared" si="77"/>
        <v>0</v>
      </c>
      <c r="X104" s="6">
        <f t="shared" si="77"/>
        <v>0</v>
      </c>
      <c r="Y104" s="6">
        <f t="shared" si="77"/>
        <v>0</v>
      </c>
      <c r="Z104" s="6">
        <f t="shared" si="77"/>
        <v>0</v>
      </c>
      <c r="AA104" s="6">
        <f t="shared" si="77"/>
        <v>0</v>
      </c>
      <c r="AB104" s="6">
        <f t="shared" si="77"/>
        <v>0</v>
      </c>
      <c r="AC104" s="6">
        <f t="shared" si="77"/>
        <v>0</v>
      </c>
      <c r="AD104" s="6">
        <f t="shared" si="77"/>
        <v>0</v>
      </c>
      <c r="AE104" s="6">
        <f t="shared" si="77"/>
        <v>0</v>
      </c>
      <c r="AF104" s="6">
        <f t="shared" si="77"/>
        <v>0</v>
      </c>
      <c r="AG104" s="6">
        <f t="shared" si="77"/>
        <v>0</v>
      </c>
      <c r="AH104" s="6">
        <f t="shared" si="77"/>
        <v>0</v>
      </c>
      <c r="AI104" s="6">
        <f t="shared" si="77"/>
        <v>0</v>
      </c>
      <c r="AJ104" s="6">
        <f t="shared" si="77"/>
        <v>0</v>
      </c>
      <c r="AK104" s="6">
        <f t="shared" si="77"/>
        <v>0</v>
      </c>
      <c r="AL104" s="6">
        <f t="shared" si="77"/>
        <v>0</v>
      </c>
      <c r="AM104" s="6">
        <f t="shared" si="77"/>
        <v>0</v>
      </c>
      <c r="AN104" s="6">
        <f t="shared" si="77"/>
        <v>0</v>
      </c>
      <c r="AO104" s="6">
        <f t="shared" si="77"/>
        <v>0</v>
      </c>
      <c r="AP104" s="6">
        <f t="shared" si="77"/>
        <v>0</v>
      </c>
      <c r="AQ104" s="6">
        <f t="shared" si="77"/>
        <v>0</v>
      </c>
      <c r="AR104" s="6">
        <f t="shared" si="77"/>
        <v>0</v>
      </c>
      <c r="AS104" s="6">
        <f t="shared" si="77"/>
        <v>0</v>
      </c>
      <c r="AT104" s="6">
        <f t="shared" si="77"/>
        <v>0</v>
      </c>
      <c r="AU104" s="6">
        <f t="shared" si="77"/>
        <v>0</v>
      </c>
      <c r="AV104" s="6">
        <f t="shared" si="77"/>
        <v>0</v>
      </c>
      <c r="AW104" s="6">
        <f t="shared" si="77"/>
        <v>0</v>
      </c>
      <c r="AX104" s="6">
        <f t="shared" si="77"/>
        <v>0</v>
      </c>
      <c r="AY104" s="6">
        <f t="shared" si="77"/>
        <v>0</v>
      </c>
      <c r="AZ104" s="6">
        <f t="shared" si="77"/>
        <v>0</v>
      </c>
      <c r="BA104" s="6">
        <f t="shared" si="77"/>
        <v>0</v>
      </c>
      <c r="BB104" s="6">
        <f t="shared" si="77"/>
        <v>0</v>
      </c>
      <c r="BC104" s="6">
        <f t="shared" si="77"/>
        <v>0</v>
      </c>
      <c r="BD104" s="6">
        <f t="shared" si="77"/>
        <v>0</v>
      </c>
      <c r="BE104" s="6">
        <f t="shared" si="77"/>
        <v>0</v>
      </c>
      <c r="BF104" s="6">
        <f t="shared" si="77"/>
        <v>0</v>
      </c>
      <c r="BG104" s="6">
        <f t="shared" si="77"/>
        <v>0</v>
      </c>
      <c r="BH104" s="6">
        <f t="shared" si="77"/>
        <v>0</v>
      </c>
      <c r="BI104" s="6">
        <f t="shared" si="77"/>
        <v>0</v>
      </c>
      <c r="BJ104" s="6">
        <f t="shared" si="77"/>
        <v>0</v>
      </c>
      <c r="BK104" s="6">
        <f t="shared" si="77"/>
        <v>0</v>
      </c>
      <c r="BL104" s="6">
        <f t="shared" si="77"/>
        <v>0</v>
      </c>
      <c r="BM104" s="6">
        <f t="shared" si="77"/>
        <v>0</v>
      </c>
      <c r="BN104" s="6">
        <f t="shared" si="77"/>
        <v>0</v>
      </c>
      <c r="BO104" s="6">
        <f t="shared" si="78"/>
        <v>0</v>
      </c>
    </row>
    <row r="105" spans="1:69" x14ac:dyDescent="0.25">
      <c r="A105" s="88"/>
      <c r="B105" s="20" t="str">
        <f>B26</f>
        <v>Чай с сахаром</v>
      </c>
      <c r="C105" s="90"/>
      <c r="D105" s="6">
        <f t="shared" si="77"/>
        <v>0</v>
      </c>
      <c r="E105" s="6">
        <f t="shared" si="77"/>
        <v>0</v>
      </c>
      <c r="F105" s="6">
        <f t="shared" si="77"/>
        <v>8.0000000000000002E-3</v>
      </c>
      <c r="G105" s="6">
        <f t="shared" si="77"/>
        <v>4.0000000000000002E-4</v>
      </c>
      <c r="H105" s="6">
        <f t="shared" si="77"/>
        <v>0</v>
      </c>
      <c r="I105" s="6">
        <f t="shared" si="77"/>
        <v>0</v>
      </c>
      <c r="J105" s="6">
        <f t="shared" si="77"/>
        <v>0</v>
      </c>
      <c r="K105" s="6">
        <f t="shared" si="77"/>
        <v>0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0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0</v>
      </c>
      <c r="BO105" s="6">
        <f t="shared" si="78"/>
        <v>0</v>
      </c>
    </row>
    <row r="106" spans="1:69" x14ac:dyDescent="0.25">
      <c r="A106" s="88"/>
      <c r="B106" s="20">
        <f>B27</f>
        <v>0</v>
      </c>
      <c r="C106" s="90"/>
      <c r="D106" s="6">
        <f t="shared" si="77"/>
        <v>0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25">
      <c r="A107" s="88"/>
      <c r="B107" s="20">
        <f>B28</f>
        <v>0</v>
      </c>
      <c r="C107" s="91"/>
      <c r="D107" s="6">
        <f t="shared" si="77"/>
        <v>0</v>
      </c>
      <c r="E107" s="6">
        <f t="shared" si="77"/>
        <v>0</v>
      </c>
      <c r="F107" s="6">
        <f t="shared" si="77"/>
        <v>0</v>
      </c>
      <c r="G107" s="6">
        <f t="shared" ref="G107:BN107" si="79">G28</f>
        <v>0</v>
      </c>
      <c r="H107" s="6">
        <f t="shared" si="79"/>
        <v>0</v>
      </c>
      <c r="I107" s="6">
        <f t="shared" si="79"/>
        <v>0</v>
      </c>
      <c r="J107" s="6">
        <f t="shared" si="79"/>
        <v>0</v>
      </c>
      <c r="K107" s="6">
        <f t="shared" si="79"/>
        <v>0</v>
      </c>
      <c r="L107" s="6">
        <f t="shared" si="79"/>
        <v>0</v>
      </c>
      <c r="M107" s="6">
        <f t="shared" si="79"/>
        <v>0</v>
      </c>
      <c r="N107" s="6">
        <f t="shared" si="79"/>
        <v>0</v>
      </c>
      <c r="O107" s="6">
        <f t="shared" si="79"/>
        <v>0</v>
      </c>
      <c r="P107" s="6">
        <f t="shared" si="79"/>
        <v>0</v>
      </c>
      <c r="Q107" s="6">
        <f t="shared" si="79"/>
        <v>0</v>
      </c>
      <c r="R107" s="6">
        <f t="shared" si="79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79"/>
        <v>0</v>
      </c>
      <c r="Y107" s="6">
        <f t="shared" si="79"/>
        <v>0</v>
      </c>
      <c r="Z107" s="6">
        <f t="shared" si="79"/>
        <v>0</v>
      </c>
      <c r="AA107" s="6">
        <f t="shared" si="79"/>
        <v>0</v>
      </c>
      <c r="AB107" s="6">
        <f t="shared" si="79"/>
        <v>0</v>
      </c>
      <c r="AC107" s="6">
        <f t="shared" si="79"/>
        <v>0</v>
      </c>
      <c r="AD107" s="6">
        <f t="shared" si="79"/>
        <v>0</v>
      </c>
      <c r="AE107" s="6">
        <f t="shared" si="79"/>
        <v>0</v>
      </c>
      <c r="AF107" s="6">
        <f t="shared" si="79"/>
        <v>0</v>
      </c>
      <c r="AG107" s="6">
        <f t="shared" si="79"/>
        <v>0</v>
      </c>
      <c r="AH107" s="6">
        <f t="shared" si="79"/>
        <v>0</v>
      </c>
      <c r="AI107" s="6">
        <f t="shared" si="79"/>
        <v>0</v>
      </c>
      <c r="AJ107" s="6">
        <f t="shared" si="79"/>
        <v>0</v>
      </c>
      <c r="AK107" s="6">
        <f t="shared" si="79"/>
        <v>0</v>
      </c>
      <c r="AL107" s="6">
        <f t="shared" si="79"/>
        <v>0</v>
      </c>
      <c r="AM107" s="6">
        <f t="shared" si="79"/>
        <v>0</v>
      </c>
      <c r="AN107" s="6">
        <f t="shared" si="79"/>
        <v>0</v>
      </c>
      <c r="AO107" s="6">
        <f t="shared" si="79"/>
        <v>0</v>
      </c>
      <c r="AP107" s="6">
        <f t="shared" si="79"/>
        <v>0</v>
      </c>
      <c r="AQ107" s="6">
        <f t="shared" si="79"/>
        <v>0</v>
      </c>
      <c r="AR107" s="6">
        <f t="shared" si="79"/>
        <v>0</v>
      </c>
      <c r="AS107" s="6">
        <f t="shared" si="79"/>
        <v>0</v>
      </c>
      <c r="AT107" s="6">
        <f t="shared" si="79"/>
        <v>0</v>
      </c>
      <c r="AU107" s="6">
        <f t="shared" si="79"/>
        <v>0</v>
      </c>
      <c r="AV107" s="6">
        <f t="shared" si="79"/>
        <v>0</v>
      </c>
      <c r="AW107" s="6">
        <f t="shared" si="79"/>
        <v>0</v>
      </c>
      <c r="AX107" s="6">
        <f t="shared" si="79"/>
        <v>0</v>
      </c>
      <c r="AY107" s="6">
        <f t="shared" si="79"/>
        <v>0</v>
      </c>
      <c r="AZ107" s="6">
        <f t="shared" si="79"/>
        <v>0</v>
      </c>
      <c r="BA107" s="6">
        <f t="shared" si="79"/>
        <v>0</v>
      </c>
      <c r="BB107" s="6">
        <f t="shared" si="79"/>
        <v>0</v>
      </c>
      <c r="BC107" s="6">
        <f t="shared" si="79"/>
        <v>0</v>
      </c>
      <c r="BD107" s="6">
        <f t="shared" si="79"/>
        <v>0</v>
      </c>
      <c r="BE107" s="6">
        <f t="shared" si="79"/>
        <v>0</v>
      </c>
      <c r="BF107" s="6">
        <f t="shared" si="79"/>
        <v>0</v>
      </c>
      <c r="BG107" s="6">
        <f t="shared" si="79"/>
        <v>0</v>
      </c>
      <c r="BH107" s="6">
        <f t="shared" si="79"/>
        <v>0</v>
      </c>
      <c r="BI107" s="6">
        <f t="shared" si="79"/>
        <v>0</v>
      </c>
      <c r="BJ107" s="6">
        <f t="shared" si="79"/>
        <v>0</v>
      </c>
      <c r="BK107" s="6">
        <f t="shared" si="79"/>
        <v>0</v>
      </c>
      <c r="BL107" s="6">
        <f t="shared" si="79"/>
        <v>0</v>
      </c>
      <c r="BM107" s="6">
        <f t="shared" si="79"/>
        <v>0</v>
      </c>
      <c r="BN107" s="6">
        <f t="shared" si="79"/>
        <v>0</v>
      </c>
      <c r="BO107" s="6">
        <f t="shared" ref="BO107" si="80">BO28</f>
        <v>0</v>
      </c>
    </row>
    <row r="108" spans="1:69" ht="17.25" x14ac:dyDescent="0.3">
      <c r="B108" s="21" t="s">
        <v>24</v>
      </c>
      <c r="C108" s="22"/>
      <c r="D108" s="23">
        <f t="shared" ref="D108:BN108" si="81">SUM(D103:D107)</f>
        <v>0.02</v>
      </c>
      <c r="E108" s="23">
        <f t="shared" si="81"/>
        <v>0</v>
      </c>
      <c r="F108" s="23">
        <f t="shared" si="81"/>
        <v>9.2999999999999992E-3</v>
      </c>
      <c r="G108" s="23">
        <f t="shared" si="81"/>
        <v>4.0000000000000002E-4</v>
      </c>
      <c r="H108" s="23">
        <f t="shared" si="81"/>
        <v>0</v>
      </c>
      <c r="I108" s="23">
        <f t="shared" si="81"/>
        <v>0</v>
      </c>
      <c r="J108" s="23">
        <f t="shared" si="81"/>
        <v>0.1</v>
      </c>
      <c r="K108" s="23">
        <f t="shared" si="81"/>
        <v>6.9999999999999999E-4</v>
      </c>
      <c r="L108" s="23">
        <f t="shared" si="81"/>
        <v>0</v>
      </c>
      <c r="M108" s="23">
        <f t="shared" si="81"/>
        <v>0</v>
      </c>
      <c r="N108" s="23">
        <f t="shared" si="81"/>
        <v>0</v>
      </c>
      <c r="O108" s="23">
        <f t="shared" si="81"/>
        <v>0</v>
      </c>
      <c r="P108" s="23">
        <f t="shared" si="81"/>
        <v>0</v>
      </c>
      <c r="Q108" s="23">
        <f t="shared" si="81"/>
        <v>0</v>
      </c>
      <c r="R108" s="23">
        <f t="shared" si="81"/>
        <v>0</v>
      </c>
      <c r="S108" s="23">
        <f t="shared" si="81"/>
        <v>0</v>
      </c>
      <c r="T108" s="23">
        <f t="shared" si="81"/>
        <v>0</v>
      </c>
      <c r="U108" s="23">
        <f t="shared" si="81"/>
        <v>0</v>
      </c>
      <c r="V108" s="23">
        <f t="shared" si="81"/>
        <v>0</v>
      </c>
      <c r="W108" s="23">
        <f t="shared" si="81"/>
        <v>0</v>
      </c>
      <c r="X108" s="23">
        <f t="shared" si="81"/>
        <v>0</v>
      </c>
      <c r="Y108" s="23">
        <f t="shared" si="81"/>
        <v>0</v>
      </c>
      <c r="Z108" s="23">
        <f t="shared" si="81"/>
        <v>0</v>
      </c>
      <c r="AA108" s="23">
        <f t="shared" si="81"/>
        <v>0</v>
      </c>
      <c r="AB108" s="23">
        <f t="shared" si="81"/>
        <v>0</v>
      </c>
      <c r="AC108" s="23">
        <f t="shared" si="81"/>
        <v>0</v>
      </c>
      <c r="AD108" s="23">
        <f t="shared" si="81"/>
        <v>0</v>
      </c>
      <c r="AE108" s="23">
        <f t="shared" si="81"/>
        <v>0</v>
      </c>
      <c r="AF108" s="23">
        <f t="shared" si="81"/>
        <v>0</v>
      </c>
      <c r="AG108" s="23">
        <f t="shared" si="81"/>
        <v>0</v>
      </c>
      <c r="AH108" s="23">
        <f t="shared" si="81"/>
        <v>0</v>
      </c>
      <c r="AI108" s="23">
        <f t="shared" si="81"/>
        <v>1.2E-2</v>
      </c>
      <c r="AJ108" s="23">
        <f t="shared" si="81"/>
        <v>0</v>
      </c>
      <c r="AK108" s="23">
        <f t="shared" si="81"/>
        <v>0</v>
      </c>
      <c r="AL108" s="23">
        <f t="shared" si="81"/>
        <v>0</v>
      </c>
      <c r="AM108" s="23">
        <f t="shared" si="81"/>
        <v>0</v>
      </c>
      <c r="AN108" s="23">
        <f t="shared" si="81"/>
        <v>0</v>
      </c>
      <c r="AO108" s="23">
        <f t="shared" si="81"/>
        <v>0</v>
      </c>
      <c r="AP108" s="23">
        <f t="shared" si="81"/>
        <v>0</v>
      </c>
      <c r="AQ108" s="23">
        <f t="shared" si="81"/>
        <v>0</v>
      </c>
      <c r="AR108" s="23">
        <f t="shared" si="81"/>
        <v>0</v>
      </c>
      <c r="AS108" s="23">
        <f t="shared" si="81"/>
        <v>0</v>
      </c>
      <c r="AT108" s="23">
        <f t="shared" si="81"/>
        <v>0</v>
      </c>
      <c r="AU108" s="23">
        <f t="shared" si="81"/>
        <v>0</v>
      </c>
      <c r="AV108" s="23">
        <f t="shared" si="81"/>
        <v>0</v>
      </c>
      <c r="AW108" s="23">
        <f t="shared" si="81"/>
        <v>0</v>
      </c>
      <c r="AX108" s="23">
        <f t="shared" si="81"/>
        <v>0</v>
      </c>
      <c r="AY108" s="23">
        <f t="shared" si="81"/>
        <v>0</v>
      </c>
      <c r="AZ108" s="23">
        <f t="shared" si="81"/>
        <v>0</v>
      </c>
      <c r="BA108" s="23">
        <f t="shared" si="81"/>
        <v>0</v>
      </c>
      <c r="BB108" s="23">
        <f t="shared" si="81"/>
        <v>0</v>
      </c>
      <c r="BC108" s="23">
        <f t="shared" si="81"/>
        <v>0</v>
      </c>
      <c r="BD108" s="23">
        <f t="shared" si="81"/>
        <v>0</v>
      </c>
      <c r="BE108" s="23">
        <f t="shared" si="81"/>
        <v>0</v>
      </c>
      <c r="BF108" s="23">
        <f t="shared" si="81"/>
        <v>0</v>
      </c>
      <c r="BG108" s="23">
        <f t="shared" si="81"/>
        <v>0</v>
      </c>
      <c r="BH108" s="23">
        <f t="shared" si="81"/>
        <v>0</v>
      </c>
      <c r="BI108" s="23">
        <f t="shared" si="81"/>
        <v>0</v>
      </c>
      <c r="BJ108" s="23">
        <f t="shared" si="81"/>
        <v>0</v>
      </c>
      <c r="BK108" s="23">
        <f t="shared" si="81"/>
        <v>0</v>
      </c>
      <c r="BL108" s="23">
        <f t="shared" si="81"/>
        <v>0</v>
      </c>
      <c r="BM108" s="23">
        <f t="shared" si="81"/>
        <v>0</v>
      </c>
      <c r="BN108" s="23">
        <f t="shared" si="81"/>
        <v>5.0000000000000001E-4</v>
      </c>
      <c r="BO108" s="23">
        <f t="shared" ref="BO108" si="82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3">PRODUCT(D108,$F$4)</f>
        <v>0.12</v>
      </c>
      <c r="E109" s="24">
        <f t="shared" si="83"/>
        <v>0</v>
      </c>
      <c r="F109" s="24">
        <f t="shared" si="83"/>
        <v>5.5799999999999995E-2</v>
      </c>
      <c r="G109" s="24">
        <f t="shared" si="83"/>
        <v>2.4000000000000002E-3</v>
      </c>
      <c r="H109" s="24">
        <f t="shared" si="83"/>
        <v>0</v>
      </c>
      <c r="I109" s="24">
        <f t="shared" si="83"/>
        <v>0</v>
      </c>
      <c r="J109" s="24">
        <f t="shared" si="83"/>
        <v>0.60000000000000009</v>
      </c>
      <c r="K109" s="24">
        <f t="shared" si="83"/>
        <v>4.1999999999999997E-3</v>
      </c>
      <c r="L109" s="24">
        <f t="shared" si="83"/>
        <v>0</v>
      </c>
      <c r="M109" s="24">
        <f t="shared" si="83"/>
        <v>0</v>
      </c>
      <c r="N109" s="24">
        <f t="shared" si="83"/>
        <v>0</v>
      </c>
      <c r="O109" s="24">
        <f t="shared" si="83"/>
        <v>0</v>
      </c>
      <c r="P109" s="24">
        <f t="shared" si="83"/>
        <v>0</v>
      </c>
      <c r="Q109" s="24">
        <f t="shared" si="83"/>
        <v>0</v>
      </c>
      <c r="R109" s="24">
        <f t="shared" si="83"/>
        <v>0</v>
      </c>
      <c r="S109" s="24">
        <f t="shared" si="83"/>
        <v>0</v>
      </c>
      <c r="T109" s="24">
        <f t="shared" si="83"/>
        <v>0</v>
      </c>
      <c r="U109" s="24">
        <f t="shared" si="83"/>
        <v>0</v>
      </c>
      <c r="V109" s="24">
        <f t="shared" si="83"/>
        <v>0</v>
      </c>
      <c r="W109" s="24">
        <f t="shared" si="83"/>
        <v>0</v>
      </c>
      <c r="X109" s="24">
        <f t="shared" si="83"/>
        <v>0</v>
      </c>
      <c r="Y109" s="24">
        <f t="shared" si="83"/>
        <v>0</v>
      </c>
      <c r="Z109" s="24">
        <f t="shared" si="83"/>
        <v>0</v>
      </c>
      <c r="AA109" s="24">
        <f t="shared" si="83"/>
        <v>0</v>
      </c>
      <c r="AB109" s="24">
        <f t="shared" si="83"/>
        <v>0</v>
      </c>
      <c r="AC109" s="24">
        <f t="shared" si="83"/>
        <v>0</v>
      </c>
      <c r="AD109" s="24">
        <f t="shared" si="83"/>
        <v>0</v>
      </c>
      <c r="AE109" s="24">
        <f t="shared" si="83"/>
        <v>0</v>
      </c>
      <c r="AF109" s="24">
        <f t="shared" si="83"/>
        <v>0</v>
      </c>
      <c r="AG109" s="24">
        <f t="shared" si="83"/>
        <v>0</v>
      </c>
      <c r="AH109" s="24">
        <f t="shared" si="83"/>
        <v>0</v>
      </c>
      <c r="AI109" s="24">
        <f t="shared" si="83"/>
        <v>7.2000000000000008E-2</v>
      </c>
      <c r="AJ109" s="24">
        <f t="shared" si="83"/>
        <v>0</v>
      </c>
      <c r="AK109" s="24">
        <f t="shared" si="83"/>
        <v>0</v>
      </c>
      <c r="AL109" s="24">
        <f t="shared" si="83"/>
        <v>0</v>
      </c>
      <c r="AM109" s="24">
        <f t="shared" si="83"/>
        <v>0</v>
      </c>
      <c r="AN109" s="24">
        <f t="shared" si="83"/>
        <v>0</v>
      </c>
      <c r="AO109" s="24">
        <f t="shared" si="83"/>
        <v>0</v>
      </c>
      <c r="AP109" s="24">
        <f t="shared" si="83"/>
        <v>0</v>
      </c>
      <c r="AQ109" s="24">
        <f t="shared" si="83"/>
        <v>0</v>
      </c>
      <c r="AR109" s="24">
        <f t="shared" si="83"/>
        <v>0</v>
      </c>
      <c r="AS109" s="24">
        <f t="shared" si="83"/>
        <v>0</v>
      </c>
      <c r="AT109" s="24">
        <f t="shared" si="83"/>
        <v>0</v>
      </c>
      <c r="AU109" s="24">
        <f t="shared" si="83"/>
        <v>0</v>
      </c>
      <c r="AV109" s="24">
        <f t="shared" si="83"/>
        <v>0</v>
      </c>
      <c r="AW109" s="24">
        <f t="shared" si="83"/>
        <v>0</v>
      </c>
      <c r="AX109" s="24">
        <f t="shared" si="83"/>
        <v>0</v>
      </c>
      <c r="AY109" s="24">
        <f t="shared" si="83"/>
        <v>0</v>
      </c>
      <c r="AZ109" s="24">
        <f t="shared" si="83"/>
        <v>0</v>
      </c>
      <c r="BA109" s="24">
        <f t="shared" si="83"/>
        <v>0</v>
      </c>
      <c r="BB109" s="24">
        <f t="shared" si="83"/>
        <v>0</v>
      </c>
      <c r="BC109" s="24">
        <f t="shared" si="83"/>
        <v>0</v>
      </c>
      <c r="BD109" s="24">
        <f t="shared" si="83"/>
        <v>0</v>
      </c>
      <c r="BE109" s="24">
        <f t="shared" si="83"/>
        <v>0</v>
      </c>
      <c r="BF109" s="24">
        <f t="shared" si="83"/>
        <v>0</v>
      </c>
      <c r="BG109" s="24">
        <f t="shared" si="83"/>
        <v>0</v>
      </c>
      <c r="BH109" s="24">
        <f t="shared" si="83"/>
        <v>0</v>
      </c>
      <c r="BI109" s="24">
        <f t="shared" si="83"/>
        <v>0</v>
      </c>
      <c r="BJ109" s="24">
        <f t="shared" si="83"/>
        <v>0</v>
      </c>
      <c r="BK109" s="24">
        <f t="shared" si="83"/>
        <v>0</v>
      </c>
      <c r="BL109" s="24">
        <f t="shared" si="83"/>
        <v>0</v>
      </c>
      <c r="BM109" s="24">
        <f t="shared" si="83"/>
        <v>0</v>
      </c>
      <c r="BN109" s="24">
        <f t="shared" si="83"/>
        <v>3.0000000000000001E-3</v>
      </c>
      <c r="BO109" s="24">
        <f t="shared" ref="BO109" si="84">PRODUCT(BO108,$F$4)</f>
        <v>0</v>
      </c>
    </row>
    <row r="111" spans="1:69" ht="17.25" x14ac:dyDescent="0.3">
      <c r="A111" s="27"/>
      <c r="B111" s="28" t="s">
        <v>26</v>
      </c>
      <c r="C111" s="29" t="s">
        <v>27</v>
      </c>
      <c r="D111" s="30">
        <f t="shared" ref="D111:BN111" si="85">D43</f>
        <v>67.27</v>
      </c>
      <c r="E111" s="30">
        <f t="shared" si="85"/>
        <v>70</v>
      </c>
      <c r="F111" s="30">
        <f t="shared" si="85"/>
        <v>86</v>
      </c>
      <c r="G111" s="30">
        <f t="shared" si="85"/>
        <v>568</v>
      </c>
      <c r="H111" s="30">
        <f t="shared" si="85"/>
        <v>1140</v>
      </c>
      <c r="I111" s="30">
        <f t="shared" si="85"/>
        <v>720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529</v>
      </c>
      <c r="N111" s="30">
        <f t="shared" si="85"/>
        <v>99.49</v>
      </c>
      <c r="O111" s="30">
        <f t="shared" si="85"/>
        <v>320.32</v>
      </c>
      <c r="P111" s="30">
        <f t="shared" si="85"/>
        <v>373.68</v>
      </c>
      <c r="Q111" s="30">
        <f t="shared" si="85"/>
        <v>400</v>
      </c>
      <c r="R111" s="30">
        <f t="shared" si="85"/>
        <v>0</v>
      </c>
      <c r="S111" s="30">
        <f>S43</f>
        <v>0</v>
      </c>
      <c r="T111" s="30">
        <f>T43</f>
        <v>0</v>
      </c>
      <c r="U111" s="30">
        <f>U43</f>
        <v>708</v>
      </c>
      <c r="V111" s="30">
        <f>V43</f>
        <v>364.1</v>
      </c>
      <c r="W111" s="30">
        <f>W43</f>
        <v>139</v>
      </c>
      <c r="X111" s="30">
        <f t="shared" si="85"/>
        <v>7.6</v>
      </c>
      <c r="Y111" s="30">
        <f t="shared" si="85"/>
        <v>0</v>
      </c>
      <c r="Z111" s="30">
        <f t="shared" si="85"/>
        <v>305</v>
      </c>
      <c r="AA111" s="30">
        <f t="shared" si="85"/>
        <v>273</v>
      </c>
      <c r="AB111" s="30">
        <f t="shared" si="85"/>
        <v>263</v>
      </c>
      <c r="AC111" s="30">
        <f t="shared" si="85"/>
        <v>250</v>
      </c>
      <c r="AD111" s="30">
        <f t="shared" si="85"/>
        <v>145</v>
      </c>
      <c r="AE111" s="30">
        <f t="shared" si="85"/>
        <v>298.43</v>
      </c>
      <c r="AF111" s="30">
        <f t="shared" si="85"/>
        <v>229</v>
      </c>
      <c r="AG111" s="30">
        <f t="shared" si="85"/>
        <v>231.82</v>
      </c>
      <c r="AH111" s="30">
        <f t="shared" si="85"/>
        <v>69.2</v>
      </c>
      <c r="AI111" s="30">
        <f t="shared" si="85"/>
        <v>59.25</v>
      </c>
      <c r="AJ111" s="30">
        <f t="shared" si="85"/>
        <v>38.5</v>
      </c>
      <c r="AK111" s="30">
        <f t="shared" si="85"/>
        <v>190</v>
      </c>
      <c r="AL111" s="30">
        <f t="shared" si="85"/>
        <v>194</v>
      </c>
      <c r="AM111" s="30">
        <f t="shared" si="85"/>
        <v>316.27999999999997</v>
      </c>
      <c r="AN111" s="30">
        <f t="shared" si="85"/>
        <v>254</v>
      </c>
      <c r="AO111" s="30">
        <f t="shared" si="85"/>
        <v>0</v>
      </c>
      <c r="AP111" s="30">
        <f t="shared" si="85"/>
        <v>201.15</v>
      </c>
      <c r="AQ111" s="30">
        <f t="shared" si="85"/>
        <v>62.5</v>
      </c>
      <c r="AR111" s="30">
        <f t="shared" si="85"/>
        <v>50</v>
      </c>
      <c r="AS111" s="30">
        <f t="shared" si="85"/>
        <v>72</v>
      </c>
      <c r="AT111" s="30">
        <f t="shared" si="85"/>
        <v>64.290000000000006</v>
      </c>
      <c r="AU111" s="30">
        <f t="shared" si="85"/>
        <v>57.14</v>
      </c>
      <c r="AV111" s="30">
        <f t="shared" si="85"/>
        <v>51.25</v>
      </c>
      <c r="AW111" s="30">
        <f t="shared" si="85"/>
        <v>77.14</v>
      </c>
      <c r="AX111" s="30">
        <f t="shared" si="85"/>
        <v>66</v>
      </c>
      <c r="AY111" s="30">
        <f t="shared" si="85"/>
        <v>60</v>
      </c>
      <c r="AZ111" s="30">
        <f t="shared" si="85"/>
        <v>123.33</v>
      </c>
      <c r="BA111" s="30">
        <f t="shared" si="85"/>
        <v>296</v>
      </c>
      <c r="BB111" s="30">
        <f t="shared" si="85"/>
        <v>499</v>
      </c>
      <c r="BC111" s="30">
        <f t="shared" si="85"/>
        <v>503</v>
      </c>
      <c r="BD111" s="30">
        <f t="shared" si="85"/>
        <v>217</v>
      </c>
      <c r="BE111" s="30">
        <f t="shared" si="85"/>
        <v>410</v>
      </c>
      <c r="BF111" s="30">
        <f t="shared" si="85"/>
        <v>0</v>
      </c>
      <c r="BG111" s="30">
        <f t="shared" si="85"/>
        <v>62</v>
      </c>
      <c r="BH111" s="30">
        <f t="shared" si="85"/>
        <v>62</v>
      </c>
      <c r="BI111" s="30">
        <f t="shared" si="85"/>
        <v>41</v>
      </c>
      <c r="BJ111" s="30">
        <f t="shared" si="85"/>
        <v>30</v>
      </c>
      <c r="BK111" s="30">
        <f t="shared" si="85"/>
        <v>55</v>
      </c>
      <c r="BL111" s="30">
        <f t="shared" si="85"/>
        <v>278</v>
      </c>
      <c r="BM111" s="30">
        <f t="shared" si="85"/>
        <v>138.88999999999999</v>
      </c>
      <c r="BN111" s="30">
        <f t="shared" si="85"/>
        <v>14.89</v>
      </c>
      <c r="BO111" s="30">
        <f t="shared" ref="BO111" si="86">BO43</f>
        <v>10000</v>
      </c>
    </row>
    <row r="112" spans="1:69" ht="17.25" x14ac:dyDescent="0.3">
      <c r="B112" s="21" t="s">
        <v>28</v>
      </c>
      <c r="C112" s="22" t="s">
        <v>27</v>
      </c>
      <c r="D112" s="23">
        <f t="shared" ref="D112:BN112" si="87">D111/1000</f>
        <v>6.7269999999999996E-2</v>
      </c>
      <c r="E112" s="23">
        <f t="shared" si="87"/>
        <v>7.0000000000000007E-2</v>
      </c>
      <c r="F112" s="23">
        <f t="shared" si="87"/>
        <v>8.5999999999999993E-2</v>
      </c>
      <c r="G112" s="23">
        <f t="shared" si="87"/>
        <v>0.56799999999999995</v>
      </c>
      <c r="H112" s="23">
        <f t="shared" si="87"/>
        <v>1.1399999999999999</v>
      </c>
      <c r="I112" s="23">
        <f t="shared" si="87"/>
        <v>0.72</v>
      </c>
      <c r="J112" s="23">
        <f t="shared" si="87"/>
        <v>7.1379999999999999E-2</v>
      </c>
      <c r="K112" s="23">
        <f t="shared" si="87"/>
        <v>0.66244000000000003</v>
      </c>
      <c r="L112" s="23">
        <f t="shared" si="87"/>
        <v>0.20083000000000001</v>
      </c>
      <c r="M112" s="23">
        <f t="shared" si="87"/>
        <v>0.52900000000000003</v>
      </c>
      <c r="N112" s="23">
        <f t="shared" si="87"/>
        <v>9.9489999999999995E-2</v>
      </c>
      <c r="O112" s="23">
        <f t="shared" si="87"/>
        <v>0.32031999999999999</v>
      </c>
      <c r="P112" s="23">
        <f t="shared" si="87"/>
        <v>0.37368000000000001</v>
      </c>
      <c r="Q112" s="23">
        <f t="shared" si="87"/>
        <v>0.4</v>
      </c>
      <c r="R112" s="23">
        <f t="shared" si="87"/>
        <v>0</v>
      </c>
      <c r="S112" s="23">
        <f>S111/1000</f>
        <v>0</v>
      </c>
      <c r="T112" s="23">
        <f>T111/1000</f>
        <v>0</v>
      </c>
      <c r="U112" s="23">
        <f>U111/1000</f>
        <v>0.70799999999999996</v>
      </c>
      <c r="V112" s="23">
        <f>V111/1000</f>
        <v>0.36410000000000003</v>
      </c>
      <c r="W112" s="23">
        <f>W111/1000</f>
        <v>0.13900000000000001</v>
      </c>
      <c r="X112" s="23">
        <f t="shared" si="87"/>
        <v>7.6E-3</v>
      </c>
      <c r="Y112" s="23">
        <f t="shared" si="87"/>
        <v>0</v>
      </c>
      <c r="Z112" s="23">
        <f t="shared" si="87"/>
        <v>0.30499999999999999</v>
      </c>
      <c r="AA112" s="23">
        <f t="shared" si="87"/>
        <v>0.27300000000000002</v>
      </c>
      <c r="AB112" s="23">
        <f t="shared" si="87"/>
        <v>0.26300000000000001</v>
      </c>
      <c r="AC112" s="23">
        <f t="shared" si="87"/>
        <v>0.25</v>
      </c>
      <c r="AD112" s="23">
        <f t="shared" si="87"/>
        <v>0.14499999999999999</v>
      </c>
      <c r="AE112" s="23">
        <f t="shared" si="87"/>
        <v>0.29843000000000003</v>
      </c>
      <c r="AF112" s="23">
        <f t="shared" si="87"/>
        <v>0.22900000000000001</v>
      </c>
      <c r="AG112" s="23">
        <f t="shared" si="87"/>
        <v>0.23182</v>
      </c>
      <c r="AH112" s="23">
        <f t="shared" si="87"/>
        <v>6.9199999999999998E-2</v>
      </c>
      <c r="AI112" s="23">
        <f t="shared" si="87"/>
        <v>5.9249999999999997E-2</v>
      </c>
      <c r="AJ112" s="23">
        <f t="shared" si="87"/>
        <v>3.85E-2</v>
      </c>
      <c r="AK112" s="23">
        <f t="shared" si="87"/>
        <v>0.19</v>
      </c>
      <c r="AL112" s="23">
        <f t="shared" si="87"/>
        <v>0.19400000000000001</v>
      </c>
      <c r="AM112" s="23">
        <f t="shared" si="87"/>
        <v>0.31627999999999995</v>
      </c>
      <c r="AN112" s="23">
        <f t="shared" si="87"/>
        <v>0.254</v>
      </c>
      <c r="AO112" s="23">
        <f t="shared" si="87"/>
        <v>0</v>
      </c>
      <c r="AP112" s="23">
        <f t="shared" si="87"/>
        <v>0.20115</v>
      </c>
      <c r="AQ112" s="23">
        <f t="shared" si="87"/>
        <v>6.25E-2</v>
      </c>
      <c r="AR112" s="23">
        <f t="shared" si="87"/>
        <v>0.05</v>
      </c>
      <c r="AS112" s="23">
        <f t="shared" si="87"/>
        <v>7.1999999999999995E-2</v>
      </c>
      <c r="AT112" s="23">
        <f t="shared" si="87"/>
        <v>6.429E-2</v>
      </c>
      <c r="AU112" s="23">
        <f t="shared" si="87"/>
        <v>5.7140000000000003E-2</v>
      </c>
      <c r="AV112" s="23">
        <f t="shared" si="87"/>
        <v>5.1249999999999997E-2</v>
      </c>
      <c r="AW112" s="23">
        <f t="shared" si="87"/>
        <v>7.714E-2</v>
      </c>
      <c r="AX112" s="23">
        <f t="shared" si="87"/>
        <v>6.6000000000000003E-2</v>
      </c>
      <c r="AY112" s="23">
        <f t="shared" si="87"/>
        <v>0.06</v>
      </c>
      <c r="AZ112" s="23">
        <f t="shared" si="87"/>
        <v>0.12333</v>
      </c>
      <c r="BA112" s="23">
        <f t="shared" si="87"/>
        <v>0.29599999999999999</v>
      </c>
      <c r="BB112" s="23">
        <f t="shared" si="87"/>
        <v>0.499</v>
      </c>
      <c r="BC112" s="23">
        <f t="shared" si="87"/>
        <v>0.503</v>
      </c>
      <c r="BD112" s="23">
        <f t="shared" si="87"/>
        <v>0.217</v>
      </c>
      <c r="BE112" s="23">
        <f t="shared" si="87"/>
        <v>0.41</v>
      </c>
      <c r="BF112" s="23">
        <f t="shared" si="87"/>
        <v>0</v>
      </c>
      <c r="BG112" s="23">
        <f t="shared" si="87"/>
        <v>6.2E-2</v>
      </c>
      <c r="BH112" s="23">
        <f t="shared" si="87"/>
        <v>6.2E-2</v>
      </c>
      <c r="BI112" s="23">
        <f t="shared" si="87"/>
        <v>4.1000000000000002E-2</v>
      </c>
      <c r="BJ112" s="23">
        <f t="shared" si="87"/>
        <v>0.03</v>
      </c>
      <c r="BK112" s="23">
        <f t="shared" si="87"/>
        <v>5.5E-2</v>
      </c>
      <c r="BL112" s="23">
        <f t="shared" si="87"/>
        <v>0.27800000000000002</v>
      </c>
      <c r="BM112" s="23">
        <f t="shared" si="87"/>
        <v>0.13888999999999999</v>
      </c>
      <c r="BN112" s="23">
        <f t="shared" si="87"/>
        <v>1.489E-2</v>
      </c>
      <c r="BO112" s="23">
        <f t="shared" ref="BO112" si="88">BO111/1000</f>
        <v>10</v>
      </c>
    </row>
    <row r="113" spans="1:69" ht="17.25" x14ac:dyDescent="0.3">
      <c r="A113" s="31"/>
      <c r="B113" s="32" t="s">
        <v>29</v>
      </c>
      <c r="C113" s="92"/>
      <c r="D113" s="33">
        <f t="shared" ref="D113:BN113" si="89">D109*D111</f>
        <v>8.0724</v>
      </c>
      <c r="E113" s="33">
        <f t="shared" si="89"/>
        <v>0</v>
      </c>
      <c r="F113" s="33">
        <f t="shared" si="89"/>
        <v>4.7988</v>
      </c>
      <c r="G113" s="33">
        <f t="shared" si="89"/>
        <v>1.3632000000000002</v>
      </c>
      <c r="H113" s="33">
        <f t="shared" si="89"/>
        <v>0</v>
      </c>
      <c r="I113" s="33">
        <f t="shared" si="89"/>
        <v>0</v>
      </c>
      <c r="J113" s="33">
        <f t="shared" si="89"/>
        <v>42.828000000000003</v>
      </c>
      <c r="K113" s="33">
        <f t="shared" si="89"/>
        <v>2.7822480000000001</v>
      </c>
      <c r="L113" s="33">
        <f t="shared" si="89"/>
        <v>0</v>
      </c>
      <c r="M113" s="33">
        <f t="shared" si="89"/>
        <v>0</v>
      </c>
      <c r="N113" s="33">
        <f t="shared" si="89"/>
        <v>0</v>
      </c>
      <c r="O113" s="33">
        <f t="shared" si="89"/>
        <v>0</v>
      </c>
      <c r="P113" s="33">
        <f t="shared" si="89"/>
        <v>0</v>
      </c>
      <c r="Q113" s="33">
        <f t="shared" si="89"/>
        <v>0</v>
      </c>
      <c r="R113" s="33">
        <f t="shared" si="89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89"/>
        <v>0</v>
      </c>
      <c r="Y113" s="33">
        <f t="shared" si="89"/>
        <v>0</v>
      </c>
      <c r="Z113" s="33">
        <f t="shared" si="89"/>
        <v>0</v>
      </c>
      <c r="AA113" s="33">
        <f t="shared" si="89"/>
        <v>0</v>
      </c>
      <c r="AB113" s="33">
        <f t="shared" si="89"/>
        <v>0</v>
      </c>
      <c r="AC113" s="33">
        <f t="shared" si="89"/>
        <v>0</v>
      </c>
      <c r="AD113" s="33">
        <f t="shared" si="89"/>
        <v>0</v>
      </c>
      <c r="AE113" s="33">
        <f t="shared" si="89"/>
        <v>0</v>
      </c>
      <c r="AF113" s="33">
        <f t="shared" si="89"/>
        <v>0</v>
      </c>
      <c r="AG113" s="33">
        <f t="shared" si="89"/>
        <v>0</v>
      </c>
      <c r="AH113" s="33">
        <f t="shared" si="89"/>
        <v>0</v>
      </c>
      <c r="AI113" s="33">
        <f t="shared" si="89"/>
        <v>4.2660000000000009</v>
      </c>
      <c r="AJ113" s="33">
        <f t="shared" si="89"/>
        <v>0</v>
      </c>
      <c r="AK113" s="33">
        <f t="shared" si="89"/>
        <v>0</v>
      </c>
      <c r="AL113" s="33">
        <f t="shared" si="89"/>
        <v>0</v>
      </c>
      <c r="AM113" s="33">
        <f t="shared" si="89"/>
        <v>0</v>
      </c>
      <c r="AN113" s="33">
        <f t="shared" si="89"/>
        <v>0</v>
      </c>
      <c r="AO113" s="33">
        <f t="shared" si="89"/>
        <v>0</v>
      </c>
      <c r="AP113" s="33">
        <f t="shared" si="89"/>
        <v>0</v>
      </c>
      <c r="AQ113" s="33">
        <f t="shared" si="89"/>
        <v>0</v>
      </c>
      <c r="AR113" s="33">
        <f t="shared" si="89"/>
        <v>0</v>
      </c>
      <c r="AS113" s="33">
        <f t="shared" si="89"/>
        <v>0</v>
      </c>
      <c r="AT113" s="33">
        <f t="shared" si="89"/>
        <v>0</v>
      </c>
      <c r="AU113" s="33">
        <f t="shared" si="89"/>
        <v>0</v>
      </c>
      <c r="AV113" s="33">
        <f t="shared" si="89"/>
        <v>0</v>
      </c>
      <c r="AW113" s="33">
        <f t="shared" si="89"/>
        <v>0</v>
      </c>
      <c r="AX113" s="33">
        <f t="shared" si="89"/>
        <v>0</v>
      </c>
      <c r="AY113" s="33">
        <f t="shared" si="89"/>
        <v>0</v>
      </c>
      <c r="AZ113" s="33">
        <f t="shared" si="89"/>
        <v>0</v>
      </c>
      <c r="BA113" s="33">
        <f t="shared" si="89"/>
        <v>0</v>
      </c>
      <c r="BB113" s="33">
        <f t="shared" si="89"/>
        <v>0</v>
      </c>
      <c r="BC113" s="33">
        <f t="shared" si="89"/>
        <v>0</v>
      </c>
      <c r="BD113" s="33">
        <f t="shared" si="89"/>
        <v>0</v>
      </c>
      <c r="BE113" s="33">
        <f t="shared" si="89"/>
        <v>0</v>
      </c>
      <c r="BF113" s="33">
        <f t="shared" si="89"/>
        <v>0</v>
      </c>
      <c r="BG113" s="33">
        <f t="shared" si="89"/>
        <v>0</v>
      </c>
      <c r="BH113" s="33">
        <f t="shared" si="89"/>
        <v>0</v>
      </c>
      <c r="BI113" s="33">
        <f t="shared" si="89"/>
        <v>0</v>
      </c>
      <c r="BJ113" s="33">
        <f t="shared" si="89"/>
        <v>0</v>
      </c>
      <c r="BK113" s="33">
        <f t="shared" si="89"/>
        <v>0</v>
      </c>
      <c r="BL113" s="33">
        <f t="shared" si="89"/>
        <v>0</v>
      </c>
      <c r="BM113" s="33">
        <f t="shared" si="89"/>
        <v>0</v>
      </c>
      <c r="BN113" s="33">
        <f t="shared" si="89"/>
        <v>4.4670000000000001E-2</v>
      </c>
      <c r="BO113" s="33">
        <f t="shared" ref="BO113" si="90">BO109*BO111</f>
        <v>0</v>
      </c>
      <c r="BP113" s="34">
        <f>SUM(D113:BN113)</f>
        <v>64.155318000000008</v>
      </c>
      <c r="BQ113" s="35">
        <f>BP113/$C$7</f>
        <v>10.692553000000002</v>
      </c>
    </row>
    <row r="114" spans="1:69" ht="17.25" x14ac:dyDescent="0.3">
      <c r="A114" s="31"/>
      <c r="B114" s="32" t="s">
        <v>30</v>
      </c>
      <c r="C114" s="92"/>
      <c r="D114" s="33">
        <f t="shared" ref="D114:BN114" si="91">D109*D111</f>
        <v>8.0724</v>
      </c>
      <c r="E114" s="33">
        <f t="shared" si="91"/>
        <v>0</v>
      </c>
      <c r="F114" s="33">
        <f t="shared" si="91"/>
        <v>4.7988</v>
      </c>
      <c r="G114" s="33">
        <f t="shared" si="91"/>
        <v>1.3632000000000002</v>
      </c>
      <c r="H114" s="33">
        <f t="shared" si="91"/>
        <v>0</v>
      </c>
      <c r="I114" s="33">
        <f t="shared" si="91"/>
        <v>0</v>
      </c>
      <c r="J114" s="33">
        <f t="shared" si="91"/>
        <v>42.828000000000003</v>
      </c>
      <c r="K114" s="33">
        <f t="shared" si="91"/>
        <v>2.7822480000000001</v>
      </c>
      <c r="L114" s="33">
        <f t="shared" si="91"/>
        <v>0</v>
      </c>
      <c r="M114" s="33">
        <f t="shared" si="91"/>
        <v>0</v>
      </c>
      <c r="N114" s="33">
        <f t="shared" si="91"/>
        <v>0</v>
      </c>
      <c r="O114" s="33">
        <f t="shared" si="91"/>
        <v>0</v>
      </c>
      <c r="P114" s="33">
        <f t="shared" si="91"/>
        <v>0</v>
      </c>
      <c r="Q114" s="33">
        <f t="shared" si="91"/>
        <v>0</v>
      </c>
      <c r="R114" s="33">
        <f t="shared" si="91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1"/>
        <v>0</v>
      </c>
      <c r="Y114" s="33">
        <f t="shared" si="91"/>
        <v>0</v>
      </c>
      <c r="Z114" s="33">
        <f t="shared" si="91"/>
        <v>0</v>
      </c>
      <c r="AA114" s="33">
        <f t="shared" si="91"/>
        <v>0</v>
      </c>
      <c r="AB114" s="33">
        <f t="shared" si="91"/>
        <v>0</v>
      </c>
      <c r="AC114" s="33">
        <f t="shared" si="91"/>
        <v>0</v>
      </c>
      <c r="AD114" s="33">
        <f t="shared" si="91"/>
        <v>0</v>
      </c>
      <c r="AE114" s="33">
        <f t="shared" si="91"/>
        <v>0</v>
      </c>
      <c r="AF114" s="33">
        <f t="shared" si="91"/>
        <v>0</v>
      </c>
      <c r="AG114" s="33">
        <f t="shared" si="91"/>
        <v>0</v>
      </c>
      <c r="AH114" s="33">
        <f t="shared" si="91"/>
        <v>0</v>
      </c>
      <c r="AI114" s="33">
        <f t="shared" si="91"/>
        <v>4.2660000000000009</v>
      </c>
      <c r="AJ114" s="33">
        <f t="shared" si="91"/>
        <v>0</v>
      </c>
      <c r="AK114" s="33">
        <f t="shared" si="91"/>
        <v>0</v>
      </c>
      <c r="AL114" s="33">
        <f t="shared" si="91"/>
        <v>0</v>
      </c>
      <c r="AM114" s="33">
        <f t="shared" si="91"/>
        <v>0</v>
      </c>
      <c r="AN114" s="33">
        <f t="shared" si="91"/>
        <v>0</v>
      </c>
      <c r="AO114" s="33">
        <f t="shared" si="91"/>
        <v>0</v>
      </c>
      <c r="AP114" s="33">
        <f t="shared" si="91"/>
        <v>0</v>
      </c>
      <c r="AQ114" s="33">
        <f t="shared" si="91"/>
        <v>0</v>
      </c>
      <c r="AR114" s="33">
        <f t="shared" si="91"/>
        <v>0</v>
      </c>
      <c r="AS114" s="33">
        <f t="shared" si="91"/>
        <v>0</v>
      </c>
      <c r="AT114" s="33">
        <f t="shared" si="91"/>
        <v>0</v>
      </c>
      <c r="AU114" s="33">
        <f t="shared" si="91"/>
        <v>0</v>
      </c>
      <c r="AV114" s="33">
        <f t="shared" si="91"/>
        <v>0</v>
      </c>
      <c r="AW114" s="33">
        <f t="shared" si="91"/>
        <v>0</v>
      </c>
      <c r="AX114" s="33">
        <f t="shared" si="91"/>
        <v>0</v>
      </c>
      <c r="AY114" s="33">
        <f t="shared" si="91"/>
        <v>0</v>
      </c>
      <c r="AZ114" s="33">
        <f t="shared" si="91"/>
        <v>0</v>
      </c>
      <c r="BA114" s="33">
        <f t="shared" si="91"/>
        <v>0</v>
      </c>
      <c r="BB114" s="33">
        <f t="shared" si="91"/>
        <v>0</v>
      </c>
      <c r="BC114" s="33">
        <f t="shared" si="91"/>
        <v>0</v>
      </c>
      <c r="BD114" s="33">
        <f t="shared" si="91"/>
        <v>0</v>
      </c>
      <c r="BE114" s="33">
        <f t="shared" si="91"/>
        <v>0</v>
      </c>
      <c r="BF114" s="33">
        <f t="shared" si="91"/>
        <v>0</v>
      </c>
      <c r="BG114" s="33">
        <f t="shared" si="91"/>
        <v>0</v>
      </c>
      <c r="BH114" s="33">
        <f t="shared" si="91"/>
        <v>0</v>
      </c>
      <c r="BI114" s="33">
        <f t="shared" si="91"/>
        <v>0</v>
      </c>
      <c r="BJ114" s="33">
        <f t="shared" si="91"/>
        <v>0</v>
      </c>
      <c r="BK114" s="33">
        <f t="shared" si="91"/>
        <v>0</v>
      </c>
      <c r="BL114" s="33">
        <f t="shared" si="91"/>
        <v>0</v>
      </c>
      <c r="BM114" s="33">
        <f t="shared" si="91"/>
        <v>0</v>
      </c>
      <c r="BN114" s="33">
        <f t="shared" si="91"/>
        <v>4.4670000000000001E-2</v>
      </c>
      <c r="BO114" s="33">
        <f t="shared" ref="BO114" si="92">BO109*BO111</f>
        <v>0</v>
      </c>
      <c r="BP114" s="34">
        <f>SUM(D114:BN114)</f>
        <v>64.155318000000008</v>
      </c>
      <c r="BQ114" s="35">
        <f>BP114/$C$7</f>
        <v>10.692553000000002</v>
      </c>
    </row>
    <row r="117" spans="1:69" x14ac:dyDescent="0.25">
      <c r="BQ117" s="40">
        <f>BQ63</f>
        <v>23.473575</v>
      </c>
    </row>
    <row r="118" spans="1:69" x14ac:dyDescent="0.25">
      <c r="BQ118" s="40">
        <f>BQ82</f>
        <v>44.491660000000003</v>
      </c>
    </row>
    <row r="119" spans="1:69" x14ac:dyDescent="0.25">
      <c r="BQ119" s="40">
        <f>BQ98</f>
        <v>11.180609000000002</v>
      </c>
    </row>
    <row r="120" spans="1:69" x14ac:dyDescent="0.25">
      <c r="BQ120" s="40">
        <f>BQ114</f>
        <v>10.692553000000002</v>
      </c>
    </row>
    <row r="121" spans="1:69" x14ac:dyDescent="0.25">
      <c r="BQ121" s="40">
        <f>SUM(BQ117:BQ120)</f>
        <v>89.838397000000015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topLeftCell="F16" zoomScale="75" zoomScaleNormal="75" workbookViewId="0">
      <selection activeCell="F26" sqref="F2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1" width="10.7109375" hidden="1" customWidth="1"/>
    <col min="32" max="32" width="10.7109375" customWidth="1"/>
    <col min="33" max="33" width="10.7109375" hidden="1" customWidth="1"/>
    <col min="34" max="34" width="11" hidden="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hidden="1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42</v>
      </c>
      <c r="G4" t="s">
        <v>33</v>
      </c>
      <c r="J4" s="66"/>
      <c r="K4" s="66">
        <v>45189</v>
      </c>
      <c r="L4" s="3"/>
      <c r="AH4" s="2"/>
    </row>
    <row r="5" spans="1:69" s="3" customFormat="1" ht="15" customHeight="1" x14ac:dyDescent="0.25">
      <c r="A5" s="116"/>
      <c r="B5" s="41" t="s">
        <v>3</v>
      </c>
      <c r="C5" s="114" t="s">
        <v>4</v>
      </c>
      <c r="D5" s="114" t="str">
        <f>[1]Цены!A1</f>
        <v>Хлеб пшеничный</v>
      </c>
      <c r="E5" s="114" t="str">
        <f>[1]Цены!B1</f>
        <v>Хлеб ржано-пшеничный</v>
      </c>
      <c r="F5" s="114" t="str">
        <f>[1]Цены!C1</f>
        <v>Сахар</v>
      </c>
      <c r="G5" s="114" t="str">
        <f>[1]Цены!D1</f>
        <v>Чай</v>
      </c>
      <c r="H5" s="114" t="str">
        <f>[1]Цены!E1</f>
        <v>Какао</v>
      </c>
      <c r="I5" s="114" t="str">
        <f>[1]Цены!F1</f>
        <v>Кофейный напиток</v>
      </c>
      <c r="J5" s="114" t="str">
        <f>[1]Цены!G1</f>
        <v>Молоко 2,5%</v>
      </c>
      <c r="K5" s="114" t="str">
        <f>[1]Цены!H1</f>
        <v>Масло сливочное</v>
      </c>
      <c r="L5" s="114" t="str">
        <f>[1]Цены!I1</f>
        <v>Сметана 15%</v>
      </c>
      <c r="M5" s="114" t="str">
        <f>[1]Цены!J1</f>
        <v>Молоко сухое</v>
      </c>
      <c r="N5" s="114" t="str">
        <f>[1]Цены!K1</f>
        <v>Снежок 2,5 %</v>
      </c>
      <c r="O5" s="114" t="str">
        <f>[1]Цены!L1</f>
        <v>Творог 5%</v>
      </c>
      <c r="P5" s="114" t="str">
        <f>[1]Цены!M1</f>
        <v>Молоко сгущенное</v>
      </c>
      <c r="Q5" s="114" t="str">
        <f>[1]Цены!N1</f>
        <v xml:space="preserve">Джем Сава </v>
      </c>
      <c r="R5" s="114" t="str">
        <f>[1]Цены!O1</f>
        <v>Сыр</v>
      </c>
      <c r="S5" s="114" t="str">
        <f>[1]Цены!P1</f>
        <v>Зеленый горошек</v>
      </c>
      <c r="T5" s="114" t="str">
        <f>[1]Цены!Q1</f>
        <v>Кукуруза консервирован.</v>
      </c>
      <c r="U5" s="114" t="str">
        <f>[1]Цены!R1</f>
        <v>Консервы рыбные</v>
      </c>
      <c r="V5" s="114" t="str">
        <f>[1]Цены!S1</f>
        <v>Огурцы консервирован.</v>
      </c>
      <c r="W5" s="114" t="str">
        <f>[1]Цены!T1</f>
        <v>Огурцы свежие</v>
      </c>
      <c r="X5" s="114" t="str">
        <f>[1]Цены!U1</f>
        <v>Яйцо</v>
      </c>
      <c r="Y5" s="114" t="str">
        <f>[1]Цены!V1</f>
        <v>Икра кабачковая</v>
      </c>
      <c r="Z5" s="114" t="str">
        <f>[1]Цены!W1</f>
        <v>Изюм</v>
      </c>
      <c r="AA5" s="114" t="str">
        <f>[1]Цены!X1</f>
        <v>Курага</v>
      </c>
      <c r="AB5" s="114" t="str">
        <f>[1]Цены!Y1</f>
        <v>Чернослив</v>
      </c>
      <c r="AC5" s="114" t="str">
        <f>[1]Цены!Z1</f>
        <v>Шиповник</v>
      </c>
      <c r="AD5" s="114" t="str">
        <f>[1]Цены!AA1</f>
        <v>Сухофрукты</v>
      </c>
      <c r="AE5" s="114" t="str">
        <f>[1]Цены!AB1</f>
        <v>Ягода свежемороженная</v>
      </c>
      <c r="AF5" s="114" t="str">
        <f>[1]Цены!AC1</f>
        <v>Лимон</v>
      </c>
      <c r="AG5" s="114" t="str">
        <f>[1]Цены!AD1</f>
        <v>Кисель</v>
      </c>
      <c r="AH5" s="114" t="str">
        <f>[1]Цены!AE1</f>
        <v xml:space="preserve">Сок </v>
      </c>
      <c r="AI5" s="114" t="str">
        <f>[1]Цены!AF1</f>
        <v>Макаронные изделия</v>
      </c>
      <c r="AJ5" s="114" t="str">
        <f>[1]Цены!AG1</f>
        <v>Мука</v>
      </c>
      <c r="AK5" s="114" t="str">
        <f>[1]Цены!AH1</f>
        <v>Дрожжи</v>
      </c>
      <c r="AL5" s="114" t="str">
        <f>[1]Цены!AI1</f>
        <v>Печенье</v>
      </c>
      <c r="AM5" s="114" t="str">
        <f>[1]Цены!AJ1</f>
        <v>Пряники</v>
      </c>
      <c r="AN5" s="114" t="str">
        <f>[1]Цены!AK1</f>
        <v>Вафли</v>
      </c>
      <c r="AO5" s="114" t="str">
        <f>[1]Цены!AL1</f>
        <v>Конфеты</v>
      </c>
      <c r="AP5" s="114" t="str">
        <f>[1]Цены!AM1</f>
        <v>Повидло Сава</v>
      </c>
      <c r="AQ5" s="114" t="str">
        <f>[1]Цены!AN1</f>
        <v>Крупа геркулес</v>
      </c>
      <c r="AR5" s="114" t="str">
        <f>[1]Цены!AO1</f>
        <v>Крупа горох</v>
      </c>
      <c r="AS5" s="114" t="str">
        <f>[1]Цены!AP1</f>
        <v>Крупа гречневая</v>
      </c>
      <c r="AT5" s="114" t="str">
        <f>[1]Цены!AQ1</f>
        <v>Крупа кукурузная</v>
      </c>
      <c r="AU5" s="114" t="str">
        <f>[1]Цены!AR1</f>
        <v>Крупа манная</v>
      </c>
      <c r="AV5" s="114" t="str">
        <f>[1]Цены!AS1</f>
        <v>Крупа перловая</v>
      </c>
      <c r="AW5" s="114" t="str">
        <f>[1]Цены!AT1</f>
        <v>Крупа пшеничная</v>
      </c>
      <c r="AX5" s="114" t="str">
        <f>[1]Цены!AU1</f>
        <v>Крупа пшено</v>
      </c>
      <c r="AY5" s="114" t="str">
        <f>[1]Цены!AV1</f>
        <v>Крупа ячневая</v>
      </c>
      <c r="AZ5" s="114" t="str">
        <f>[1]Цены!AW1</f>
        <v>Рис</v>
      </c>
      <c r="BA5" s="114" t="str">
        <f>[1]Цены!AX1</f>
        <v>Цыпленок бройлер</v>
      </c>
      <c r="BB5" s="114" t="str">
        <f>[1]Цены!AY1</f>
        <v>Филе куриное</v>
      </c>
      <c r="BC5" s="114" t="str">
        <f>[1]Цены!AZ1</f>
        <v>Фарш говяжий</v>
      </c>
      <c r="BD5" s="114" t="str">
        <f>[1]Цены!BA1</f>
        <v>Печень куриная</v>
      </c>
      <c r="BE5" s="114" t="str">
        <f>[1]Цены!BB1</f>
        <v>Филе минтая</v>
      </c>
      <c r="BF5" s="114" t="str">
        <f>[1]Цены!BC1</f>
        <v>Филе сельди слабосол.</v>
      </c>
      <c r="BG5" s="114" t="str">
        <f>[1]Цены!BD1</f>
        <v>Картофель</v>
      </c>
      <c r="BH5" s="114" t="str">
        <f>[1]Цены!BE1</f>
        <v>Морковь</v>
      </c>
      <c r="BI5" s="114" t="str">
        <f>[1]Цены!BF1</f>
        <v>Лук</v>
      </c>
      <c r="BJ5" s="114" t="str">
        <f>[1]Цены!BG1</f>
        <v>Капуста</v>
      </c>
      <c r="BK5" s="114" t="str">
        <f>[1]Цены!BH1</f>
        <v>Свекла</v>
      </c>
      <c r="BL5" s="114" t="str">
        <f>[1]Цены!BI1</f>
        <v>Томатная паста</v>
      </c>
      <c r="BM5" s="114" t="str">
        <f>[1]Цены!BJ1</f>
        <v>Масло растительное</v>
      </c>
      <c r="BN5" s="114" t="str">
        <f>[1]Цены!BK1</f>
        <v>Соль</v>
      </c>
      <c r="BO5" s="96" t="s">
        <v>63</v>
      </c>
      <c r="BP5" s="109" t="s">
        <v>5</v>
      </c>
      <c r="BQ5" s="109" t="s">
        <v>6</v>
      </c>
    </row>
    <row r="6" spans="1:69" s="3" customFormat="1" ht="36" customHeight="1" x14ac:dyDescent="0.25">
      <c r="A6" s="117"/>
      <c r="B6" s="5" t="s">
        <v>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97"/>
      <c r="BP6" s="110"/>
      <c r="BQ6" s="110"/>
    </row>
    <row r="7" spans="1:69" ht="15" customHeight="1" x14ac:dyDescent="0.25">
      <c r="A7" s="107" t="s">
        <v>8</v>
      </c>
      <c r="B7" s="6" t="s">
        <v>9</v>
      </c>
      <c r="C7" s="89">
        <f>$F$4</f>
        <v>42</v>
      </c>
      <c r="D7" s="6"/>
      <c r="E7" s="6"/>
      <c r="F7" s="6">
        <v>4.0000000000000001E-3</v>
      </c>
      <c r="G7" s="6"/>
      <c r="H7" s="6"/>
      <c r="I7" s="6"/>
      <c r="J7" s="82">
        <v>0.12828000000000001</v>
      </c>
      <c r="K7" s="83">
        <v>2.5000000000000001E-3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2">
        <v>1.7999999999999999E-2</v>
      </c>
      <c r="BA7" s="82"/>
      <c r="BB7" s="82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8"/>
      <c r="B8" s="8" t="s">
        <v>34</v>
      </c>
      <c r="C8" s="90"/>
      <c r="D8" s="6">
        <v>0.03</v>
      </c>
      <c r="E8" s="6"/>
      <c r="F8" s="6"/>
      <c r="G8" s="6"/>
      <c r="H8" s="6"/>
      <c r="I8" s="6"/>
      <c r="J8" s="6"/>
      <c r="K8" s="83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2"/>
      <c r="BA8" s="82"/>
      <c r="BB8" s="82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8"/>
      <c r="B9" s="6" t="s">
        <v>10</v>
      </c>
      <c r="C9" s="90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8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82"/>
      <c r="BA9" s="82"/>
      <c r="BB9" s="82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8"/>
      <c r="B10" s="6"/>
      <c r="C10" s="90"/>
      <c r="D10" s="6"/>
      <c r="E10" s="6"/>
      <c r="F10" s="6"/>
      <c r="G10" s="6"/>
      <c r="H10" s="6"/>
      <c r="I10" s="6"/>
      <c r="J10" s="6"/>
      <c r="K10" s="8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2"/>
      <c r="BA10" s="82"/>
      <c r="BB10" s="82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9"/>
      <c r="B11" s="6"/>
      <c r="C11" s="91"/>
      <c r="D11" s="6"/>
      <c r="E11" s="6"/>
      <c r="F11" s="6"/>
      <c r="G11" s="6"/>
      <c r="H11" s="6"/>
      <c r="I11" s="6"/>
      <c r="J11" s="6"/>
      <c r="K11" s="8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82"/>
      <c r="BA11" s="82"/>
      <c r="BB11" s="82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8" t="s">
        <v>11</v>
      </c>
      <c r="B12" s="9" t="s">
        <v>12</v>
      </c>
      <c r="C12" s="90">
        <f>F4</f>
        <v>42</v>
      </c>
      <c r="D12" s="6"/>
      <c r="E12" s="6"/>
      <c r="F12" s="6"/>
      <c r="G12" s="6"/>
      <c r="H12" s="6"/>
      <c r="I12" s="6"/>
      <c r="J12" s="6"/>
      <c r="K12" s="83">
        <v>2.5000000000000001E-3</v>
      </c>
      <c r="L12" s="83">
        <v>6.4999999999999997E-3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82"/>
      <c r="BA12" s="82">
        <v>2.8000000000000001E-2</v>
      </c>
      <c r="BB12" s="82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8"/>
      <c r="B13" s="6" t="s">
        <v>13</v>
      </c>
      <c r="C13" s="90"/>
      <c r="D13" s="6"/>
      <c r="E13" s="6"/>
      <c r="F13" s="6"/>
      <c r="G13" s="6"/>
      <c r="H13" s="6"/>
      <c r="I13" s="6"/>
      <c r="J13" s="6"/>
      <c r="K13" s="83"/>
      <c r="L13" s="83">
        <v>2.5000000000000001E-3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82"/>
      <c r="BA13" s="82"/>
      <c r="BB13" s="82">
        <v>3.7999999999999999E-2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8"/>
      <c r="B14" s="6" t="s">
        <v>14</v>
      </c>
      <c r="C14" s="90"/>
      <c r="D14" s="6"/>
      <c r="E14" s="6"/>
      <c r="F14" s="6"/>
      <c r="G14" s="6"/>
      <c r="H14" s="6"/>
      <c r="I14" s="6"/>
      <c r="J14" s="6"/>
      <c r="K14" s="83">
        <v>4.0000000000000001E-3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83">
        <v>3.4500000000000003E-2</v>
      </c>
      <c r="AT14" s="7"/>
      <c r="AU14" s="7"/>
      <c r="AV14" s="7"/>
      <c r="AW14" s="7"/>
      <c r="AX14" s="7"/>
      <c r="AY14" s="7"/>
      <c r="AZ14" s="82"/>
      <c r="BA14" s="82"/>
      <c r="BB14" s="82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8"/>
      <c r="B15" s="11" t="s">
        <v>15</v>
      </c>
      <c r="C15" s="90"/>
      <c r="D15" s="6">
        <v>0.03</v>
      </c>
      <c r="E15" s="6"/>
      <c r="F15" s="6"/>
      <c r="G15" s="6"/>
      <c r="H15" s="6"/>
      <c r="I15" s="6"/>
      <c r="J15" s="6"/>
      <c r="K15" s="8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8"/>
      <c r="B16" s="11" t="s">
        <v>16</v>
      </c>
      <c r="C16" s="90"/>
      <c r="D16" s="6"/>
      <c r="E16" s="82">
        <v>5.323E-2</v>
      </c>
      <c r="F16" s="6"/>
      <c r="G16" s="6"/>
      <c r="H16" s="6"/>
      <c r="I16" s="6"/>
      <c r="J16" s="6"/>
      <c r="K16" s="8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8"/>
      <c r="B17" s="11" t="s">
        <v>102</v>
      </c>
      <c r="C17" s="90"/>
      <c r="D17" s="6"/>
      <c r="E17" s="82"/>
      <c r="F17" s="6">
        <v>0.01</v>
      </c>
      <c r="G17" s="6">
        <v>5.0000000000000001E-4</v>
      </c>
      <c r="H17" s="11"/>
      <c r="I17" s="11"/>
      <c r="J17" s="6"/>
      <c r="K17" s="83"/>
      <c r="L17" s="6"/>
      <c r="M17" s="6"/>
      <c r="N17" s="6"/>
      <c r="O17" s="6"/>
      <c r="P17" s="6"/>
      <c r="Q17" s="6"/>
      <c r="R17" s="11"/>
      <c r="S17" s="11"/>
      <c r="T17" s="11"/>
      <c r="U17" s="7"/>
      <c r="V17" s="7"/>
      <c r="W17" s="7"/>
      <c r="X17" s="13"/>
      <c r="Y17" s="13"/>
      <c r="Z17" s="13"/>
      <c r="AA17" s="13"/>
      <c r="AB17" s="13"/>
      <c r="AC17" s="13"/>
      <c r="AD17" s="6"/>
      <c r="AE17" s="6"/>
      <c r="AF17" s="83">
        <v>4.4999999999999997E-3</v>
      </c>
      <c r="AG17" s="6"/>
      <c r="AH17" s="6"/>
      <c r="AI17" s="6"/>
      <c r="AJ17" s="7"/>
      <c r="AK17" s="6"/>
      <c r="AL17" s="6"/>
      <c r="AM17" s="6"/>
      <c r="AN17" s="6"/>
      <c r="AO17" s="6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9"/>
      <c r="B18" s="11"/>
      <c r="C18" s="91"/>
      <c r="D18" s="6"/>
      <c r="E18" s="6"/>
      <c r="F18" s="6"/>
      <c r="G18" s="6"/>
      <c r="H18" s="6"/>
      <c r="I18" s="6"/>
      <c r="J18" s="6"/>
      <c r="K18" s="8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11" t="s">
        <v>18</v>
      </c>
      <c r="B19" s="6" t="s">
        <v>19</v>
      </c>
      <c r="C19" s="101">
        <f>$F$4</f>
        <v>42</v>
      </c>
      <c r="D19" s="11"/>
      <c r="E19" s="11"/>
      <c r="F19" s="11">
        <v>8.9999999999999993E-3</v>
      </c>
      <c r="G19" s="11"/>
      <c r="H19" s="11"/>
      <c r="I19" s="11"/>
      <c r="J19" s="6"/>
      <c r="K19" s="8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1.0999999999999999E-2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12"/>
      <c r="B20" s="6" t="s">
        <v>20</v>
      </c>
      <c r="C20" s="102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85">
        <v>1.0500000000000001E-2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85">
        <v>4.7500000000000001E-2</v>
      </c>
      <c r="AK20" s="11">
        <v>1.7849999999999999E-3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12"/>
      <c r="B21" s="11"/>
      <c r="C21" s="102"/>
      <c r="D21" s="11"/>
      <c r="E21" s="11"/>
      <c r="F21" s="11"/>
      <c r="G21" s="11"/>
      <c r="H21" s="11"/>
      <c r="I21" s="11"/>
      <c r="J21" s="11"/>
      <c r="K21" s="8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12"/>
      <c r="B22" s="11"/>
      <c r="C22" s="102"/>
      <c r="D22" s="11"/>
      <c r="E22" s="11"/>
      <c r="F22" s="11"/>
      <c r="G22" s="11"/>
      <c r="H22" s="11"/>
      <c r="I22" s="11"/>
      <c r="J22" s="11"/>
      <c r="K22" s="85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13"/>
      <c r="B23" s="11"/>
      <c r="C23" s="103"/>
      <c r="D23" s="11"/>
      <c r="E23" s="11"/>
      <c r="F23" s="11"/>
      <c r="G23" s="11"/>
      <c r="H23" s="11"/>
      <c r="I23" s="11"/>
      <c r="J23" s="11"/>
      <c r="K23" s="85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7" t="s">
        <v>21</v>
      </c>
      <c r="B24" s="20" t="s">
        <v>22</v>
      </c>
      <c r="C24" s="89">
        <f>$F$4</f>
        <v>42</v>
      </c>
      <c r="D24" s="11"/>
      <c r="E24" s="11"/>
      <c r="F24" s="11">
        <v>2E-3</v>
      </c>
      <c r="G24" s="11"/>
      <c r="H24" s="11"/>
      <c r="I24" s="11"/>
      <c r="J24" s="11">
        <v>0.154</v>
      </c>
      <c r="K24" s="85">
        <v>8.9999999999999998E-4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85">
        <v>1.55E-2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8"/>
      <c r="B25" t="s">
        <v>15</v>
      </c>
      <c r="C25" s="90"/>
      <c r="D25" s="82">
        <v>2.3089999999999999E-2</v>
      </c>
      <c r="E25" s="6"/>
      <c r="F25" s="6"/>
      <c r="G25" s="6"/>
      <c r="H25" s="6"/>
      <c r="I25" s="6"/>
      <c r="J25" s="6"/>
      <c r="K25" s="83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8"/>
      <c r="B26" s="11" t="s">
        <v>23</v>
      </c>
      <c r="C26" s="90"/>
      <c r="D26" s="6"/>
      <c r="E26" s="6"/>
      <c r="F26" s="6">
        <v>0.01</v>
      </c>
      <c r="G26" s="6">
        <v>4.0000000000000002E-4</v>
      </c>
      <c r="H26" s="6"/>
      <c r="I26" s="11"/>
      <c r="J26" s="6"/>
      <c r="K26" s="83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8"/>
      <c r="B27" s="10"/>
      <c r="C27" s="90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9"/>
      <c r="B28" s="6"/>
      <c r="C28" s="9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8.3089999999999997E-2</v>
      </c>
      <c r="E29" s="47">
        <f t="shared" si="0"/>
        <v>5.323E-2</v>
      </c>
      <c r="F29" s="47">
        <f t="shared" si="0"/>
        <v>5.3000000000000005E-2</v>
      </c>
      <c r="G29" s="47">
        <f t="shared" si="0"/>
        <v>8.9999999999999998E-4</v>
      </c>
      <c r="H29" s="47">
        <f t="shared" si="0"/>
        <v>0</v>
      </c>
      <c r="I29" s="47">
        <f t="shared" si="0"/>
        <v>2.3999999999999998E-3</v>
      </c>
      <c r="J29" s="47">
        <f t="shared" si="0"/>
        <v>0.38228000000000001</v>
      </c>
      <c r="K29" s="47">
        <f t="shared" si="0"/>
        <v>2.4400000000000002E-2</v>
      </c>
      <c r="L29" s="47">
        <f t="shared" si="0"/>
        <v>8.9999999999999993E-3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1.0999999999999999E-2</v>
      </c>
      <c r="AD29" s="47">
        <f t="shared" si="0"/>
        <v>0</v>
      </c>
      <c r="AE29" s="47">
        <f t="shared" si="0"/>
        <v>0</v>
      </c>
      <c r="AF29" s="47">
        <f t="shared" si="0"/>
        <v>4.4999999999999997E-3</v>
      </c>
      <c r="AG29" s="47">
        <f t="shared" si="0"/>
        <v>0</v>
      </c>
      <c r="AH29" s="47">
        <f t="shared" si="0"/>
        <v>0</v>
      </c>
      <c r="AI29" s="47">
        <f t="shared" si="0"/>
        <v>1.55E-2</v>
      </c>
      <c r="AJ29" s="47">
        <f t="shared" si="0"/>
        <v>4.8399999999999999E-2</v>
      </c>
      <c r="AK29" s="47">
        <f t="shared" si="0"/>
        <v>1.7849999999999999E-3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3.4500000000000003E-2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1.7999999999999999E-2</v>
      </c>
      <c r="BA29" s="47">
        <f t="shared" si="0"/>
        <v>2.8000000000000001E-2</v>
      </c>
      <c r="BB29" s="47">
        <f t="shared" si="0"/>
        <v>3.7999999999999999E-2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35</v>
      </c>
      <c r="C30" s="46"/>
      <c r="D30" s="48">
        <f>ROUND(PRODUCT(D29,$F$4),3)</f>
        <v>3.49</v>
      </c>
      <c r="E30" s="48">
        <f t="shared" ref="E30:BO30" si="3">ROUND(PRODUCT(E29,$F$4),3)</f>
        <v>2.2360000000000002</v>
      </c>
      <c r="F30" s="48">
        <f t="shared" si="3"/>
        <v>2.226</v>
      </c>
      <c r="G30" s="48">
        <f t="shared" si="3"/>
        <v>3.7999999999999999E-2</v>
      </c>
      <c r="H30" s="48">
        <f t="shared" si="3"/>
        <v>0</v>
      </c>
      <c r="I30" s="48">
        <f t="shared" si="3"/>
        <v>0.10100000000000001</v>
      </c>
      <c r="J30" s="48">
        <f t="shared" si="3"/>
        <v>16.056000000000001</v>
      </c>
      <c r="K30" s="48">
        <f t="shared" si="3"/>
        <v>1.0249999999999999</v>
      </c>
      <c r="L30" s="48">
        <f t="shared" si="3"/>
        <v>0.378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si="3"/>
        <v>0</v>
      </c>
      <c r="X30" s="48">
        <v>3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0.46200000000000002</v>
      </c>
      <c r="AD30" s="48">
        <f t="shared" si="3"/>
        <v>0</v>
      </c>
      <c r="AE30" s="48">
        <f t="shared" si="3"/>
        <v>0</v>
      </c>
      <c r="AF30" s="48">
        <f t="shared" si="3"/>
        <v>0.189</v>
      </c>
      <c r="AG30" s="48">
        <f t="shared" si="3"/>
        <v>0</v>
      </c>
      <c r="AH30" s="48">
        <f t="shared" si="3"/>
        <v>0</v>
      </c>
      <c r="AI30" s="48">
        <f t="shared" si="3"/>
        <v>0.65100000000000002</v>
      </c>
      <c r="AJ30" s="48">
        <f t="shared" si="3"/>
        <v>2.0329999999999999</v>
      </c>
      <c r="AK30" s="48">
        <f t="shared" si="3"/>
        <v>7.4999999999999997E-2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1.4490000000000001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0.75600000000000001</v>
      </c>
      <c r="BA30" s="48">
        <f t="shared" si="3"/>
        <v>1.1759999999999999</v>
      </c>
      <c r="BB30" s="48">
        <f t="shared" si="3"/>
        <v>1.5960000000000001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2.3519999999999999</v>
      </c>
      <c r="BH30" s="48">
        <f t="shared" si="3"/>
        <v>1.05</v>
      </c>
      <c r="BI30" s="48">
        <f t="shared" si="3"/>
        <v>0.71399999999999997</v>
      </c>
      <c r="BJ30" s="48">
        <f t="shared" si="3"/>
        <v>2.1</v>
      </c>
      <c r="BK30" s="48">
        <f t="shared" si="3"/>
        <v>0</v>
      </c>
      <c r="BL30" s="48">
        <f t="shared" si="3"/>
        <v>0.33600000000000002</v>
      </c>
      <c r="BM30" s="48">
        <f t="shared" si="3"/>
        <v>0.16800000000000001</v>
      </c>
      <c r="BN30" s="48">
        <f t="shared" si="3"/>
        <v>0.23899999999999999</v>
      </c>
      <c r="BO30" s="48">
        <f t="shared" si="3"/>
        <v>0</v>
      </c>
    </row>
    <row r="31" spans="1:68" s="49" customFormat="1" ht="18.75" x14ac:dyDescent="0.3">
      <c r="D31" s="50">
        <f>D30+'08.01.2021 1,5-2 года (день 10)'!D30</f>
        <v>3.85</v>
      </c>
      <c r="E31" s="50">
        <f>E30+'08.01.2021 1,5-2 года (день 10)'!E30</f>
        <v>2.5</v>
      </c>
      <c r="F31" s="50">
        <f>F30+'08.01.2021 1,5-2 года (день 10)'!F30</f>
        <v>2.48</v>
      </c>
      <c r="G31" s="50">
        <f>G30+'08.01.2021 1,5-2 года (день 10)'!G30</f>
        <v>4.2999999999999997E-2</v>
      </c>
      <c r="H31" s="50">
        <f>H30+'08.01.2021 1,5-2 года (день 10)'!H30</f>
        <v>0</v>
      </c>
      <c r="I31" s="50">
        <f>I30+'08.01.2021 1,5-2 года (день 10)'!I30</f>
        <v>0.113</v>
      </c>
      <c r="J31" s="50">
        <f>J30+'08.01.2021 1,5-2 года (день 10)'!J30</f>
        <v>18</v>
      </c>
      <c r="K31" s="50">
        <f>K30+'08.01.2021 1,5-2 года (день 10)'!K30</f>
        <v>1.125</v>
      </c>
      <c r="L31" s="50">
        <f>L30+'08.01.2021 1,5-2 года (день 10)'!L30</f>
        <v>0.41399999999999998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4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0.52200000000000002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0.219</v>
      </c>
      <c r="AG31" s="50">
        <f>AG30+'08.01.2021 1,5-2 года (день 10)'!AG30</f>
        <v>0</v>
      </c>
      <c r="AH31" s="50">
        <f>AH30+'08.01.2021 1,5-2 года (день 10)'!AH30</f>
        <v>0</v>
      </c>
      <c r="AI31" s="50">
        <f>AI30+'08.01.2021 1,5-2 года (день 10)'!AI30</f>
        <v>0.72299999999999998</v>
      </c>
      <c r="AJ31" s="50">
        <f>AJ30+'08.01.2021 1,5-2 года (день 10)'!AJ30</f>
        <v>2.2479999999999998</v>
      </c>
      <c r="AK31" s="50">
        <f>AK30+'08.01.2021 1,5-2 года (день 10)'!AK30</f>
        <v>0.08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1.629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0.84599999999999997</v>
      </c>
      <c r="BA31" s="50">
        <f>BA30+'08.01.2021 1,5-2 года (день 10)'!BA30</f>
        <v>1.3079999999999998</v>
      </c>
      <c r="BB31" s="50">
        <f>BB30+'08.01.2021 1,5-2 года (день 10)'!BB30</f>
        <v>1.806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2.544</v>
      </c>
      <c r="BH31" s="50">
        <f>BH30+'08.01.2021 1,5-2 года (день 10)'!BH30</f>
        <v>1.1520000000000001</v>
      </c>
      <c r="BI31" s="50">
        <f>BI30+'08.01.2021 1,5-2 года (день 10)'!BI30</f>
        <v>0.79199999999999993</v>
      </c>
      <c r="BJ31" s="50">
        <f>BJ30+'08.01.2021 1,5-2 года (день 10)'!BJ30</f>
        <v>2.34</v>
      </c>
      <c r="BK31" s="50">
        <f>BK30+'08.01.2021 1,5-2 года (день 10)'!BK30</f>
        <v>0</v>
      </c>
      <c r="BL31" s="50">
        <f>BL30+'08.01.2021 1,5-2 года (день 10)'!BL30</f>
        <v>0.378</v>
      </c>
      <c r="BM31" s="50">
        <f>BM30+'08.01.2021 1,5-2 года (день 10)'!BM30</f>
        <v>0.192</v>
      </c>
      <c r="BN31" s="50">
        <f>BN30+'08.01.2021 1,5-2 года (день 10)'!BN30</f>
        <v>0.26400000000000001</v>
      </c>
      <c r="BO31" s="50">
        <f>BO30+'08.01.2021 1,5-2 года (день 10)'!BO30</f>
        <v>0</v>
      </c>
      <c r="BP31" s="51">
        <f>SUM(D31:BN31)</f>
        <v>49.567999999999984</v>
      </c>
    </row>
    <row r="32" spans="1:68" ht="24.75" customHeight="1" x14ac:dyDescent="0.25">
      <c r="F32" t="s">
        <v>92</v>
      </c>
    </row>
    <row r="34" spans="1:69" x14ac:dyDescent="0.25">
      <c r="F34" t="s">
        <v>93</v>
      </c>
    </row>
    <row r="35" spans="1:69" x14ac:dyDescent="0.25">
      <c r="BP35" s="25"/>
      <c r="BQ35" s="26"/>
    </row>
    <row r="36" spans="1:69" x14ac:dyDescent="0.25">
      <c r="F36" t="s">
        <v>103</v>
      </c>
    </row>
    <row r="42" spans="1:69" ht="15.75" customHeight="1" x14ac:dyDescent="0.25"/>
    <row r="43" spans="1:69" ht="17.25" x14ac:dyDescent="0.3">
      <c r="A43" s="27"/>
      <c r="B43" s="28" t="s">
        <v>26</v>
      </c>
      <c r="C43" s="29" t="s">
        <v>27</v>
      </c>
      <c r="D43" s="81">
        <v>67.27</v>
      </c>
      <c r="E43" s="81">
        <v>70</v>
      </c>
      <c r="F43" s="81">
        <v>86</v>
      </c>
      <c r="G43" s="81">
        <v>568</v>
      </c>
      <c r="H43" s="81">
        <v>1140</v>
      </c>
      <c r="I43" s="81">
        <v>720</v>
      </c>
      <c r="J43" s="81">
        <v>71.38</v>
      </c>
      <c r="K43" s="81">
        <v>662.44</v>
      </c>
      <c r="L43" s="81">
        <v>200.83</v>
      </c>
      <c r="M43" s="81">
        <v>529</v>
      </c>
      <c r="N43" s="81">
        <v>99.49</v>
      </c>
      <c r="O43" s="81">
        <v>320.32</v>
      </c>
      <c r="P43" s="81">
        <v>373.68</v>
      </c>
      <c r="Q43" s="81">
        <v>400</v>
      </c>
      <c r="R43" s="81"/>
      <c r="S43" s="81"/>
      <c r="T43" s="81"/>
      <c r="U43" s="81">
        <v>708</v>
      </c>
      <c r="V43" s="81">
        <v>364.1</v>
      </c>
      <c r="W43" s="81">
        <v>139</v>
      </c>
      <c r="X43" s="81">
        <v>7.6</v>
      </c>
      <c r="Y43" s="81"/>
      <c r="Z43" s="81">
        <v>305</v>
      </c>
      <c r="AA43" s="81">
        <v>273</v>
      </c>
      <c r="AB43" s="81">
        <v>263</v>
      </c>
      <c r="AC43" s="81">
        <v>250</v>
      </c>
      <c r="AD43" s="81">
        <v>145</v>
      </c>
      <c r="AE43" s="81">
        <v>298.43</v>
      </c>
      <c r="AF43" s="81">
        <v>229</v>
      </c>
      <c r="AG43" s="81">
        <v>231.82</v>
      </c>
      <c r="AH43" s="81">
        <v>69.2</v>
      </c>
      <c r="AI43" s="81">
        <v>59.25</v>
      </c>
      <c r="AJ43" s="81">
        <v>38.5</v>
      </c>
      <c r="AK43" s="81">
        <v>190</v>
      </c>
      <c r="AL43" s="81">
        <v>194</v>
      </c>
      <c r="AM43" s="81">
        <v>316.27999999999997</v>
      </c>
      <c r="AN43" s="81">
        <v>254</v>
      </c>
      <c r="AO43" s="81"/>
      <c r="AP43" s="81">
        <v>201.15</v>
      </c>
      <c r="AQ43" s="81">
        <v>62.5</v>
      </c>
      <c r="AR43" s="81">
        <v>50</v>
      </c>
      <c r="AS43" s="81">
        <v>72</v>
      </c>
      <c r="AT43" s="81">
        <v>64.290000000000006</v>
      </c>
      <c r="AU43" s="81">
        <v>57.14</v>
      </c>
      <c r="AV43" s="81">
        <v>51.25</v>
      </c>
      <c r="AW43" s="81">
        <v>77.14</v>
      </c>
      <c r="AX43" s="81">
        <v>66</v>
      </c>
      <c r="AY43" s="81">
        <v>60</v>
      </c>
      <c r="AZ43" s="81">
        <v>123.33</v>
      </c>
      <c r="BA43" s="81">
        <v>296</v>
      </c>
      <c r="BB43" s="81">
        <v>499</v>
      </c>
      <c r="BC43" s="81">
        <v>503</v>
      </c>
      <c r="BD43" s="81">
        <v>217</v>
      </c>
      <c r="BE43" s="81">
        <v>410</v>
      </c>
      <c r="BF43" s="81"/>
      <c r="BG43" s="81">
        <v>62</v>
      </c>
      <c r="BH43" s="81">
        <v>62</v>
      </c>
      <c r="BI43" s="81">
        <v>41</v>
      </c>
      <c r="BJ43" s="81">
        <v>30</v>
      </c>
      <c r="BK43" s="81">
        <v>55</v>
      </c>
      <c r="BL43" s="81">
        <v>278</v>
      </c>
      <c r="BM43" s="81">
        <v>138.88999999999999</v>
      </c>
      <c r="BN43" s="81">
        <v>14.89</v>
      </c>
      <c r="BO43" s="81">
        <v>10000</v>
      </c>
    </row>
    <row r="44" spans="1:69" ht="17.25" x14ac:dyDescent="0.3">
      <c r="B44" s="21" t="s">
        <v>28</v>
      </c>
      <c r="C44" s="22" t="s">
        <v>27</v>
      </c>
      <c r="D44" s="23">
        <f t="shared" ref="D44:BN44" si="4">D43/1000</f>
        <v>6.7269999999999996E-2</v>
      </c>
      <c r="E44" s="23">
        <f t="shared" si="4"/>
        <v>7.0000000000000007E-2</v>
      </c>
      <c r="F44" s="23">
        <f t="shared" si="4"/>
        <v>8.5999999999999993E-2</v>
      </c>
      <c r="G44" s="23">
        <f t="shared" si="4"/>
        <v>0.56799999999999995</v>
      </c>
      <c r="H44" s="23">
        <f t="shared" si="4"/>
        <v>1.1399999999999999</v>
      </c>
      <c r="I44" s="23">
        <f t="shared" si="4"/>
        <v>0.72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0.52900000000000003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</v>
      </c>
      <c r="R44" s="23">
        <f t="shared" si="4"/>
        <v>0</v>
      </c>
      <c r="S44" s="23">
        <f>S43/1000</f>
        <v>0</v>
      </c>
      <c r="T44" s="23">
        <f>T43/1000</f>
        <v>0</v>
      </c>
      <c r="U44" s="23">
        <f>U43/1000</f>
        <v>0.70799999999999996</v>
      </c>
      <c r="V44" s="23">
        <f>V43/1000</f>
        <v>0.36410000000000003</v>
      </c>
      <c r="W44" s="23">
        <f>W43/1000</f>
        <v>0.13900000000000001</v>
      </c>
      <c r="X44" s="23">
        <f t="shared" si="4"/>
        <v>7.6E-3</v>
      </c>
      <c r="Y44" s="23">
        <f t="shared" si="4"/>
        <v>0</v>
      </c>
      <c r="Z44" s="23">
        <f t="shared" si="4"/>
        <v>0.30499999999999999</v>
      </c>
      <c r="AA44" s="23">
        <f t="shared" si="4"/>
        <v>0.27300000000000002</v>
      </c>
      <c r="AB44" s="23">
        <f t="shared" si="4"/>
        <v>0.26300000000000001</v>
      </c>
      <c r="AC44" s="23">
        <f t="shared" si="4"/>
        <v>0.25</v>
      </c>
      <c r="AD44" s="23">
        <f t="shared" si="4"/>
        <v>0.14499999999999999</v>
      </c>
      <c r="AE44" s="23">
        <f t="shared" si="4"/>
        <v>0.29843000000000003</v>
      </c>
      <c r="AF44" s="23">
        <f t="shared" si="4"/>
        <v>0.22900000000000001</v>
      </c>
      <c r="AG44" s="23">
        <f t="shared" si="4"/>
        <v>0.23182</v>
      </c>
      <c r="AH44" s="23">
        <f t="shared" si="4"/>
        <v>6.9199999999999998E-2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0.254</v>
      </c>
      <c r="AO44" s="23">
        <f t="shared" si="4"/>
        <v>0</v>
      </c>
      <c r="AP44" s="23">
        <f t="shared" si="4"/>
        <v>0.20115</v>
      </c>
      <c r="AQ44" s="23">
        <f t="shared" si="4"/>
        <v>6.25E-2</v>
      </c>
      <c r="AR44" s="23">
        <f t="shared" si="4"/>
        <v>0.05</v>
      </c>
      <c r="AS44" s="23">
        <f t="shared" si="4"/>
        <v>7.1999999999999995E-2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5.1249999999999997E-2</v>
      </c>
      <c r="AW44" s="23">
        <f t="shared" si="4"/>
        <v>7.714E-2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0.12333</v>
      </c>
      <c r="BA44" s="23">
        <f t="shared" si="4"/>
        <v>0.29599999999999999</v>
      </c>
      <c r="BB44" s="23">
        <f t="shared" si="4"/>
        <v>0.499</v>
      </c>
      <c r="BC44" s="23">
        <f t="shared" si="4"/>
        <v>0.503</v>
      </c>
      <c r="BD44" s="23">
        <f t="shared" si="4"/>
        <v>0.217</v>
      </c>
      <c r="BE44" s="23">
        <f t="shared" si="4"/>
        <v>0.41</v>
      </c>
      <c r="BF44" s="23">
        <f t="shared" si="4"/>
        <v>0</v>
      </c>
      <c r="BG44" s="23">
        <f t="shared" si="4"/>
        <v>6.2E-2</v>
      </c>
      <c r="BH44" s="23">
        <f t="shared" si="4"/>
        <v>6.2E-2</v>
      </c>
      <c r="BI44" s="23">
        <f t="shared" si="4"/>
        <v>4.1000000000000002E-2</v>
      </c>
      <c r="BJ44" s="23">
        <f t="shared" si="4"/>
        <v>0.03</v>
      </c>
      <c r="BK44" s="23">
        <f t="shared" si="4"/>
        <v>5.5E-2</v>
      </c>
      <c r="BL44" s="23">
        <f t="shared" si="4"/>
        <v>0.27800000000000002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1"/>
      <c r="B45" s="32" t="s">
        <v>29</v>
      </c>
      <c r="C45" s="108"/>
      <c r="D45" s="33">
        <f t="shared" ref="D45:BN45" si="6">D30*D43</f>
        <v>234.7723</v>
      </c>
      <c r="E45" s="33">
        <f t="shared" si="6"/>
        <v>156.52000000000001</v>
      </c>
      <c r="F45" s="33">
        <f t="shared" si="6"/>
        <v>191.43600000000001</v>
      </c>
      <c r="G45" s="33">
        <f t="shared" si="6"/>
        <v>21.584</v>
      </c>
      <c r="H45" s="33">
        <f t="shared" si="6"/>
        <v>0</v>
      </c>
      <c r="I45" s="33">
        <f t="shared" si="6"/>
        <v>72.72</v>
      </c>
      <c r="J45" s="33">
        <f t="shared" si="6"/>
        <v>1146.07728</v>
      </c>
      <c r="K45" s="33">
        <f t="shared" si="6"/>
        <v>679.00099999999998</v>
      </c>
      <c r="L45" s="33">
        <f t="shared" si="6"/>
        <v>75.913740000000004</v>
      </c>
      <c r="M45" s="33">
        <f t="shared" si="6"/>
        <v>0</v>
      </c>
      <c r="N45" s="33">
        <f t="shared" si="6"/>
        <v>0</v>
      </c>
      <c r="O45" s="33">
        <f t="shared" si="6"/>
        <v>0</v>
      </c>
      <c r="P45" s="33">
        <f t="shared" si="6"/>
        <v>0</v>
      </c>
      <c r="Q45" s="33">
        <f t="shared" si="6"/>
        <v>0</v>
      </c>
      <c r="R45" s="33">
        <f t="shared" si="6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6"/>
        <v>22.799999999999997</v>
      </c>
      <c r="Y45" s="33">
        <f t="shared" si="6"/>
        <v>0</v>
      </c>
      <c r="Z45" s="33">
        <f t="shared" si="6"/>
        <v>0</v>
      </c>
      <c r="AA45" s="33">
        <f t="shared" si="6"/>
        <v>0</v>
      </c>
      <c r="AB45" s="33">
        <f t="shared" si="6"/>
        <v>0</v>
      </c>
      <c r="AC45" s="33">
        <f t="shared" si="6"/>
        <v>115.5</v>
      </c>
      <c r="AD45" s="33">
        <f t="shared" si="6"/>
        <v>0</v>
      </c>
      <c r="AE45" s="33">
        <f t="shared" si="6"/>
        <v>0</v>
      </c>
      <c r="AF45" s="33">
        <f t="shared" si="6"/>
        <v>43.280999999999999</v>
      </c>
      <c r="AG45" s="33">
        <f t="shared" si="6"/>
        <v>0</v>
      </c>
      <c r="AH45" s="33">
        <f t="shared" si="6"/>
        <v>0</v>
      </c>
      <c r="AI45" s="33">
        <f t="shared" si="6"/>
        <v>38.571750000000002</v>
      </c>
      <c r="AJ45" s="33">
        <f t="shared" si="6"/>
        <v>78.270499999999998</v>
      </c>
      <c r="AK45" s="33">
        <f t="shared" si="6"/>
        <v>14.25</v>
      </c>
      <c r="AL45" s="33">
        <f t="shared" si="6"/>
        <v>0</v>
      </c>
      <c r="AM45" s="33">
        <f t="shared" si="6"/>
        <v>0</v>
      </c>
      <c r="AN45" s="33">
        <f t="shared" si="6"/>
        <v>0</v>
      </c>
      <c r="AO45" s="33">
        <f t="shared" si="6"/>
        <v>0</v>
      </c>
      <c r="AP45" s="33">
        <f t="shared" si="6"/>
        <v>0</v>
      </c>
      <c r="AQ45" s="33">
        <f t="shared" si="6"/>
        <v>0</v>
      </c>
      <c r="AR45" s="33">
        <f t="shared" si="6"/>
        <v>0</v>
      </c>
      <c r="AS45" s="33">
        <f t="shared" si="6"/>
        <v>104.328</v>
      </c>
      <c r="AT45" s="33">
        <f t="shared" si="6"/>
        <v>0</v>
      </c>
      <c r="AU45" s="33">
        <f t="shared" si="6"/>
        <v>0</v>
      </c>
      <c r="AV45" s="33">
        <f t="shared" si="6"/>
        <v>0</v>
      </c>
      <c r="AW45" s="33">
        <f t="shared" si="6"/>
        <v>0</v>
      </c>
      <c r="AX45" s="33">
        <f t="shared" si="6"/>
        <v>0</v>
      </c>
      <c r="AY45" s="33">
        <f t="shared" si="6"/>
        <v>0</v>
      </c>
      <c r="AZ45" s="33">
        <f t="shared" si="6"/>
        <v>93.237480000000005</v>
      </c>
      <c r="BA45" s="33">
        <f t="shared" si="6"/>
        <v>348.096</v>
      </c>
      <c r="BB45" s="33">
        <f t="shared" si="6"/>
        <v>796.404</v>
      </c>
      <c r="BC45" s="33">
        <f t="shared" si="6"/>
        <v>0</v>
      </c>
      <c r="BD45" s="33">
        <f t="shared" si="6"/>
        <v>0</v>
      </c>
      <c r="BE45" s="33">
        <f t="shared" si="6"/>
        <v>0</v>
      </c>
      <c r="BF45" s="33">
        <f t="shared" si="6"/>
        <v>0</v>
      </c>
      <c r="BG45" s="33">
        <f t="shared" si="6"/>
        <v>145.82399999999998</v>
      </c>
      <c r="BH45" s="33">
        <f t="shared" si="6"/>
        <v>65.100000000000009</v>
      </c>
      <c r="BI45" s="33">
        <f t="shared" si="6"/>
        <v>29.273999999999997</v>
      </c>
      <c r="BJ45" s="33">
        <f t="shared" si="6"/>
        <v>63</v>
      </c>
      <c r="BK45" s="33">
        <f t="shared" si="6"/>
        <v>0</v>
      </c>
      <c r="BL45" s="33">
        <f t="shared" si="6"/>
        <v>93.408000000000001</v>
      </c>
      <c r="BM45" s="33">
        <f t="shared" si="6"/>
        <v>23.33352</v>
      </c>
      <c r="BN45" s="33">
        <f t="shared" si="6"/>
        <v>3.55871</v>
      </c>
      <c r="BO45" s="33">
        <f t="shared" ref="BO45" si="7">BO30*BO43</f>
        <v>0</v>
      </c>
      <c r="BP45" s="34">
        <f>SUM(D45:BN45)</f>
        <v>4656.2612800000006</v>
      </c>
      <c r="BQ45" s="35">
        <f>BP45/$C$19</f>
        <v>110.86336380952382</v>
      </c>
    </row>
    <row r="46" spans="1:69" ht="17.25" x14ac:dyDescent="0.3">
      <c r="A46" s="31"/>
      <c r="B46" s="32" t="s">
        <v>30</v>
      </c>
      <c r="C46" s="108"/>
      <c r="D46" s="33">
        <f t="shared" ref="D46:BN46" si="8">D30*D43</f>
        <v>234.7723</v>
      </c>
      <c r="E46" s="33">
        <f t="shared" si="8"/>
        <v>156.52000000000001</v>
      </c>
      <c r="F46" s="33">
        <f t="shared" si="8"/>
        <v>191.43600000000001</v>
      </c>
      <c r="G46" s="33">
        <f t="shared" si="8"/>
        <v>21.584</v>
      </c>
      <c r="H46" s="33">
        <f t="shared" si="8"/>
        <v>0</v>
      </c>
      <c r="I46" s="33">
        <f t="shared" si="8"/>
        <v>72.72</v>
      </c>
      <c r="J46" s="33">
        <f t="shared" si="8"/>
        <v>1146.07728</v>
      </c>
      <c r="K46" s="33">
        <f t="shared" si="8"/>
        <v>679.00099999999998</v>
      </c>
      <c r="L46" s="33">
        <f t="shared" si="8"/>
        <v>75.913740000000004</v>
      </c>
      <c r="M46" s="33">
        <f t="shared" si="8"/>
        <v>0</v>
      </c>
      <c r="N46" s="33">
        <f t="shared" si="8"/>
        <v>0</v>
      </c>
      <c r="O46" s="33">
        <f t="shared" si="8"/>
        <v>0</v>
      </c>
      <c r="P46" s="33">
        <f t="shared" si="8"/>
        <v>0</v>
      </c>
      <c r="Q46" s="33">
        <f t="shared" si="8"/>
        <v>0</v>
      </c>
      <c r="R46" s="33">
        <f t="shared" si="8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8"/>
        <v>22.799999999999997</v>
      </c>
      <c r="Y46" s="33">
        <f t="shared" si="8"/>
        <v>0</v>
      </c>
      <c r="Z46" s="33">
        <f t="shared" si="8"/>
        <v>0</v>
      </c>
      <c r="AA46" s="33">
        <f t="shared" si="8"/>
        <v>0</v>
      </c>
      <c r="AB46" s="33">
        <f t="shared" si="8"/>
        <v>0</v>
      </c>
      <c r="AC46" s="33">
        <f t="shared" si="8"/>
        <v>115.5</v>
      </c>
      <c r="AD46" s="33">
        <f t="shared" si="8"/>
        <v>0</v>
      </c>
      <c r="AE46" s="33">
        <f t="shared" si="8"/>
        <v>0</v>
      </c>
      <c r="AF46" s="33">
        <f t="shared" si="8"/>
        <v>43.280999999999999</v>
      </c>
      <c r="AG46" s="33">
        <f t="shared" si="8"/>
        <v>0</v>
      </c>
      <c r="AH46" s="33">
        <f t="shared" si="8"/>
        <v>0</v>
      </c>
      <c r="AI46" s="33">
        <f t="shared" si="8"/>
        <v>38.571750000000002</v>
      </c>
      <c r="AJ46" s="33">
        <f t="shared" si="8"/>
        <v>78.270499999999998</v>
      </c>
      <c r="AK46" s="33">
        <f t="shared" si="8"/>
        <v>14.25</v>
      </c>
      <c r="AL46" s="33">
        <f t="shared" si="8"/>
        <v>0</v>
      </c>
      <c r="AM46" s="33">
        <f t="shared" si="8"/>
        <v>0</v>
      </c>
      <c r="AN46" s="33">
        <f t="shared" si="8"/>
        <v>0</v>
      </c>
      <c r="AO46" s="33">
        <f t="shared" si="8"/>
        <v>0</v>
      </c>
      <c r="AP46" s="33">
        <f t="shared" si="8"/>
        <v>0</v>
      </c>
      <c r="AQ46" s="33">
        <f t="shared" si="8"/>
        <v>0</v>
      </c>
      <c r="AR46" s="33">
        <f t="shared" si="8"/>
        <v>0</v>
      </c>
      <c r="AS46" s="33">
        <f t="shared" si="8"/>
        <v>104.328</v>
      </c>
      <c r="AT46" s="33">
        <f t="shared" si="8"/>
        <v>0</v>
      </c>
      <c r="AU46" s="33">
        <f t="shared" si="8"/>
        <v>0</v>
      </c>
      <c r="AV46" s="33">
        <f t="shared" si="8"/>
        <v>0</v>
      </c>
      <c r="AW46" s="33">
        <f t="shared" si="8"/>
        <v>0</v>
      </c>
      <c r="AX46" s="33">
        <f t="shared" si="8"/>
        <v>0</v>
      </c>
      <c r="AY46" s="33">
        <f t="shared" si="8"/>
        <v>0</v>
      </c>
      <c r="AZ46" s="33">
        <f t="shared" si="8"/>
        <v>93.237480000000005</v>
      </c>
      <c r="BA46" s="33">
        <f t="shared" si="8"/>
        <v>348.096</v>
      </c>
      <c r="BB46" s="33">
        <f t="shared" si="8"/>
        <v>796.404</v>
      </c>
      <c r="BC46" s="33">
        <f t="shared" si="8"/>
        <v>0</v>
      </c>
      <c r="BD46" s="33">
        <f t="shared" si="8"/>
        <v>0</v>
      </c>
      <c r="BE46" s="33">
        <f t="shared" si="8"/>
        <v>0</v>
      </c>
      <c r="BF46" s="33">
        <f t="shared" si="8"/>
        <v>0</v>
      </c>
      <c r="BG46" s="33">
        <f t="shared" si="8"/>
        <v>145.82399999999998</v>
      </c>
      <c r="BH46" s="33">
        <f t="shared" si="8"/>
        <v>65.100000000000009</v>
      </c>
      <c r="BI46" s="33">
        <f t="shared" si="8"/>
        <v>29.273999999999997</v>
      </c>
      <c r="BJ46" s="33">
        <f t="shared" si="8"/>
        <v>63</v>
      </c>
      <c r="BK46" s="33">
        <f t="shared" si="8"/>
        <v>0</v>
      </c>
      <c r="BL46" s="33">
        <f t="shared" si="8"/>
        <v>93.408000000000001</v>
      </c>
      <c r="BM46" s="33">
        <f t="shared" si="8"/>
        <v>23.33352</v>
      </c>
      <c r="BN46" s="33">
        <f t="shared" si="8"/>
        <v>3.55871</v>
      </c>
      <c r="BO46" s="33">
        <f t="shared" ref="BO46" si="9">BO30*BO43</f>
        <v>0</v>
      </c>
      <c r="BP46" s="34">
        <f>SUM(D46:BN46)</f>
        <v>4656.2612800000006</v>
      </c>
      <c r="BQ46" s="35">
        <f>BP46/$C$7</f>
        <v>110.86336380952382</v>
      </c>
    </row>
    <row r="47" spans="1:69" x14ac:dyDescent="0.25">
      <c r="A47" s="36"/>
      <c r="B47" s="36" t="s">
        <v>31</v>
      </c>
      <c r="D47" s="52">
        <f t="shared" ref="D47:AI47" si="10">D65+D86+D103+D120</f>
        <v>234.75750059999999</v>
      </c>
      <c r="E47" s="52">
        <f t="shared" si="10"/>
        <v>156.49620000000002</v>
      </c>
      <c r="F47" s="52">
        <f t="shared" si="10"/>
        <v>191.43599999999998</v>
      </c>
      <c r="G47" s="52">
        <f t="shared" si="10"/>
        <v>21.470400000000001</v>
      </c>
      <c r="H47" s="52">
        <f t="shared" si="10"/>
        <v>0</v>
      </c>
      <c r="I47" s="52">
        <f t="shared" si="10"/>
        <v>72.575999999999993</v>
      </c>
      <c r="J47" s="52">
        <f t="shared" si="10"/>
        <v>1146.0601488000002</v>
      </c>
      <c r="K47" s="52">
        <f t="shared" si="10"/>
        <v>678.86851200000024</v>
      </c>
      <c r="L47" s="52">
        <f t="shared" si="10"/>
        <v>75.91373999999999</v>
      </c>
      <c r="M47" s="52">
        <f t="shared" si="10"/>
        <v>0</v>
      </c>
      <c r="N47" s="52">
        <f t="shared" si="10"/>
        <v>0</v>
      </c>
      <c r="O47" s="52">
        <f t="shared" si="10"/>
        <v>0</v>
      </c>
      <c r="P47" s="52">
        <f t="shared" si="10"/>
        <v>0</v>
      </c>
      <c r="Q47" s="52">
        <f t="shared" si="10"/>
        <v>0</v>
      </c>
      <c r="R47" s="52">
        <f t="shared" si="10"/>
        <v>0</v>
      </c>
      <c r="S47" s="52">
        <f t="shared" si="10"/>
        <v>0</v>
      </c>
      <c r="T47" s="52">
        <f t="shared" si="10"/>
        <v>0</v>
      </c>
      <c r="U47" s="52">
        <f t="shared" si="10"/>
        <v>0</v>
      </c>
      <c r="V47" s="52">
        <f t="shared" si="10"/>
        <v>0</v>
      </c>
      <c r="W47" s="52">
        <f t="shared" si="10"/>
        <v>0</v>
      </c>
      <c r="X47" s="52">
        <f t="shared" si="10"/>
        <v>31.919999999999998</v>
      </c>
      <c r="Y47" s="52">
        <f t="shared" si="10"/>
        <v>0</v>
      </c>
      <c r="Z47" s="52">
        <f t="shared" si="10"/>
        <v>0</v>
      </c>
      <c r="AA47" s="52">
        <f t="shared" si="10"/>
        <v>0</v>
      </c>
      <c r="AB47" s="52">
        <f t="shared" si="10"/>
        <v>0</v>
      </c>
      <c r="AC47" s="52">
        <f t="shared" si="10"/>
        <v>115.49999999999999</v>
      </c>
      <c r="AD47" s="52">
        <f t="shared" si="10"/>
        <v>0</v>
      </c>
      <c r="AE47" s="52">
        <f t="shared" si="10"/>
        <v>0</v>
      </c>
      <c r="AF47" s="52">
        <f t="shared" si="10"/>
        <v>43.280999999999992</v>
      </c>
      <c r="AG47" s="52">
        <f t="shared" si="10"/>
        <v>0</v>
      </c>
      <c r="AH47" s="52">
        <f t="shared" si="10"/>
        <v>0</v>
      </c>
      <c r="AI47" s="52">
        <f t="shared" si="10"/>
        <v>38.571750000000002</v>
      </c>
      <c r="AJ47" s="52">
        <f t="shared" ref="AJ47:BN47" si="11">AJ65+AJ86+AJ103+AJ120</f>
        <v>78.262799999999999</v>
      </c>
      <c r="AK47" s="52">
        <f t="shared" si="11"/>
        <v>14.244299999999999</v>
      </c>
      <c r="AL47" s="52">
        <f t="shared" si="11"/>
        <v>0</v>
      </c>
      <c r="AM47" s="52">
        <f t="shared" si="11"/>
        <v>0</v>
      </c>
      <c r="AN47" s="52">
        <f t="shared" si="11"/>
        <v>0</v>
      </c>
      <c r="AO47" s="52">
        <f t="shared" si="11"/>
        <v>0</v>
      </c>
      <c r="AP47" s="52">
        <f t="shared" si="11"/>
        <v>0</v>
      </c>
      <c r="AQ47" s="52">
        <f t="shared" si="11"/>
        <v>0</v>
      </c>
      <c r="AR47" s="52">
        <f t="shared" si="11"/>
        <v>0</v>
      </c>
      <c r="AS47" s="52">
        <f t="shared" si="11"/>
        <v>104.328</v>
      </c>
      <c r="AT47" s="52">
        <f t="shared" si="11"/>
        <v>0</v>
      </c>
      <c r="AU47" s="52">
        <f t="shared" si="11"/>
        <v>0</v>
      </c>
      <c r="AV47" s="52">
        <f t="shared" si="11"/>
        <v>0</v>
      </c>
      <c r="AW47" s="52">
        <f t="shared" si="11"/>
        <v>0</v>
      </c>
      <c r="AX47" s="52">
        <f t="shared" si="11"/>
        <v>0</v>
      </c>
      <c r="AY47" s="52">
        <f t="shared" si="11"/>
        <v>0</v>
      </c>
      <c r="AZ47" s="52">
        <f t="shared" si="11"/>
        <v>93.237479999999991</v>
      </c>
      <c r="BA47" s="52">
        <f t="shared" si="11"/>
        <v>348.096</v>
      </c>
      <c r="BB47" s="52">
        <f t="shared" si="11"/>
        <v>796.40399999999988</v>
      </c>
      <c r="BC47" s="52">
        <f t="shared" si="11"/>
        <v>0</v>
      </c>
      <c r="BD47" s="52">
        <f t="shared" si="11"/>
        <v>0</v>
      </c>
      <c r="BE47" s="52">
        <f t="shared" si="11"/>
        <v>0</v>
      </c>
      <c r="BF47" s="52">
        <f t="shared" si="11"/>
        <v>0</v>
      </c>
      <c r="BG47" s="52">
        <f t="shared" si="11"/>
        <v>145.82399999999998</v>
      </c>
      <c r="BH47" s="52">
        <f t="shared" si="11"/>
        <v>65.100000000000009</v>
      </c>
      <c r="BI47" s="52">
        <f t="shared" si="11"/>
        <v>29.274000000000004</v>
      </c>
      <c r="BJ47" s="52">
        <f t="shared" si="11"/>
        <v>63</v>
      </c>
      <c r="BK47" s="52">
        <f t="shared" si="11"/>
        <v>0</v>
      </c>
      <c r="BL47" s="52">
        <f t="shared" si="11"/>
        <v>93.408000000000001</v>
      </c>
      <c r="BM47" s="52">
        <f t="shared" si="11"/>
        <v>23.33352</v>
      </c>
      <c r="BN47" s="52">
        <f t="shared" si="11"/>
        <v>3.5646659999999999</v>
      </c>
      <c r="BO47" s="52">
        <f t="shared" ref="BO47" si="12">BO65+BO86+BO103+BO120</f>
        <v>0</v>
      </c>
    </row>
    <row r="48" spans="1:69" x14ac:dyDescent="0.25">
      <c r="A48" s="36"/>
      <c r="B48" s="36" t="s">
        <v>32</v>
      </c>
      <c r="BG48">
        <v>63</v>
      </c>
      <c r="BH48">
        <f>BH86</f>
        <v>65.100000000000009</v>
      </c>
      <c r="BI48">
        <f>BI86</f>
        <v>29.274000000000004</v>
      </c>
      <c r="BL48" s="52">
        <f>BL86</f>
        <v>93.408000000000001</v>
      </c>
      <c r="BM48" s="52">
        <f>BM86+BM103</f>
        <v>23.33352</v>
      </c>
      <c r="BN48" s="52">
        <f>BN65+BN86+BN120</f>
        <v>3.4395899999999999</v>
      </c>
      <c r="BO48" s="52">
        <f>BO65+BO86+BO120</f>
        <v>0</v>
      </c>
    </row>
    <row r="50" spans="1:69" x14ac:dyDescent="0.25">
      <c r="AH50" s="2"/>
      <c r="BQ50" s="40">
        <f>BQ65+BQ85+BQ103+BQ120</f>
        <v>111.06971469999999</v>
      </c>
    </row>
    <row r="51" spans="1:69" x14ac:dyDescent="0.25">
      <c r="J51" t="s">
        <v>33</v>
      </c>
      <c r="K51" t="s">
        <v>2</v>
      </c>
      <c r="V51" t="s">
        <v>36</v>
      </c>
      <c r="AH51" s="2">
        <v>0</v>
      </c>
    </row>
    <row r="52" spans="1:69" ht="15" customHeight="1" x14ac:dyDescent="0.25">
      <c r="A52" s="94"/>
      <c r="B52" s="4" t="s">
        <v>3</v>
      </c>
      <c r="C52" s="96" t="s">
        <v>4</v>
      </c>
      <c r="D52" s="96" t="str">
        <f t="shared" ref="D52:BN52" si="13">D5</f>
        <v>Хлеб пшеничный</v>
      </c>
      <c r="E52" s="96" t="str">
        <f t="shared" si="13"/>
        <v>Хлеб ржано-пшеничный</v>
      </c>
      <c r="F52" s="96" t="str">
        <f t="shared" si="13"/>
        <v>Сахар</v>
      </c>
      <c r="G52" s="96" t="str">
        <f t="shared" si="13"/>
        <v>Чай</v>
      </c>
      <c r="H52" s="96" t="str">
        <f t="shared" si="13"/>
        <v>Какао</v>
      </c>
      <c r="I52" s="96" t="str">
        <f t="shared" si="13"/>
        <v>Кофейный напиток</v>
      </c>
      <c r="J52" s="96" t="str">
        <f t="shared" si="13"/>
        <v>Молоко 2,5%</v>
      </c>
      <c r="K52" s="96" t="str">
        <f t="shared" si="13"/>
        <v>Масло сливочное</v>
      </c>
      <c r="L52" s="96" t="str">
        <f t="shared" si="13"/>
        <v>Сметана 15%</v>
      </c>
      <c r="M52" s="96" t="str">
        <f t="shared" si="13"/>
        <v>Молоко сухое</v>
      </c>
      <c r="N52" s="96" t="str">
        <f t="shared" si="13"/>
        <v>Снежок 2,5 %</v>
      </c>
      <c r="O52" s="96" t="str">
        <f t="shared" si="13"/>
        <v>Творог 5%</v>
      </c>
      <c r="P52" s="96" t="str">
        <f t="shared" si="13"/>
        <v>Молоко сгущенное</v>
      </c>
      <c r="Q52" s="96" t="str">
        <f t="shared" si="13"/>
        <v xml:space="preserve">Джем Сава </v>
      </c>
      <c r="R52" s="96" t="str">
        <f t="shared" si="13"/>
        <v>Сыр</v>
      </c>
      <c r="S52" s="96" t="str">
        <f t="shared" si="13"/>
        <v>Зеленый горошек</v>
      </c>
      <c r="T52" s="96" t="str">
        <f t="shared" si="13"/>
        <v>Кукуруза консервирован.</v>
      </c>
      <c r="U52" s="96" t="str">
        <f t="shared" si="13"/>
        <v>Консервы рыбные</v>
      </c>
      <c r="V52" s="96" t="str">
        <f t="shared" si="13"/>
        <v>Огурцы консервирован.</v>
      </c>
      <c r="W52" s="96" t="str">
        <f t="shared" si="13"/>
        <v>Огурцы свежие</v>
      </c>
      <c r="X52" s="96" t="str">
        <f t="shared" si="13"/>
        <v>Яйцо</v>
      </c>
      <c r="Y52" s="96" t="str">
        <f t="shared" si="13"/>
        <v>Икра кабачковая</v>
      </c>
      <c r="Z52" s="96" t="str">
        <f t="shared" si="13"/>
        <v>Изюм</v>
      </c>
      <c r="AA52" s="96" t="str">
        <f t="shared" si="13"/>
        <v>Курага</v>
      </c>
      <c r="AB52" s="96" t="str">
        <f t="shared" si="13"/>
        <v>Чернослив</v>
      </c>
      <c r="AC52" s="96" t="str">
        <f t="shared" si="13"/>
        <v>Шиповник</v>
      </c>
      <c r="AD52" s="96" t="str">
        <f t="shared" si="13"/>
        <v>Сухофрукты</v>
      </c>
      <c r="AE52" s="96" t="str">
        <f t="shared" si="13"/>
        <v>Ягода свежемороженная</v>
      </c>
      <c r="AF52" s="96" t="str">
        <f t="shared" si="13"/>
        <v>Лимон</v>
      </c>
      <c r="AG52" s="96" t="str">
        <f t="shared" si="13"/>
        <v>Кисель</v>
      </c>
      <c r="AH52" s="96" t="str">
        <f t="shared" si="13"/>
        <v xml:space="preserve">Сок </v>
      </c>
      <c r="AI52" s="96" t="str">
        <f t="shared" si="13"/>
        <v>Макаронные изделия</v>
      </c>
      <c r="AJ52" s="96" t="str">
        <f t="shared" si="13"/>
        <v>Мука</v>
      </c>
      <c r="AK52" s="96" t="str">
        <f t="shared" si="13"/>
        <v>Дрожжи</v>
      </c>
      <c r="AL52" s="96" t="str">
        <f t="shared" si="13"/>
        <v>Печенье</v>
      </c>
      <c r="AM52" s="96" t="str">
        <f t="shared" si="13"/>
        <v>Пряники</v>
      </c>
      <c r="AN52" s="96" t="str">
        <f t="shared" si="13"/>
        <v>Вафли</v>
      </c>
      <c r="AO52" s="96" t="str">
        <f t="shared" si="13"/>
        <v>Конфеты</v>
      </c>
      <c r="AP52" s="96" t="str">
        <f t="shared" si="13"/>
        <v>Повидло Сава</v>
      </c>
      <c r="AQ52" s="96" t="str">
        <f t="shared" si="13"/>
        <v>Крупа геркулес</v>
      </c>
      <c r="AR52" s="96" t="str">
        <f t="shared" si="13"/>
        <v>Крупа горох</v>
      </c>
      <c r="AS52" s="96" t="str">
        <f t="shared" si="13"/>
        <v>Крупа гречневая</v>
      </c>
      <c r="AT52" s="96" t="str">
        <f t="shared" si="13"/>
        <v>Крупа кукурузная</v>
      </c>
      <c r="AU52" s="96" t="str">
        <f t="shared" si="13"/>
        <v>Крупа манная</v>
      </c>
      <c r="AV52" s="96" t="str">
        <f t="shared" si="13"/>
        <v>Крупа перловая</v>
      </c>
      <c r="AW52" s="96" t="str">
        <f t="shared" si="13"/>
        <v>Крупа пшеничная</v>
      </c>
      <c r="AX52" s="96" t="str">
        <f t="shared" si="13"/>
        <v>Крупа пшено</v>
      </c>
      <c r="AY52" s="96" t="str">
        <f t="shared" si="13"/>
        <v>Крупа ячневая</v>
      </c>
      <c r="AZ52" s="96" t="str">
        <f t="shared" si="13"/>
        <v>Рис</v>
      </c>
      <c r="BA52" s="96" t="str">
        <f t="shared" si="13"/>
        <v>Цыпленок бройлер</v>
      </c>
      <c r="BB52" s="96" t="str">
        <f t="shared" si="13"/>
        <v>Филе куриное</v>
      </c>
      <c r="BC52" s="96" t="str">
        <f t="shared" si="13"/>
        <v>Фарш говяжий</v>
      </c>
      <c r="BD52" s="96" t="str">
        <f t="shared" si="13"/>
        <v>Печень куриная</v>
      </c>
      <c r="BE52" s="96" t="str">
        <f t="shared" si="13"/>
        <v>Филе минтая</v>
      </c>
      <c r="BF52" s="96" t="str">
        <f t="shared" si="13"/>
        <v>Филе сельди слабосол.</v>
      </c>
      <c r="BG52" s="96" t="str">
        <f t="shared" si="13"/>
        <v>Картофель</v>
      </c>
      <c r="BH52" s="96" t="str">
        <f t="shared" si="13"/>
        <v>Морковь</v>
      </c>
      <c r="BI52" s="96" t="str">
        <f t="shared" si="13"/>
        <v>Лук</v>
      </c>
      <c r="BJ52" s="96" t="str">
        <f t="shared" si="13"/>
        <v>Капуста</v>
      </c>
      <c r="BK52" s="96" t="str">
        <f t="shared" si="13"/>
        <v>Свекла</v>
      </c>
      <c r="BL52" s="96" t="str">
        <f t="shared" si="13"/>
        <v>Томатная паста</v>
      </c>
      <c r="BM52" s="96" t="str">
        <f t="shared" si="13"/>
        <v>Масло растительное</v>
      </c>
      <c r="BN52" s="96" t="str">
        <f t="shared" si="13"/>
        <v>Соль</v>
      </c>
      <c r="BO52" s="96" t="str">
        <f t="shared" ref="BO52" si="14">BO5</f>
        <v>Аскорбиновая кислота</v>
      </c>
      <c r="BP52" s="105" t="s">
        <v>5</v>
      </c>
      <c r="BQ52" s="105" t="s">
        <v>6</v>
      </c>
    </row>
    <row r="53" spans="1:69" ht="36" customHeight="1" x14ac:dyDescent="0.25">
      <c r="A53" s="95"/>
      <c r="B53" s="5" t="s">
        <v>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106"/>
      <c r="BQ53" s="106"/>
    </row>
    <row r="54" spans="1:69" ht="15" customHeight="1" x14ac:dyDescent="0.25">
      <c r="A54" s="107" t="s">
        <v>8</v>
      </c>
      <c r="B54" s="6" t="s">
        <v>9</v>
      </c>
      <c r="C54" s="89">
        <f>$F$4</f>
        <v>42</v>
      </c>
      <c r="D54" s="6">
        <f t="shared" ref="D54:BN58" si="15">D7</f>
        <v>0</v>
      </c>
      <c r="E54" s="6">
        <f t="shared" si="15"/>
        <v>0</v>
      </c>
      <c r="F54" s="6">
        <f t="shared" si="15"/>
        <v>4.0000000000000001E-3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0.12828000000000001</v>
      </c>
      <c r="K54" s="6">
        <f t="shared" si="15"/>
        <v>2.5000000000000001E-3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>AZ7</f>
        <v>1.7999999999999999E-2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5.0000000000000001E-4</v>
      </c>
      <c r="BO54" s="6">
        <f t="shared" ref="BO54:BO57" si="16">BO7</f>
        <v>0</v>
      </c>
    </row>
    <row r="55" spans="1:69" ht="15" customHeight="1" x14ac:dyDescent="0.25">
      <c r="A55" s="98"/>
      <c r="B55" s="8" t="s">
        <v>37</v>
      </c>
      <c r="C55" s="90"/>
      <c r="D55" s="6">
        <f t="shared" si="15"/>
        <v>0.03</v>
      </c>
      <c r="E55" s="6">
        <f t="shared" si="15"/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4.0000000000000001E-3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ht="15" customHeight="1" x14ac:dyDescent="0.25">
      <c r="A56" s="98"/>
      <c r="B56" s="6" t="s">
        <v>10</v>
      </c>
      <c r="C56" s="90"/>
      <c r="D56" s="6">
        <f t="shared" si="15"/>
        <v>0</v>
      </c>
      <c r="E56" s="6">
        <f t="shared" si="15"/>
        <v>0</v>
      </c>
      <c r="F56" s="6">
        <f t="shared" si="15"/>
        <v>0.01</v>
      </c>
      <c r="G56" s="6">
        <f t="shared" si="15"/>
        <v>0</v>
      </c>
      <c r="H56" s="6">
        <f t="shared" si="15"/>
        <v>0</v>
      </c>
      <c r="I56" s="6">
        <f t="shared" si="15"/>
        <v>2.3999999999999998E-3</v>
      </c>
      <c r="J56" s="6">
        <f t="shared" si="15"/>
        <v>0.08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98"/>
      <c r="B57" s="6"/>
      <c r="C57" s="90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>BB10</f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99"/>
      <c r="B58" s="6"/>
      <c r="C58" s="91"/>
      <c r="D58" s="6">
        <f t="shared" si="15"/>
        <v>0</v>
      </c>
      <c r="E58" s="6">
        <f t="shared" si="15"/>
        <v>0</v>
      </c>
      <c r="F58" s="6">
        <f t="shared" si="15"/>
        <v>0</v>
      </c>
      <c r="G58" s="6">
        <f t="shared" ref="G58:BN58" si="17">G11</f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si="17"/>
        <v>0</v>
      </c>
      <c r="Q58" s="6">
        <f t="shared" si="17"/>
        <v>0</v>
      </c>
      <c r="R58" s="6">
        <f t="shared" si="17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7"/>
        <v>0</v>
      </c>
      <c r="Y58" s="6">
        <f t="shared" si="17"/>
        <v>0</v>
      </c>
      <c r="Z58" s="6">
        <f t="shared" si="17"/>
        <v>0</v>
      </c>
      <c r="AA58" s="6">
        <f t="shared" si="17"/>
        <v>0</v>
      </c>
      <c r="AB58" s="6">
        <f t="shared" si="17"/>
        <v>0</v>
      </c>
      <c r="AC58" s="6">
        <f t="shared" si="17"/>
        <v>0</v>
      </c>
      <c r="AD58" s="6">
        <f t="shared" si="17"/>
        <v>0</v>
      </c>
      <c r="AE58" s="6">
        <f t="shared" si="17"/>
        <v>0</v>
      </c>
      <c r="AF58" s="6">
        <f t="shared" si="17"/>
        <v>0</v>
      </c>
      <c r="AG58" s="6">
        <f t="shared" si="17"/>
        <v>0</v>
      </c>
      <c r="AH58" s="6">
        <f t="shared" si="17"/>
        <v>0</v>
      </c>
      <c r="AI58" s="6">
        <f t="shared" si="17"/>
        <v>0</v>
      </c>
      <c r="AJ58" s="6">
        <f t="shared" si="17"/>
        <v>0</v>
      </c>
      <c r="AK58" s="6">
        <f t="shared" si="17"/>
        <v>0</v>
      </c>
      <c r="AL58" s="6">
        <f t="shared" si="17"/>
        <v>0</v>
      </c>
      <c r="AM58" s="6">
        <f t="shared" si="17"/>
        <v>0</v>
      </c>
      <c r="AN58" s="6">
        <f t="shared" si="17"/>
        <v>0</v>
      </c>
      <c r="AO58" s="6">
        <f t="shared" si="17"/>
        <v>0</v>
      </c>
      <c r="AP58" s="6">
        <f t="shared" si="17"/>
        <v>0</v>
      </c>
      <c r="AQ58" s="6">
        <f t="shared" si="17"/>
        <v>0</v>
      </c>
      <c r="AR58" s="6">
        <f t="shared" si="17"/>
        <v>0</v>
      </c>
      <c r="AS58" s="6">
        <f t="shared" si="17"/>
        <v>0</v>
      </c>
      <c r="AT58" s="6">
        <f t="shared" si="17"/>
        <v>0</v>
      </c>
      <c r="AU58" s="6">
        <f t="shared" si="17"/>
        <v>0</v>
      </c>
      <c r="AV58" s="6">
        <f t="shared" si="17"/>
        <v>0</v>
      </c>
      <c r="AW58" s="6">
        <f t="shared" si="17"/>
        <v>0</v>
      </c>
      <c r="AX58" s="6">
        <f t="shared" si="17"/>
        <v>0</v>
      </c>
      <c r="AY58" s="6">
        <f t="shared" si="17"/>
        <v>0</v>
      </c>
      <c r="AZ58" s="6">
        <f t="shared" si="17"/>
        <v>0</v>
      </c>
      <c r="BA58" s="6">
        <f t="shared" si="17"/>
        <v>0</v>
      </c>
      <c r="BB58" s="6">
        <f t="shared" si="17"/>
        <v>0</v>
      </c>
      <c r="BC58" s="6">
        <f t="shared" si="17"/>
        <v>0</v>
      </c>
      <c r="BD58" s="6">
        <f t="shared" si="17"/>
        <v>0</v>
      </c>
      <c r="BE58" s="6">
        <f t="shared" si="17"/>
        <v>0</v>
      </c>
      <c r="BF58" s="6">
        <f t="shared" si="17"/>
        <v>0</v>
      </c>
      <c r="BG58" s="6">
        <f t="shared" si="17"/>
        <v>0</v>
      </c>
      <c r="BH58" s="6">
        <f t="shared" si="17"/>
        <v>0</v>
      </c>
      <c r="BI58" s="6">
        <f t="shared" si="17"/>
        <v>0</v>
      </c>
      <c r="BJ58" s="6">
        <f t="shared" si="17"/>
        <v>0</v>
      </c>
      <c r="BK58" s="6">
        <f t="shared" si="17"/>
        <v>0</v>
      </c>
      <c r="BL58" s="6">
        <f t="shared" si="17"/>
        <v>0</v>
      </c>
      <c r="BM58" s="6">
        <f t="shared" si="17"/>
        <v>0</v>
      </c>
      <c r="BN58" s="6">
        <f t="shared" si="17"/>
        <v>0</v>
      </c>
      <c r="BO58" s="6">
        <f t="shared" ref="BO58" si="18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19">SUM(D54:D58)</f>
        <v>0.03</v>
      </c>
      <c r="E59" s="47">
        <f t="shared" si="19"/>
        <v>0</v>
      </c>
      <c r="F59" s="47">
        <f t="shared" si="19"/>
        <v>1.4E-2</v>
      </c>
      <c r="G59" s="47">
        <f t="shared" si="19"/>
        <v>0</v>
      </c>
      <c r="H59" s="47">
        <f t="shared" si="19"/>
        <v>0</v>
      </c>
      <c r="I59" s="47">
        <f t="shared" si="19"/>
        <v>2.3999999999999998E-3</v>
      </c>
      <c r="J59" s="47">
        <f t="shared" si="19"/>
        <v>0.20828000000000002</v>
      </c>
      <c r="K59" s="47">
        <f t="shared" si="19"/>
        <v>6.5000000000000006E-3</v>
      </c>
      <c r="L59" s="47">
        <f t="shared" si="19"/>
        <v>0</v>
      </c>
      <c r="M59" s="47">
        <f t="shared" si="19"/>
        <v>0</v>
      </c>
      <c r="N59" s="47">
        <f t="shared" si="19"/>
        <v>0</v>
      </c>
      <c r="O59" s="47">
        <f t="shared" si="19"/>
        <v>0</v>
      </c>
      <c r="P59" s="47">
        <f t="shared" si="19"/>
        <v>0</v>
      </c>
      <c r="Q59" s="47">
        <f t="shared" si="19"/>
        <v>0</v>
      </c>
      <c r="R59" s="47">
        <f t="shared" si="19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19"/>
        <v>0</v>
      </c>
      <c r="Y59" s="47">
        <f t="shared" si="19"/>
        <v>0</v>
      </c>
      <c r="Z59" s="47">
        <f t="shared" si="19"/>
        <v>0</v>
      </c>
      <c r="AA59" s="47">
        <f t="shared" si="19"/>
        <v>0</v>
      </c>
      <c r="AB59" s="47">
        <f t="shared" si="19"/>
        <v>0</v>
      </c>
      <c r="AC59" s="47">
        <f t="shared" si="19"/>
        <v>0</v>
      </c>
      <c r="AD59" s="47">
        <f t="shared" si="19"/>
        <v>0</v>
      </c>
      <c r="AE59" s="47">
        <f t="shared" si="19"/>
        <v>0</v>
      </c>
      <c r="AF59" s="47">
        <f t="shared" si="19"/>
        <v>0</v>
      </c>
      <c r="AG59" s="47">
        <f t="shared" si="19"/>
        <v>0</v>
      </c>
      <c r="AH59" s="47">
        <f t="shared" si="19"/>
        <v>0</v>
      </c>
      <c r="AI59" s="47">
        <f t="shared" si="19"/>
        <v>0</v>
      </c>
      <c r="AJ59" s="47">
        <f t="shared" si="19"/>
        <v>0</v>
      </c>
      <c r="AK59" s="47">
        <f t="shared" ref="AK59:BN59" si="20">SUM(AK54:AK58)</f>
        <v>0</v>
      </c>
      <c r="AL59" s="47">
        <f t="shared" si="20"/>
        <v>0</v>
      </c>
      <c r="AM59" s="47">
        <f t="shared" si="20"/>
        <v>0</v>
      </c>
      <c r="AN59" s="47">
        <f t="shared" si="20"/>
        <v>0</v>
      </c>
      <c r="AO59" s="47">
        <f t="shared" si="20"/>
        <v>0</v>
      </c>
      <c r="AP59" s="47">
        <f t="shared" si="20"/>
        <v>0</v>
      </c>
      <c r="AQ59" s="47">
        <f t="shared" si="20"/>
        <v>0</v>
      </c>
      <c r="AR59" s="47">
        <f t="shared" si="20"/>
        <v>0</v>
      </c>
      <c r="AS59" s="47">
        <f t="shared" si="20"/>
        <v>0</v>
      </c>
      <c r="AT59" s="47">
        <f t="shared" si="20"/>
        <v>0</v>
      </c>
      <c r="AU59" s="47">
        <f t="shared" si="20"/>
        <v>0</v>
      </c>
      <c r="AV59" s="47">
        <f t="shared" si="20"/>
        <v>0</v>
      </c>
      <c r="AW59" s="47">
        <f t="shared" si="20"/>
        <v>0</v>
      </c>
      <c r="AX59" s="47">
        <f t="shared" si="20"/>
        <v>0</v>
      </c>
      <c r="AY59" s="47">
        <f t="shared" si="20"/>
        <v>0</v>
      </c>
      <c r="AZ59" s="47">
        <f t="shared" si="20"/>
        <v>1.7999999999999999E-2</v>
      </c>
      <c r="BA59" s="47">
        <f t="shared" si="20"/>
        <v>0</v>
      </c>
      <c r="BB59" s="47">
        <f t="shared" si="20"/>
        <v>0</v>
      </c>
      <c r="BC59" s="47">
        <f t="shared" si="20"/>
        <v>0</v>
      </c>
      <c r="BD59" s="47">
        <f t="shared" si="20"/>
        <v>0</v>
      </c>
      <c r="BE59" s="47">
        <f t="shared" si="20"/>
        <v>0</v>
      </c>
      <c r="BF59" s="47">
        <f t="shared" si="20"/>
        <v>0</v>
      </c>
      <c r="BG59" s="47">
        <f t="shared" si="20"/>
        <v>0</v>
      </c>
      <c r="BH59" s="47">
        <f t="shared" si="20"/>
        <v>0</v>
      </c>
      <c r="BI59" s="47">
        <f t="shared" si="20"/>
        <v>0</v>
      </c>
      <c r="BJ59" s="47">
        <f t="shared" si="20"/>
        <v>0</v>
      </c>
      <c r="BK59" s="47">
        <f t="shared" si="20"/>
        <v>0</v>
      </c>
      <c r="BL59" s="47">
        <f t="shared" si="20"/>
        <v>0</v>
      </c>
      <c r="BM59" s="47">
        <f t="shared" si="20"/>
        <v>0</v>
      </c>
      <c r="BN59" s="47">
        <f t="shared" si="20"/>
        <v>5.0000000000000001E-4</v>
      </c>
      <c r="BO59" s="47">
        <f t="shared" ref="BO59" si="21">SUM(BO54:BO58)</f>
        <v>0</v>
      </c>
    </row>
    <row r="60" spans="1:69" ht="17.25" x14ac:dyDescent="0.3">
      <c r="A60" s="44"/>
      <c r="B60" s="45" t="s">
        <v>35</v>
      </c>
      <c r="C60" s="46"/>
      <c r="D60" s="48">
        <f t="shared" ref="D60:BN60" si="22">PRODUCT(D59,$F$4)</f>
        <v>1.26</v>
      </c>
      <c r="E60" s="48">
        <f t="shared" si="22"/>
        <v>0</v>
      </c>
      <c r="F60" s="48">
        <f t="shared" si="22"/>
        <v>0.58799999999999997</v>
      </c>
      <c r="G60" s="48">
        <f t="shared" si="22"/>
        <v>0</v>
      </c>
      <c r="H60" s="48">
        <f t="shared" si="22"/>
        <v>0</v>
      </c>
      <c r="I60" s="48">
        <f t="shared" si="22"/>
        <v>0.10079999999999999</v>
      </c>
      <c r="J60" s="48">
        <f t="shared" si="22"/>
        <v>8.7477600000000013</v>
      </c>
      <c r="K60" s="48">
        <f t="shared" si="22"/>
        <v>0.27300000000000002</v>
      </c>
      <c r="L60" s="48">
        <f t="shared" si="22"/>
        <v>0</v>
      </c>
      <c r="M60" s="48">
        <f t="shared" si="22"/>
        <v>0</v>
      </c>
      <c r="N60" s="48">
        <f t="shared" si="22"/>
        <v>0</v>
      </c>
      <c r="O60" s="48">
        <f t="shared" si="22"/>
        <v>0</v>
      </c>
      <c r="P60" s="48">
        <f t="shared" si="22"/>
        <v>0</v>
      </c>
      <c r="Q60" s="48">
        <f t="shared" si="22"/>
        <v>0</v>
      </c>
      <c r="R60" s="48">
        <f t="shared" si="22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2"/>
        <v>0</v>
      </c>
      <c r="Y60" s="48">
        <f t="shared" si="22"/>
        <v>0</v>
      </c>
      <c r="Z60" s="48">
        <f t="shared" si="22"/>
        <v>0</v>
      </c>
      <c r="AA60" s="48">
        <f t="shared" si="22"/>
        <v>0</v>
      </c>
      <c r="AB60" s="48">
        <f t="shared" si="22"/>
        <v>0</v>
      </c>
      <c r="AC60" s="48">
        <f t="shared" si="22"/>
        <v>0</v>
      </c>
      <c r="AD60" s="48">
        <f t="shared" si="22"/>
        <v>0</v>
      </c>
      <c r="AE60" s="48">
        <f t="shared" si="22"/>
        <v>0</v>
      </c>
      <c r="AF60" s="48">
        <f t="shared" si="22"/>
        <v>0</v>
      </c>
      <c r="AG60" s="48">
        <f t="shared" si="22"/>
        <v>0</v>
      </c>
      <c r="AH60" s="48">
        <f t="shared" si="22"/>
        <v>0</v>
      </c>
      <c r="AI60" s="48">
        <f t="shared" si="22"/>
        <v>0</v>
      </c>
      <c r="AJ60" s="48">
        <f t="shared" si="22"/>
        <v>0</v>
      </c>
      <c r="AK60" s="48">
        <f t="shared" si="22"/>
        <v>0</v>
      </c>
      <c r="AL60" s="48">
        <f t="shared" si="22"/>
        <v>0</v>
      </c>
      <c r="AM60" s="48">
        <f t="shared" si="22"/>
        <v>0</v>
      </c>
      <c r="AN60" s="48">
        <f t="shared" si="22"/>
        <v>0</v>
      </c>
      <c r="AO60" s="48">
        <f t="shared" si="22"/>
        <v>0</v>
      </c>
      <c r="AP60" s="48">
        <f t="shared" si="22"/>
        <v>0</v>
      </c>
      <c r="AQ60" s="48">
        <f t="shared" si="22"/>
        <v>0</v>
      </c>
      <c r="AR60" s="48">
        <f t="shared" si="22"/>
        <v>0</v>
      </c>
      <c r="AS60" s="48">
        <f t="shared" si="22"/>
        <v>0</v>
      </c>
      <c r="AT60" s="48">
        <f t="shared" si="22"/>
        <v>0</v>
      </c>
      <c r="AU60" s="48">
        <f t="shared" si="22"/>
        <v>0</v>
      </c>
      <c r="AV60" s="48">
        <f t="shared" si="22"/>
        <v>0</v>
      </c>
      <c r="AW60" s="48">
        <f t="shared" si="22"/>
        <v>0</v>
      </c>
      <c r="AX60" s="48">
        <f t="shared" si="22"/>
        <v>0</v>
      </c>
      <c r="AY60" s="48">
        <f t="shared" si="22"/>
        <v>0</v>
      </c>
      <c r="AZ60" s="48">
        <f t="shared" si="22"/>
        <v>0.75599999999999989</v>
      </c>
      <c r="BA60" s="48">
        <f t="shared" si="22"/>
        <v>0</v>
      </c>
      <c r="BB60" s="48">
        <f t="shared" si="22"/>
        <v>0</v>
      </c>
      <c r="BC60" s="48">
        <f t="shared" si="22"/>
        <v>0</v>
      </c>
      <c r="BD60" s="48">
        <f t="shared" si="22"/>
        <v>0</v>
      </c>
      <c r="BE60" s="48">
        <f t="shared" si="22"/>
        <v>0</v>
      </c>
      <c r="BF60" s="48">
        <f t="shared" si="22"/>
        <v>0</v>
      </c>
      <c r="BG60" s="48">
        <f t="shared" si="22"/>
        <v>0</v>
      </c>
      <c r="BH60" s="48">
        <f t="shared" si="22"/>
        <v>0</v>
      </c>
      <c r="BI60" s="48">
        <f t="shared" si="22"/>
        <v>0</v>
      </c>
      <c r="BJ60" s="48">
        <f t="shared" si="22"/>
        <v>0</v>
      </c>
      <c r="BK60" s="48">
        <f t="shared" si="22"/>
        <v>0</v>
      </c>
      <c r="BL60" s="48">
        <f t="shared" si="22"/>
        <v>0</v>
      </c>
      <c r="BM60" s="48">
        <f t="shared" si="22"/>
        <v>0</v>
      </c>
      <c r="BN60" s="48">
        <f t="shared" si="22"/>
        <v>2.1000000000000001E-2</v>
      </c>
      <c r="BO60" s="48">
        <f t="shared" ref="BO60" si="23">PRODUCT(BO59,$F$4)</f>
        <v>0</v>
      </c>
    </row>
    <row r="62" spans="1:69" ht="17.25" x14ac:dyDescent="0.3">
      <c r="A62" s="27"/>
      <c r="B62" s="28" t="s">
        <v>26</v>
      </c>
      <c r="C62" s="29" t="s">
        <v>27</v>
      </c>
      <c r="D62" s="30">
        <f t="shared" ref="D62:BN62" si="24">D43</f>
        <v>67.27</v>
      </c>
      <c r="E62" s="30">
        <f t="shared" si="24"/>
        <v>70</v>
      </c>
      <c r="F62" s="30">
        <f t="shared" si="24"/>
        <v>86</v>
      </c>
      <c r="G62" s="30">
        <f t="shared" si="24"/>
        <v>568</v>
      </c>
      <c r="H62" s="30">
        <f t="shared" si="24"/>
        <v>1140</v>
      </c>
      <c r="I62" s="30">
        <f t="shared" si="24"/>
        <v>720</v>
      </c>
      <c r="J62" s="30">
        <f t="shared" si="24"/>
        <v>71.38</v>
      </c>
      <c r="K62" s="30">
        <f t="shared" si="24"/>
        <v>662.44</v>
      </c>
      <c r="L62" s="30">
        <f t="shared" si="24"/>
        <v>200.83</v>
      </c>
      <c r="M62" s="30">
        <f t="shared" si="24"/>
        <v>529</v>
      </c>
      <c r="N62" s="30">
        <f t="shared" si="24"/>
        <v>99.49</v>
      </c>
      <c r="O62" s="30">
        <f t="shared" si="24"/>
        <v>320.32</v>
      </c>
      <c r="P62" s="30">
        <f t="shared" si="24"/>
        <v>373.68</v>
      </c>
      <c r="Q62" s="30">
        <f t="shared" si="24"/>
        <v>400</v>
      </c>
      <c r="R62" s="30">
        <f t="shared" si="24"/>
        <v>0</v>
      </c>
      <c r="S62" s="30">
        <f>S43</f>
        <v>0</v>
      </c>
      <c r="T62" s="30">
        <f>T43</f>
        <v>0</v>
      </c>
      <c r="U62" s="30">
        <f>U43</f>
        <v>708</v>
      </c>
      <c r="V62" s="30">
        <f>V43</f>
        <v>364.1</v>
      </c>
      <c r="W62" s="30">
        <f>W43</f>
        <v>139</v>
      </c>
      <c r="X62" s="30">
        <f t="shared" si="24"/>
        <v>7.6</v>
      </c>
      <c r="Y62" s="30">
        <f t="shared" si="24"/>
        <v>0</v>
      </c>
      <c r="Z62" s="30">
        <f t="shared" si="24"/>
        <v>305</v>
      </c>
      <c r="AA62" s="30">
        <f t="shared" si="24"/>
        <v>273</v>
      </c>
      <c r="AB62" s="30">
        <f t="shared" si="24"/>
        <v>263</v>
      </c>
      <c r="AC62" s="30">
        <f t="shared" si="24"/>
        <v>250</v>
      </c>
      <c r="AD62" s="30">
        <f t="shared" si="24"/>
        <v>145</v>
      </c>
      <c r="AE62" s="30">
        <f t="shared" si="24"/>
        <v>298.43</v>
      </c>
      <c r="AF62" s="30">
        <f t="shared" si="24"/>
        <v>229</v>
      </c>
      <c r="AG62" s="30">
        <f t="shared" si="24"/>
        <v>231.82</v>
      </c>
      <c r="AH62" s="30">
        <f t="shared" si="24"/>
        <v>69.2</v>
      </c>
      <c r="AI62" s="30">
        <f t="shared" si="24"/>
        <v>59.25</v>
      </c>
      <c r="AJ62" s="30">
        <f t="shared" si="24"/>
        <v>38.5</v>
      </c>
      <c r="AK62" s="30">
        <f t="shared" si="24"/>
        <v>190</v>
      </c>
      <c r="AL62" s="30">
        <f t="shared" si="24"/>
        <v>194</v>
      </c>
      <c r="AM62" s="30">
        <f t="shared" si="24"/>
        <v>316.27999999999997</v>
      </c>
      <c r="AN62" s="30">
        <f t="shared" si="24"/>
        <v>254</v>
      </c>
      <c r="AO62" s="30">
        <f t="shared" si="24"/>
        <v>0</v>
      </c>
      <c r="AP62" s="30">
        <f t="shared" si="24"/>
        <v>201.15</v>
      </c>
      <c r="AQ62" s="30">
        <f t="shared" si="24"/>
        <v>62.5</v>
      </c>
      <c r="AR62" s="30">
        <f t="shared" si="24"/>
        <v>50</v>
      </c>
      <c r="AS62" s="30">
        <f t="shared" si="24"/>
        <v>72</v>
      </c>
      <c r="AT62" s="30">
        <f t="shared" si="24"/>
        <v>64.290000000000006</v>
      </c>
      <c r="AU62" s="30">
        <f t="shared" si="24"/>
        <v>57.14</v>
      </c>
      <c r="AV62" s="30">
        <f t="shared" si="24"/>
        <v>51.25</v>
      </c>
      <c r="AW62" s="30">
        <f t="shared" si="24"/>
        <v>77.14</v>
      </c>
      <c r="AX62" s="30">
        <f t="shared" si="24"/>
        <v>66</v>
      </c>
      <c r="AY62" s="30">
        <f t="shared" si="24"/>
        <v>60</v>
      </c>
      <c r="AZ62" s="30">
        <f t="shared" si="24"/>
        <v>123.33</v>
      </c>
      <c r="BA62" s="30">
        <f t="shared" si="24"/>
        <v>296</v>
      </c>
      <c r="BB62" s="30">
        <f t="shared" si="24"/>
        <v>499</v>
      </c>
      <c r="BC62" s="30">
        <f t="shared" si="24"/>
        <v>503</v>
      </c>
      <c r="BD62" s="30">
        <f t="shared" si="24"/>
        <v>217</v>
      </c>
      <c r="BE62" s="30">
        <f t="shared" si="24"/>
        <v>410</v>
      </c>
      <c r="BF62" s="30">
        <f t="shared" si="24"/>
        <v>0</v>
      </c>
      <c r="BG62" s="30">
        <f t="shared" si="24"/>
        <v>62</v>
      </c>
      <c r="BH62" s="30">
        <f t="shared" si="24"/>
        <v>62</v>
      </c>
      <c r="BI62" s="30">
        <f t="shared" si="24"/>
        <v>41</v>
      </c>
      <c r="BJ62" s="30">
        <f t="shared" si="24"/>
        <v>30</v>
      </c>
      <c r="BK62" s="30">
        <f t="shared" si="24"/>
        <v>55</v>
      </c>
      <c r="BL62" s="30">
        <f t="shared" si="24"/>
        <v>278</v>
      </c>
      <c r="BM62" s="30">
        <f t="shared" si="24"/>
        <v>138.88999999999999</v>
      </c>
      <c r="BN62" s="30">
        <f t="shared" si="24"/>
        <v>14.89</v>
      </c>
      <c r="BO62" s="30">
        <f t="shared" ref="BO62" si="25">BO43</f>
        <v>10000</v>
      </c>
    </row>
    <row r="63" spans="1:69" ht="17.25" x14ac:dyDescent="0.3">
      <c r="B63" s="21" t="s">
        <v>28</v>
      </c>
      <c r="C63" s="22" t="s">
        <v>27</v>
      </c>
      <c r="D63" s="23">
        <f t="shared" ref="D63:BN63" si="26">D62/1000</f>
        <v>6.7269999999999996E-2</v>
      </c>
      <c r="E63" s="23">
        <f t="shared" si="26"/>
        <v>7.0000000000000007E-2</v>
      </c>
      <c r="F63" s="23">
        <f t="shared" si="26"/>
        <v>8.5999999999999993E-2</v>
      </c>
      <c r="G63" s="23">
        <f t="shared" si="26"/>
        <v>0.56799999999999995</v>
      </c>
      <c r="H63" s="23">
        <f t="shared" si="26"/>
        <v>1.1399999999999999</v>
      </c>
      <c r="I63" s="23">
        <f t="shared" si="26"/>
        <v>0.72</v>
      </c>
      <c r="J63" s="23">
        <f t="shared" si="26"/>
        <v>7.1379999999999999E-2</v>
      </c>
      <c r="K63" s="23">
        <f t="shared" si="26"/>
        <v>0.66244000000000003</v>
      </c>
      <c r="L63" s="23">
        <f t="shared" si="26"/>
        <v>0.20083000000000001</v>
      </c>
      <c r="M63" s="23">
        <f t="shared" si="26"/>
        <v>0.52900000000000003</v>
      </c>
      <c r="N63" s="23">
        <f t="shared" si="26"/>
        <v>9.9489999999999995E-2</v>
      </c>
      <c r="O63" s="23">
        <f t="shared" si="26"/>
        <v>0.32031999999999999</v>
      </c>
      <c r="P63" s="23">
        <f t="shared" si="26"/>
        <v>0.37368000000000001</v>
      </c>
      <c r="Q63" s="23">
        <f t="shared" si="26"/>
        <v>0.4</v>
      </c>
      <c r="R63" s="23">
        <f t="shared" si="26"/>
        <v>0</v>
      </c>
      <c r="S63" s="23">
        <f>S62/1000</f>
        <v>0</v>
      </c>
      <c r="T63" s="23">
        <f>T62/1000</f>
        <v>0</v>
      </c>
      <c r="U63" s="23">
        <f>U62/1000</f>
        <v>0.70799999999999996</v>
      </c>
      <c r="V63" s="23">
        <f>V62/1000</f>
        <v>0.36410000000000003</v>
      </c>
      <c r="W63" s="23">
        <f>W62/1000</f>
        <v>0.13900000000000001</v>
      </c>
      <c r="X63" s="23">
        <f t="shared" si="26"/>
        <v>7.6E-3</v>
      </c>
      <c r="Y63" s="23">
        <f t="shared" si="26"/>
        <v>0</v>
      </c>
      <c r="Z63" s="23">
        <f t="shared" si="26"/>
        <v>0.30499999999999999</v>
      </c>
      <c r="AA63" s="23">
        <f t="shared" si="26"/>
        <v>0.27300000000000002</v>
      </c>
      <c r="AB63" s="23">
        <f t="shared" si="26"/>
        <v>0.26300000000000001</v>
      </c>
      <c r="AC63" s="23">
        <f t="shared" si="26"/>
        <v>0.25</v>
      </c>
      <c r="AD63" s="23">
        <f t="shared" si="26"/>
        <v>0.14499999999999999</v>
      </c>
      <c r="AE63" s="23">
        <f t="shared" si="26"/>
        <v>0.29843000000000003</v>
      </c>
      <c r="AF63" s="23">
        <f t="shared" si="26"/>
        <v>0.22900000000000001</v>
      </c>
      <c r="AG63" s="23">
        <f t="shared" si="26"/>
        <v>0.23182</v>
      </c>
      <c r="AH63" s="23">
        <f t="shared" si="26"/>
        <v>6.9199999999999998E-2</v>
      </c>
      <c r="AI63" s="23">
        <f t="shared" si="26"/>
        <v>5.9249999999999997E-2</v>
      </c>
      <c r="AJ63" s="23">
        <f t="shared" si="26"/>
        <v>3.85E-2</v>
      </c>
      <c r="AK63" s="23">
        <f t="shared" si="26"/>
        <v>0.19</v>
      </c>
      <c r="AL63" s="23">
        <f t="shared" si="26"/>
        <v>0.19400000000000001</v>
      </c>
      <c r="AM63" s="23">
        <f t="shared" si="26"/>
        <v>0.31627999999999995</v>
      </c>
      <c r="AN63" s="23">
        <f t="shared" si="26"/>
        <v>0.254</v>
      </c>
      <c r="AO63" s="23">
        <f t="shared" si="26"/>
        <v>0</v>
      </c>
      <c r="AP63" s="23">
        <f t="shared" si="26"/>
        <v>0.20115</v>
      </c>
      <c r="AQ63" s="23">
        <f t="shared" si="26"/>
        <v>6.25E-2</v>
      </c>
      <c r="AR63" s="23">
        <f t="shared" si="26"/>
        <v>0.05</v>
      </c>
      <c r="AS63" s="23">
        <f t="shared" si="26"/>
        <v>7.1999999999999995E-2</v>
      </c>
      <c r="AT63" s="23">
        <f t="shared" si="26"/>
        <v>6.429E-2</v>
      </c>
      <c r="AU63" s="23">
        <f t="shared" si="26"/>
        <v>5.7140000000000003E-2</v>
      </c>
      <c r="AV63" s="23">
        <f t="shared" si="26"/>
        <v>5.1249999999999997E-2</v>
      </c>
      <c r="AW63" s="23">
        <f t="shared" si="26"/>
        <v>7.714E-2</v>
      </c>
      <c r="AX63" s="23">
        <f t="shared" si="26"/>
        <v>6.6000000000000003E-2</v>
      </c>
      <c r="AY63" s="23">
        <f t="shared" si="26"/>
        <v>0.06</v>
      </c>
      <c r="AZ63" s="23">
        <f t="shared" si="26"/>
        <v>0.12333</v>
      </c>
      <c r="BA63" s="23">
        <f t="shared" si="26"/>
        <v>0.29599999999999999</v>
      </c>
      <c r="BB63" s="23">
        <f t="shared" si="26"/>
        <v>0.499</v>
      </c>
      <c r="BC63" s="23">
        <f t="shared" si="26"/>
        <v>0.503</v>
      </c>
      <c r="BD63" s="23">
        <f t="shared" si="26"/>
        <v>0.217</v>
      </c>
      <c r="BE63" s="23">
        <f t="shared" si="26"/>
        <v>0.41</v>
      </c>
      <c r="BF63" s="23">
        <f t="shared" si="26"/>
        <v>0</v>
      </c>
      <c r="BG63" s="23">
        <f t="shared" si="26"/>
        <v>6.2E-2</v>
      </c>
      <c r="BH63" s="23">
        <f t="shared" si="26"/>
        <v>6.2E-2</v>
      </c>
      <c r="BI63" s="23">
        <f t="shared" si="26"/>
        <v>4.1000000000000002E-2</v>
      </c>
      <c r="BJ63" s="23">
        <f t="shared" si="26"/>
        <v>0.03</v>
      </c>
      <c r="BK63" s="23">
        <f t="shared" si="26"/>
        <v>5.5E-2</v>
      </c>
      <c r="BL63" s="23">
        <f t="shared" si="26"/>
        <v>0.27800000000000002</v>
      </c>
      <c r="BM63" s="23">
        <f t="shared" si="26"/>
        <v>0.13888999999999999</v>
      </c>
      <c r="BN63" s="23">
        <f t="shared" si="26"/>
        <v>1.489E-2</v>
      </c>
      <c r="BO63" s="23">
        <f t="shared" ref="BO63" si="27">BO62/1000</f>
        <v>10</v>
      </c>
    </row>
    <row r="64" spans="1:69" ht="17.25" x14ac:dyDescent="0.3">
      <c r="A64" s="31"/>
      <c r="B64" s="32" t="s">
        <v>29</v>
      </c>
      <c r="C64" s="108"/>
      <c r="D64" s="33">
        <f t="shared" ref="D64:BN64" si="28">D60*D62</f>
        <v>84.760199999999998</v>
      </c>
      <c r="E64" s="33">
        <f t="shared" si="28"/>
        <v>0</v>
      </c>
      <c r="F64" s="33">
        <f t="shared" si="28"/>
        <v>50.567999999999998</v>
      </c>
      <c r="G64" s="33">
        <f t="shared" si="28"/>
        <v>0</v>
      </c>
      <c r="H64" s="33">
        <f t="shared" si="28"/>
        <v>0</v>
      </c>
      <c r="I64" s="33">
        <f t="shared" si="28"/>
        <v>72.575999999999993</v>
      </c>
      <c r="J64" s="33">
        <f t="shared" si="28"/>
        <v>624.4151088000001</v>
      </c>
      <c r="K64" s="33">
        <f t="shared" si="28"/>
        <v>180.84612000000004</v>
      </c>
      <c r="L64" s="33">
        <f t="shared" si="28"/>
        <v>0</v>
      </c>
      <c r="M64" s="33">
        <f t="shared" si="28"/>
        <v>0</v>
      </c>
      <c r="N64" s="33">
        <f t="shared" si="28"/>
        <v>0</v>
      </c>
      <c r="O64" s="33">
        <f t="shared" si="28"/>
        <v>0</v>
      </c>
      <c r="P64" s="33">
        <f t="shared" si="28"/>
        <v>0</v>
      </c>
      <c r="Q64" s="33">
        <f t="shared" si="28"/>
        <v>0</v>
      </c>
      <c r="R64" s="33">
        <f t="shared" si="28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28"/>
        <v>0</v>
      </c>
      <c r="Y64" s="33">
        <f t="shared" si="28"/>
        <v>0</v>
      </c>
      <c r="Z64" s="33">
        <f t="shared" si="28"/>
        <v>0</v>
      </c>
      <c r="AA64" s="33">
        <f t="shared" si="28"/>
        <v>0</v>
      </c>
      <c r="AB64" s="33">
        <f t="shared" si="28"/>
        <v>0</v>
      </c>
      <c r="AC64" s="33">
        <f t="shared" si="28"/>
        <v>0</v>
      </c>
      <c r="AD64" s="33">
        <f t="shared" si="28"/>
        <v>0</v>
      </c>
      <c r="AE64" s="33">
        <f t="shared" si="28"/>
        <v>0</v>
      </c>
      <c r="AF64" s="33">
        <f t="shared" si="28"/>
        <v>0</v>
      </c>
      <c r="AG64" s="33">
        <f t="shared" si="28"/>
        <v>0</v>
      </c>
      <c r="AH64" s="33">
        <f t="shared" si="28"/>
        <v>0</v>
      </c>
      <c r="AI64" s="33">
        <f t="shared" si="28"/>
        <v>0</v>
      </c>
      <c r="AJ64" s="33">
        <f t="shared" si="28"/>
        <v>0</v>
      </c>
      <c r="AK64" s="33">
        <f t="shared" si="28"/>
        <v>0</v>
      </c>
      <c r="AL64" s="33">
        <f t="shared" si="28"/>
        <v>0</v>
      </c>
      <c r="AM64" s="33">
        <f t="shared" si="28"/>
        <v>0</v>
      </c>
      <c r="AN64" s="33">
        <f t="shared" si="28"/>
        <v>0</v>
      </c>
      <c r="AO64" s="33">
        <f t="shared" si="28"/>
        <v>0</v>
      </c>
      <c r="AP64" s="33">
        <f t="shared" si="28"/>
        <v>0</v>
      </c>
      <c r="AQ64" s="33">
        <f t="shared" si="28"/>
        <v>0</v>
      </c>
      <c r="AR64" s="33">
        <f t="shared" si="28"/>
        <v>0</v>
      </c>
      <c r="AS64" s="33">
        <f t="shared" si="28"/>
        <v>0</v>
      </c>
      <c r="AT64" s="33">
        <f t="shared" si="28"/>
        <v>0</v>
      </c>
      <c r="AU64" s="33">
        <f t="shared" si="28"/>
        <v>0</v>
      </c>
      <c r="AV64" s="33">
        <f t="shared" si="28"/>
        <v>0</v>
      </c>
      <c r="AW64" s="33">
        <f t="shared" si="28"/>
        <v>0</v>
      </c>
      <c r="AX64" s="33">
        <f t="shared" si="28"/>
        <v>0</v>
      </c>
      <c r="AY64" s="33">
        <f t="shared" si="28"/>
        <v>0</v>
      </c>
      <c r="AZ64" s="33">
        <f t="shared" si="28"/>
        <v>93.237479999999991</v>
      </c>
      <c r="BA64" s="33">
        <f t="shared" si="28"/>
        <v>0</v>
      </c>
      <c r="BB64" s="33">
        <f t="shared" si="28"/>
        <v>0</v>
      </c>
      <c r="BC64" s="33">
        <f t="shared" si="28"/>
        <v>0</v>
      </c>
      <c r="BD64" s="33">
        <f t="shared" si="28"/>
        <v>0</v>
      </c>
      <c r="BE64" s="33">
        <f t="shared" si="28"/>
        <v>0</v>
      </c>
      <c r="BF64" s="33">
        <f t="shared" si="28"/>
        <v>0</v>
      </c>
      <c r="BG64" s="33">
        <f t="shared" si="28"/>
        <v>0</v>
      </c>
      <c r="BH64" s="33">
        <f t="shared" si="28"/>
        <v>0</v>
      </c>
      <c r="BI64" s="33">
        <f t="shared" si="28"/>
        <v>0</v>
      </c>
      <c r="BJ64" s="33">
        <f t="shared" si="28"/>
        <v>0</v>
      </c>
      <c r="BK64" s="33">
        <f t="shared" si="28"/>
        <v>0</v>
      </c>
      <c r="BL64" s="33">
        <f t="shared" si="28"/>
        <v>0</v>
      </c>
      <c r="BM64" s="33">
        <f t="shared" si="28"/>
        <v>0</v>
      </c>
      <c r="BN64" s="33">
        <f t="shared" si="28"/>
        <v>0.31269000000000002</v>
      </c>
      <c r="BO64" s="33">
        <f t="shared" ref="BO64" si="29">BO60*BO62</f>
        <v>0</v>
      </c>
      <c r="BP64" s="34">
        <f>SUM(D64:BN64)</f>
        <v>1106.7155988</v>
      </c>
      <c r="BQ64" s="35">
        <f>BP64/$C$19</f>
        <v>26.3503714</v>
      </c>
    </row>
    <row r="65" spans="1:69" ht="17.25" x14ac:dyDescent="0.3">
      <c r="A65" s="31"/>
      <c r="B65" s="32" t="s">
        <v>30</v>
      </c>
      <c r="C65" s="108"/>
      <c r="D65" s="33">
        <f t="shared" ref="D65:BN65" si="30">D60*D62</f>
        <v>84.760199999999998</v>
      </c>
      <c r="E65" s="33">
        <f t="shared" si="30"/>
        <v>0</v>
      </c>
      <c r="F65" s="33">
        <f t="shared" si="30"/>
        <v>50.567999999999998</v>
      </c>
      <c r="G65" s="33">
        <f t="shared" si="30"/>
        <v>0</v>
      </c>
      <c r="H65" s="33">
        <f t="shared" si="30"/>
        <v>0</v>
      </c>
      <c r="I65" s="33">
        <f t="shared" si="30"/>
        <v>72.575999999999993</v>
      </c>
      <c r="J65" s="33">
        <f t="shared" si="30"/>
        <v>624.4151088000001</v>
      </c>
      <c r="K65" s="33">
        <f t="shared" si="30"/>
        <v>180.84612000000004</v>
      </c>
      <c r="L65" s="33">
        <f t="shared" si="30"/>
        <v>0</v>
      </c>
      <c r="M65" s="33">
        <f t="shared" si="30"/>
        <v>0</v>
      </c>
      <c r="N65" s="33">
        <f t="shared" si="30"/>
        <v>0</v>
      </c>
      <c r="O65" s="33">
        <f t="shared" si="30"/>
        <v>0</v>
      </c>
      <c r="P65" s="33">
        <f t="shared" si="30"/>
        <v>0</v>
      </c>
      <c r="Q65" s="33">
        <f t="shared" si="30"/>
        <v>0</v>
      </c>
      <c r="R65" s="33">
        <f t="shared" si="30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0"/>
        <v>0</v>
      </c>
      <c r="Y65" s="33">
        <f t="shared" si="30"/>
        <v>0</v>
      </c>
      <c r="Z65" s="33">
        <f t="shared" si="30"/>
        <v>0</v>
      </c>
      <c r="AA65" s="33">
        <f t="shared" si="30"/>
        <v>0</v>
      </c>
      <c r="AB65" s="33">
        <f t="shared" si="30"/>
        <v>0</v>
      </c>
      <c r="AC65" s="33">
        <f t="shared" si="30"/>
        <v>0</v>
      </c>
      <c r="AD65" s="33">
        <f t="shared" si="30"/>
        <v>0</v>
      </c>
      <c r="AE65" s="33">
        <f t="shared" si="30"/>
        <v>0</v>
      </c>
      <c r="AF65" s="33">
        <f t="shared" si="30"/>
        <v>0</v>
      </c>
      <c r="AG65" s="33">
        <f t="shared" si="30"/>
        <v>0</v>
      </c>
      <c r="AH65" s="33">
        <f t="shared" si="30"/>
        <v>0</v>
      </c>
      <c r="AI65" s="33">
        <f t="shared" si="30"/>
        <v>0</v>
      </c>
      <c r="AJ65" s="33">
        <f t="shared" si="30"/>
        <v>0</v>
      </c>
      <c r="AK65" s="33">
        <f t="shared" si="30"/>
        <v>0</v>
      </c>
      <c r="AL65" s="33">
        <f t="shared" si="30"/>
        <v>0</v>
      </c>
      <c r="AM65" s="33">
        <f t="shared" si="30"/>
        <v>0</v>
      </c>
      <c r="AN65" s="33">
        <f t="shared" si="30"/>
        <v>0</v>
      </c>
      <c r="AO65" s="33">
        <f t="shared" si="30"/>
        <v>0</v>
      </c>
      <c r="AP65" s="33">
        <f t="shared" si="30"/>
        <v>0</v>
      </c>
      <c r="AQ65" s="33">
        <f t="shared" si="30"/>
        <v>0</v>
      </c>
      <c r="AR65" s="33">
        <f t="shared" si="30"/>
        <v>0</v>
      </c>
      <c r="AS65" s="33">
        <f t="shared" si="30"/>
        <v>0</v>
      </c>
      <c r="AT65" s="33">
        <f t="shared" si="30"/>
        <v>0</v>
      </c>
      <c r="AU65" s="33">
        <f t="shared" si="30"/>
        <v>0</v>
      </c>
      <c r="AV65" s="33">
        <f t="shared" si="30"/>
        <v>0</v>
      </c>
      <c r="AW65" s="33">
        <f t="shared" si="30"/>
        <v>0</v>
      </c>
      <c r="AX65" s="33">
        <f t="shared" si="30"/>
        <v>0</v>
      </c>
      <c r="AY65" s="33">
        <f t="shared" si="30"/>
        <v>0</v>
      </c>
      <c r="AZ65" s="33">
        <f t="shared" si="30"/>
        <v>93.237479999999991</v>
      </c>
      <c r="BA65" s="33">
        <f t="shared" si="30"/>
        <v>0</v>
      </c>
      <c r="BB65" s="33">
        <f t="shared" si="30"/>
        <v>0</v>
      </c>
      <c r="BC65" s="33">
        <f t="shared" si="30"/>
        <v>0</v>
      </c>
      <c r="BD65" s="33">
        <f t="shared" si="30"/>
        <v>0</v>
      </c>
      <c r="BE65" s="33">
        <f t="shared" si="30"/>
        <v>0</v>
      </c>
      <c r="BF65" s="33">
        <f t="shared" si="30"/>
        <v>0</v>
      </c>
      <c r="BG65" s="33">
        <f t="shared" si="30"/>
        <v>0</v>
      </c>
      <c r="BH65" s="33">
        <f t="shared" si="30"/>
        <v>0</v>
      </c>
      <c r="BI65" s="33">
        <f t="shared" si="30"/>
        <v>0</v>
      </c>
      <c r="BJ65" s="33">
        <f t="shared" si="30"/>
        <v>0</v>
      </c>
      <c r="BK65" s="33">
        <f t="shared" si="30"/>
        <v>0</v>
      </c>
      <c r="BL65" s="33">
        <f t="shared" si="30"/>
        <v>0</v>
      </c>
      <c r="BM65" s="33">
        <f t="shared" si="30"/>
        <v>0</v>
      </c>
      <c r="BN65" s="33">
        <f t="shared" si="30"/>
        <v>0.31269000000000002</v>
      </c>
      <c r="BO65" s="33">
        <f t="shared" ref="BO65" si="31">BO60*BO62</f>
        <v>0</v>
      </c>
      <c r="BP65" s="34">
        <f>SUM(D65:BN65)</f>
        <v>1106.7155988</v>
      </c>
      <c r="BQ65" s="35">
        <f>BP65/$C$7</f>
        <v>26.3503714</v>
      </c>
    </row>
    <row r="68" spans="1:69" x14ac:dyDescent="0.25">
      <c r="J68" t="s">
        <v>33</v>
      </c>
      <c r="K68" t="s">
        <v>2</v>
      </c>
      <c r="V68" t="s">
        <v>36</v>
      </c>
      <c r="AH68" s="2">
        <v>0</v>
      </c>
    </row>
    <row r="69" spans="1:69" ht="15" customHeight="1" x14ac:dyDescent="0.25">
      <c r="A69" s="94"/>
      <c r="B69" s="4" t="s">
        <v>3</v>
      </c>
      <c r="C69" s="96" t="s">
        <v>4</v>
      </c>
      <c r="D69" s="96" t="str">
        <f t="shared" ref="D69:BN69" si="32">D52</f>
        <v>Хлеб пшеничный</v>
      </c>
      <c r="E69" s="96" t="str">
        <f t="shared" si="32"/>
        <v>Хлеб ржано-пшеничный</v>
      </c>
      <c r="F69" s="96" t="str">
        <f t="shared" si="32"/>
        <v>Сахар</v>
      </c>
      <c r="G69" s="96" t="str">
        <f t="shared" si="32"/>
        <v>Чай</v>
      </c>
      <c r="H69" s="96" t="str">
        <f t="shared" si="32"/>
        <v>Какао</v>
      </c>
      <c r="I69" s="96" t="str">
        <f t="shared" si="32"/>
        <v>Кофейный напиток</v>
      </c>
      <c r="J69" s="96" t="str">
        <f t="shared" si="32"/>
        <v>Молоко 2,5%</v>
      </c>
      <c r="K69" s="96" t="str">
        <f t="shared" si="32"/>
        <v>Масло сливочное</v>
      </c>
      <c r="L69" s="96" t="str">
        <f t="shared" si="32"/>
        <v>Сметана 15%</v>
      </c>
      <c r="M69" s="96" t="str">
        <f t="shared" si="32"/>
        <v>Молоко сухое</v>
      </c>
      <c r="N69" s="96" t="str">
        <f t="shared" si="32"/>
        <v>Снежок 2,5 %</v>
      </c>
      <c r="O69" s="96" t="str">
        <f t="shared" si="32"/>
        <v>Творог 5%</v>
      </c>
      <c r="P69" s="96" t="str">
        <f t="shared" si="32"/>
        <v>Молоко сгущенное</v>
      </c>
      <c r="Q69" s="96" t="str">
        <f t="shared" si="32"/>
        <v xml:space="preserve">Джем Сава </v>
      </c>
      <c r="R69" s="96" t="str">
        <f t="shared" si="32"/>
        <v>Сыр</v>
      </c>
      <c r="S69" s="96" t="str">
        <f>S52</f>
        <v>Зеленый горошек</v>
      </c>
      <c r="T69" s="96" t="str">
        <f>T52</f>
        <v>Кукуруза консервирован.</v>
      </c>
      <c r="U69" s="96" t="str">
        <f>U52</f>
        <v>Консервы рыбные</v>
      </c>
      <c r="V69" s="96" t="str">
        <f>V52</f>
        <v>Огурцы консервирован.</v>
      </c>
      <c r="W69" s="96" t="str">
        <f>W52</f>
        <v>Огурцы свежие</v>
      </c>
      <c r="X69" s="96" t="str">
        <f t="shared" si="32"/>
        <v>Яйцо</v>
      </c>
      <c r="Y69" s="96" t="str">
        <f t="shared" si="32"/>
        <v>Икра кабачковая</v>
      </c>
      <c r="Z69" s="96" t="str">
        <f t="shared" si="32"/>
        <v>Изюм</v>
      </c>
      <c r="AA69" s="96" t="str">
        <f t="shared" si="32"/>
        <v>Курага</v>
      </c>
      <c r="AB69" s="96" t="str">
        <f t="shared" si="32"/>
        <v>Чернослив</v>
      </c>
      <c r="AC69" s="96" t="str">
        <f t="shared" si="32"/>
        <v>Шиповник</v>
      </c>
      <c r="AD69" s="96" t="str">
        <f t="shared" si="32"/>
        <v>Сухофрукты</v>
      </c>
      <c r="AE69" s="96" t="str">
        <f t="shared" si="32"/>
        <v>Ягода свежемороженная</v>
      </c>
      <c r="AF69" s="96" t="str">
        <f t="shared" si="32"/>
        <v>Лимон</v>
      </c>
      <c r="AG69" s="96" t="str">
        <f t="shared" si="32"/>
        <v>Кисель</v>
      </c>
      <c r="AH69" s="96" t="str">
        <f t="shared" si="32"/>
        <v xml:space="preserve">Сок </v>
      </c>
      <c r="AI69" s="96" t="str">
        <f t="shared" si="32"/>
        <v>Макаронные изделия</v>
      </c>
      <c r="AJ69" s="96" t="str">
        <f t="shared" si="32"/>
        <v>Мука</v>
      </c>
      <c r="AK69" s="96" t="str">
        <f t="shared" si="32"/>
        <v>Дрожжи</v>
      </c>
      <c r="AL69" s="96" t="str">
        <f t="shared" si="32"/>
        <v>Печенье</v>
      </c>
      <c r="AM69" s="96" t="str">
        <f t="shared" si="32"/>
        <v>Пряники</v>
      </c>
      <c r="AN69" s="96" t="str">
        <f t="shared" si="32"/>
        <v>Вафли</v>
      </c>
      <c r="AO69" s="96" t="str">
        <f t="shared" si="32"/>
        <v>Конфеты</v>
      </c>
      <c r="AP69" s="96" t="str">
        <f t="shared" si="32"/>
        <v>Повидло Сава</v>
      </c>
      <c r="AQ69" s="96" t="str">
        <f t="shared" si="32"/>
        <v>Крупа геркулес</v>
      </c>
      <c r="AR69" s="96" t="str">
        <f t="shared" si="32"/>
        <v>Крупа горох</v>
      </c>
      <c r="AS69" s="96" t="str">
        <f t="shared" si="32"/>
        <v>Крупа гречневая</v>
      </c>
      <c r="AT69" s="96" t="str">
        <f t="shared" si="32"/>
        <v>Крупа кукурузная</v>
      </c>
      <c r="AU69" s="96" t="str">
        <f t="shared" si="32"/>
        <v>Крупа манная</v>
      </c>
      <c r="AV69" s="96" t="str">
        <f t="shared" si="32"/>
        <v>Крупа перловая</v>
      </c>
      <c r="AW69" s="96" t="str">
        <f t="shared" si="32"/>
        <v>Крупа пшеничная</v>
      </c>
      <c r="AX69" s="96" t="str">
        <f t="shared" si="32"/>
        <v>Крупа пшено</v>
      </c>
      <c r="AY69" s="96" t="str">
        <f t="shared" si="32"/>
        <v>Крупа ячневая</v>
      </c>
      <c r="AZ69" s="96" t="str">
        <f t="shared" si="32"/>
        <v>Рис</v>
      </c>
      <c r="BA69" s="96" t="str">
        <f t="shared" si="32"/>
        <v>Цыпленок бройлер</v>
      </c>
      <c r="BB69" s="96" t="str">
        <f t="shared" si="32"/>
        <v>Филе куриное</v>
      </c>
      <c r="BC69" s="96" t="str">
        <f t="shared" si="32"/>
        <v>Фарш говяжий</v>
      </c>
      <c r="BD69" s="96" t="str">
        <f t="shared" si="32"/>
        <v>Печень куриная</v>
      </c>
      <c r="BE69" s="96" t="str">
        <f t="shared" si="32"/>
        <v>Филе минтая</v>
      </c>
      <c r="BF69" s="96" t="str">
        <f t="shared" si="32"/>
        <v>Филе сельди слабосол.</v>
      </c>
      <c r="BG69" s="96" t="str">
        <f t="shared" si="32"/>
        <v>Картофель</v>
      </c>
      <c r="BH69" s="96" t="str">
        <f t="shared" si="32"/>
        <v>Морковь</v>
      </c>
      <c r="BI69" s="96" t="str">
        <f t="shared" si="32"/>
        <v>Лук</v>
      </c>
      <c r="BJ69" s="96" t="str">
        <f t="shared" si="32"/>
        <v>Капуста</v>
      </c>
      <c r="BK69" s="96" t="str">
        <f t="shared" si="32"/>
        <v>Свекла</v>
      </c>
      <c r="BL69" s="96" t="str">
        <f t="shared" si="32"/>
        <v>Томатная паста</v>
      </c>
      <c r="BM69" s="96" t="str">
        <f t="shared" si="32"/>
        <v>Масло растительное</v>
      </c>
      <c r="BN69" s="96" t="str">
        <f t="shared" si="32"/>
        <v>Соль</v>
      </c>
      <c r="BO69" s="96" t="str">
        <f t="shared" ref="BO69" si="33">BO52</f>
        <v>Аскорбиновая кислота</v>
      </c>
      <c r="BP69" s="105" t="s">
        <v>5</v>
      </c>
      <c r="BQ69" s="105" t="s">
        <v>6</v>
      </c>
    </row>
    <row r="70" spans="1:69" ht="36" customHeight="1" x14ac:dyDescent="0.25">
      <c r="A70" s="95"/>
      <c r="B70" s="5" t="s">
        <v>7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106"/>
      <c r="BQ70" s="106"/>
    </row>
    <row r="71" spans="1:69" ht="15" customHeight="1" x14ac:dyDescent="0.25">
      <c r="A71" s="98"/>
      <c r="B71" s="9" t="s">
        <v>12</v>
      </c>
      <c r="C71" s="90"/>
      <c r="D71" s="6">
        <f t="shared" ref="D71:BN74" si="34">D12</f>
        <v>0</v>
      </c>
      <c r="E71" s="6">
        <f t="shared" si="34"/>
        <v>0</v>
      </c>
      <c r="F71" s="6">
        <f t="shared" si="34"/>
        <v>0</v>
      </c>
      <c r="G71" s="6">
        <f t="shared" si="34"/>
        <v>0</v>
      </c>
      <c r="H71" s="6">
        <f t="shared" si="34"/>
        <v>0</v>
      </c>
      <c r="I71" s="6">
        <f t="shared" si="34"/>
        <v>0</v>
      </c>
      <c r="J71" s="6">
        <f t="shared" si="34"/>
        <v>0</v>
      </c>
      <c r="K71" s="6">
        <f t="shared" si="34"/>
        <v>2.5000000000000001E-3</v>
      </c>
      <c r="L71" s="6">
        <f t="shared" si="34"/>
        <v>6.4999999999999997E-3</v>
      </c>
      <c r="M71" s="6">
        <f t="shared" si="34"/>
        <v>0</v>
      </c>
      <c r="N71" s="6">
        <f t="shared" si="34"/>
        <v>0</v>
      </c>
      <c r="O71" s="6">
        <f t="shared" si="34"/>
        <v>0</v>
      </c>
      <c r="P71" s="6">
        <f t="shared" si="34"/>
        <v>0</v>
      </c>
      <c r="Q71" s="6">
        <f t="shared" si="34"/>
        <v>0</v>
      </c>
      <c r="R71" s="6">
        <f t="shared" si="34"/>
        <v>0</v>
      </c>
      <c r="S71" s="6">
        <f t="shared" si="34"/>
        <v>0</v>
      </c>
      <c r="T71" s="6">
        <f t="shared" si="34"/>
        <v>0</v>
      </c>
      <c r="U71" s="6">
        <f t="shared" si="34"/>
        <v>0</v>
      </c>
      <c r="V71" s="6">
        <f t="shared" si="34"/>
        <v>0</v>
      </c>
      <c r="W71" s="6">
        <f t="shared" si="34"/>
        <v>0</v>
      </c>
      <c r="X71" s="6">
        <f t="shared" si="34"/>
        <v>0</v>
      </c>
      <c r="Y71" s="6">
        <f t="shared" si="34"/>
        <v>0</v>
      </c>
      <c r="Z71" s="6">
        <f t="shared" si="34"/>
        <v>0</v>
      </c>
      <c r="AA71" s="6">
        <f t="shared" si="34"/>
        <v>0</v>
      </c>
      <c r="AB71" s="6">
        <f t="shared" si="34"/>
        <v>0</v>
      </c>
      <c r="AC71" s="6">
        <f t="shared" si="34"/>
        <v>0</v>
      </c>
      <c r="AD71" s="6">
        <f t="shared" si="34"/>
        <v>0</v>
      </c>
      <c r="AE71" s="6">
        <f t="shared" si="34"/>
        <v>0</v>
      </c>
      <c r="AF71" s="6">
        <f t="shared" si="34"/>
        <v>0</v>
      </c>
      <c r="AG71" s="6">
        <f t="shared" si="34"/>
        <v>0</v>
      </c>
      <c r="AH71" s="6">
        <f t="shared" si="34"/>
        <v>0</v>
      </c>
      <c r="AI71" s="6">
        <f t="shared" si="34"/>
        <v>0</v>
      </c>
      <c r="AJ71" s="6">
        <f t="shared" si="34"/>
        <v>0</v>
      </c>
      <c r="AK71" s="6">
        <f t="shared" si="34"/>
        <v>0</v>
      </c>
      <c r="AL71" s="6">
        <f t="shared" si="34"/>
        <v>0</v>
      </c>
      <c r="AM71" s="6">
        <f t="shared" si="34"/>
        <v>0</v>
      </c>
      <c r="AN71" s="6">
        <f t="shared" si="34"/>
        <v>0</v>
      </c>
      <c r="AO71" s="6">
        <f t="shared" si="34"/>
        <v>0</v>
      </c>
      <c r="AP71" s="6">
        <f t="shared" si="34"/>
        <v>0</v>
      </c>
      <c r="AQ71" s="6">
        <f t="shared" si="34"/>
        <v>0</v>
      </c>
      <c r="AR71" s="6">
        <f t="shared" si="34"/>
        <v>0</v>
      </c>
      <c r="AS71" s="6">
        <f t="shared" si="34"/>
        <v>0</v>
      </c>
      <c r="AT71" s="6">
        <f t="shared" si="34"/>
        <v>0</v>
      </c>
      <c r="AU71" s="6">
        <f t="shared" si="34"/>
        <v>0</v>
      </c>
      <c r="AV71" s="6">
        <f t="shared" si="34"/>
        <v>0</v>
      </c>
      <c r="AW71" s="6">
        <f t="shared" si="34"/>
        <v>0</v>
      </c>
      <c r="AX71" s="6">
        <f t="shared" si="34"/>
        <v>0</v>
      </c>
      <c r="AY71" s="6">
        <f t="shared" si="34"/>
        <v>0</v>
      </c>
      <c r="AZ71" s="6">
        <f t="shared" si="34"/>
        <v>0</v>
      </c>
      <c r="BA71" s="6">
        <f t="shared" si="34"/>
        <v>2.8000000000000001E-2</v>
      </c>
      <c r="BB71" s="6">
        <f t="shared" si="34"/>
        <v>0</v>
      </c>
      <c r="BC71" s="6">
        <f t="shared" si="34"/>
        <v>0</v>
      </c>
      <c r="BD71" s="6">
        <f t="shared" si="34"/>
        <v>0</v>
      </c>
      <c r="BE71" s="6">
        <f t="shared" si="34"/>
        <v>0</v>
      </c>
      <c r="BF71" s="6">
        <f t="shared" si="34"/>
        <v>0</v>
      </c>
      <c r="BG71" s="6">
        <f t="shared" si="34"/>
        <v>5.6000000000000001E-2</v>
      </c>
      <c r="BH71" s="6">
        <f t="shared" si="34"/>
        <v>1.7000000000000001E-2</v>
      </c>
      <c r="BI71" s="6">
        <f t="shared" si="34"/>
        <v>1.2E-2</v>
      </c>
      <c r="BJ71" s="6">
        <f t="shared" si="34"/>
        <v>0.05</v>
      </c>
      <c r="BK71" s="6">
        <f t="shared" si="34"/>
        <v>0</v>
      </c>
      <c r="BL71" s="6">
        <f t="shared" si="34"/>
        <v>3.0000000000000001E-3</v>
      </c>
      <c r="BM71" s="6">
        <f t="shared" si="34"/>
        <v>2E-3</v>
      </c>
      <c r="BN71" s="6">
        <f t="shared" si="34"/>
        <v>2E-3</v>
      </c>
      <c r="BO71" s="6">
        <f t="shared" ref="BO71" si="35">BO12</f>
        <v>0</v>
      </c>
    </row>
    <row r="72" spans="1:69" ht="15" customHeight="1" x14ac:dyDescent="0.25">
      <c r="A72" s="98"/>
      <c r="B72" s="6" t="s">
        <v>13</v>
      </c>
      <c r="C72" s="90"/>
      <c r="D72" s="6">
        <f t="shared" si="34"/>
        <v>0</v>
      </c>
      <c r="E72" s="6">
        <f t="shared" si="34"/>
        <v>0</v>
      </c>
      <c r="F72" s="6">
        <f t="shared" si="34"/>
        <v>0</v>
      </c>
      <c r="G72" s="6">
        <f t="shared" si="34"/>
        <v>0</v>
      </c>
      <c r="H72" s="6">
        <f t="shared" si="34"/>
        <v>0</v>
      </c>
      <c r="I72" s="6">
        <f t="shared" si="34"/>
        <v>0</v>
      </c>
      <c r="J72" s="6">
        <f t="shared" si="34"/>
        <v>0</v>
      </c>
      <c r="K72" s="6">
        <f t="shared" si="34"/>
        <v>0</v>
      </c>
      <c r="L72" s="6">
        <f t="shared" si="34"/>
        <v>2.5000000000000001E-3</v>
      </c>
      <c r="M72" s="6">
        <f t="shared" si="34"/>
        <v>0</v>
      </c>
      <c r="N72" s="6">
        <f t="shared" si="34"/>
        <v>0</v>
      </c>
      <c r="O72" s="6">
        <f t="shared" si="34"/>
        <v>0</v>
      </c>
      <c r="P72" s="6">
        <f t="shared" si="34"/>
        <v>0</v>
      </c>
      <c r="Q72" s="6">
        <f t="shared" si="34"/>
        <v>0</v>
      </c>
      <c r="R72" s="6">
        <f t="shared" si="34"/>
        <v>0</v>
      </c>
      <c r="S72" s="6">
        <f t="shared" si="34"/>
        <v>0</v>
      </c>
      <c r="T72" s="6">
        <f t="shared" si="34"/>
        <v>0</v>
      </c>
      <c r="U72" s="6">
        <f t="shared" si="34"/>
        <v>0</v>
      </c>
      <c r="V72" s="6">
        <f t="shared" si="34"/>
        <v>0</v>
      </c>
      <c r="W72" s="6">
        <f t="shared" si="34"/>
        <v>0</v>
      </c>
      <c r="X72" s="6">
        <f t="shared" si="34"/>
        <v>0</v>
      </c>
      <c r="Y72" s="6">
        <f t="shared" si="34"/>
        <v>0</v>
      </c>
      <c r="Z72" s="6">
        <f t="shared" si="34"/>
        <v>0</v>
      </c>
      <c r="AA72" s="6">
        <f t="shared" si="34"/>
        <v>0</v>
      </c>
      <c r="AB72" s="6">
        <f t="shared" si="34"/>
        <v>0</v>
      </c>
      <c r="AC72" s="6">
        <f t="shared" si="34"/>
        <v>0</v>
      </c>
      <c r="AD72" s="6">
        <f t="shared" si="34"/>
        <v>0</v>
      </c>
      <c r="AE72" s="6">
        <f t="shared" si="34"/>
        <v>0</v>
      </c>
      <c r="AF72" s="6">
        <f t="shared" si="34"/>
        <v>0</v>
      </c>
      <c r="AG72" s="6">
        <f t="shared" si="34"/>
        <v>0</v>
      </c>
      <c r="AH72" s="6">
        <f t="shared" si="34"/>
        <v>0</v>
      </c>
      <c r="AI72" s="6">
        <f t="shared" si="34"/>
        <v>0</v>
      </c>
      <c r="AJ72" s="6">
        <f t="shared" si="34"/>
        <v>8.9999999999999998E-4</v>
      </c>
      <c r="AK72" s="6">
        <f t="shared" si="34"/>
        <v>0</v>
      </c>
      <c r="AL72" s="6">
        <f t="shared" si="34"/>
        <v>0</v>
      </c>
      <c r="AM72" s="6">
        <f t="shared" si="34"/>
        <v>0</v>
      </c>
      <c r="AN72" s="6">
        <f t="shared" si="34"/>
        <v>0</v>
      </c>
      <c r="AO72" s="6">
        <f t="shared" si="34"/>
        <v>0</v>
      </c>
      <c r="AP72" s="6">
        <f t="shared" si="34"/>
        <v>0</v>
      </c>
      <c r="AQ72" s="6">
        <f t="shared" si="34"/>
        <v>0</v>
      </c>
      <c r="AR72" s="6">
        <f t="shared" si="34"/>
        <v>0</v>
      </c>
      <c r="AS72" s="6">
        <f t="shared" si="34"/>
        <v>0</v>
      </c>
      <c r="AT72" s="6">
        <f t="shared" si="34"/>
        <v>0</v>
      </c>
      <c r="AU72" s="6">
        <f t="shared" si="34"/>
        <v>0</v>
      </c>
      <c r="AV72" s="6">
        <f t="shared" si="34"/>
        <v>0</v>
      </c>
      <c r="AW72" s="6">
        <f t="shared" si="34"/>
        <v>0</v>
      </c>
      <c r="AX72" s="6">
        <f t="shared" si="34"/>
        <v>0</v>
      </c>
      <c r="AY72" s="6">
        <f t="shared" si="34"/>
        <v>0</v>
      </c>
      <c r="AZ72" s="6">
        <f t="shared" si="34"/>
        <v>0</v>
      </c>
      <c r="BA72" s="6">
        <f t="shared" si="34"/>
        <v>0</v>
      </c>
      <c r="BB72" s="6">
        <f t="shared" si="34"/>
        <v>3.7999999999999999E-2</v>
      </c>
      <c r="BC72" s="6">
        <f t="shared" si="34"/>
        <v>0</v>
      </c>
      <c r="BD72" s="6">
        <f t="shared" si="34"/>
        <v>0</v>
      </c>
      <c r="BE72" s="6">
        <f t="shared" si="34"/>
        <v>0</v>
      </c>
      <c r="BF72" s="6">
        <f t="shared" si="34"/>
        <v>0</v>
      </c>
      <c r="BG72" s="6">
        <f t="shared" si="34"/>
        <v>0</v>
      </c>
      <c r="BH72" s="6">
        <f t="shared" si="34"/>
        <v>8.0000000000000002E-3</v>
      </c>
      <c r="BI72" s="6">
        <f t="shared" si="34"/>
        <v>5.0000000000000001E-3</v>
      </c>
      <c r="BJ72" s="6">
        <f t="shared" si="34"/>
        <v>0</v>
      </c>
      <c r="BK72" s="6">
        <f t="shared" si="34"/>
        <v>0</v>
      </c>
      <c r="BL72" s="6">
        <f t="shared" si="34"/>
        <v>5.0000000000000001E-3</v>
      </c>
      <c r="BM72" s="6">
        <f t="shared" si="34"/>
        <v>2E-3</v>
      </c>
      <c r="BN72" s="6">
        <f t="shared" si="34"/>
        <v>2E-3</v>
      </c>
      <c r="BO72" s="6">
        <f t="shared" ref="BO72" si="36">BO13</f>
        <v>0</v>
      </c>
    </row>
    <row r="73" spans="1:69" ht="15" customHeight="1" x14ac:dyDescent="0.25">
      <c r="A73" s="98"/>
      <c r="B73" s="6" t="s">
        <v>14</v>
      </c>
      <c r="C73" s="90"/>
      <c r="D73" s="6">
        <f t="shared" si="34"/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4.0000000000000001E-3</v>
      </c>
      <c r="L73" s="6">
        <f t="shared" si="34"/>
        <v>0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3.4500000000000003E-2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0</v>
      </c>
      <c r="BH73" s="6">
        <f t="shared" si="34"/>
        <v>0</v>
      </c>
      <c r="BI73" s="6">
        <f t="shared" si="34"/>
        <v>0</v>
      </c>
      <c r="BJ73" s="6">
        <f t="shared" si="34"/>
        <v>0</v>
      </c>
      <c r="BK73" s="6">
        <f t="shared" si="34"/>
        <v>0</v>
      </c>
      <c r="BL73" s="6">
        <f t="shared" si="34"/>
        <v>0</v>
      </c>
      <c r="BM73" s="6">
        <f t="shared" si="34"/>
        <v>0</v>
      </c>
      <c r="BN73" s="6">
        <f t="shared" si="34"/>
        <v>1E-3</v>
      </c>
      <c r="BO73" s="6">
        <f t="shared" ref="BO73" si="37">BO14</f>
        <v>0</v>
      </c>
    </row>
    <row r="74" spans="1:69" ht="15" customHeight="1" x14ac:dyDescent="0.25">
      <c r="A74" s="98"/>
      <c r="B74" s="11" t="s">
        <v>15</v>
      </c>
      <c r="C74" s="90"/>
      <c r="D74" s="6">
        <f t="shared" si="34"/>
        <v>0.03</v>
      </c>
      <c r="E74" s="6">
        <f t="shared" si="34"/>
        <v>0</v>
      </c>
      <c r="F74" s="6">
        <f t="shared" si="34"/>
        <v>0</v>
      </c>
      <c r="G74" s="6">
        <f t="shared" ref="G74:BN77" si="38">G15</f>
        <v>0</v>
      </c>
      <c r="H74" s="6">
        <f t="shared" si="38"/>
        <v>0</v>
      </c>
      <c r="I74" s="6">
        <f t="shared" si="38"/>
        <v>0</v>
      </c>
      <c r="J74" s="6">
        <f t="shared" si="38"/>
        <v>0</v>
      </c>
      <c r="K74" s="6">
        <f t="shared" si="38"/>
        <v>0</v>
      </c>
      <c r="L74" s="6">
        <f t="shared" si="38"/>
        <v>0</v>
      </c>
      <c r="M74" s="6">
        <f t="shared" si="38"/>
        <v>0</v>
      </c>
      <c r="N74" s="6">
        <f t="shared" si="38"/>
        <v>0</v>
      </c>
      <c r="O74" s="6">
        <f t="shared" si="38"/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 t="shared" si="38"/>
        <v>0</v>
      </c>
      <c r="U74" s="6">
        <f t="shared" si="38"/>
        <v>0</v>
      </c>
      <c r="V74" s="6">
        <f t="shared" si="38"/>
        <v>0</v>
      </c>
      <c r="W74" s="6">
        <f t="shared" si="38"/>
        <v>0</v>
      </c>
      <c r="X74" s="6">
        <f t="shared" si="38"/>
        <v>0</v>
      </c>
      <c r="Y74" s="6">
        <f t="shared" si="38"/>
        <v>0</v>
      </c>
      <c r="Z74" s="6">
        <f t="shared" si="38"/>
        <v>0</v>
      </c>
      <c r="AA74" s="6">
        <f t="shared" si="38"/>
        <v>0</v>
      </c>
      <c r="AB74" s="6">
        <f t="shared" si="38"/>
        <v>0</v>
      </c>
      <c r="AC74" s="6">
        <f t="shared" si="38"/>
        <v>0</v>
      </c>
      <c r="AD74" s="6">
        <f t="shared" si="38"/>
        <v>0</v>
      </c>
      <c r="AE74" s="6">
        <f t="shared" si="38"/>
        <v>0</v>
      </c>
      <c r="AF74" s="6">
        <f t="shared" si="38"/>
        <v>0</v>
      </c>
      <c r="AG74" s="6">
        <f t="shared" si="38"/>
        <v>0</v>
      </c>
      <c r="AH74" s="6">
        <f t="shared" si="38"/>
        <v>0</v>
      </c>
      <c r="AI74" s="6">
        <f t="shared" si="38"/>
        <v>0</v>
      </c>
      <c r="AJ74" s="6">
        <f t="shared" si="38"/>
        <v>0</v>
      </c>
      <c r="AK74" s="6">
        <f t="shared" si="38"/>
        <v>0</v>
      </c>
      <c r="AL74" s="6">
        <f t="shared" si="38"/>
        <v>0</v>
      </c>
      <c r="AM74" s="6">
        <f t="shared" si="38"/>
        <v>0</v>
      </c>
      <c r="AN74" s="6">
        <f t="shared" si="38"/>
        <v>0</v>
      </c>
      <c r="AO74" s="6">
        <f t="shared" si="38"/>
        <v>0</v>
      </c>
      <c r="AP74" s="6">
        <f t="shared" si="38"/>
        <v>0</v>
      </c>
      <c r="AQ74" s="6">
        <f t="shared" si="38"/>
        <v>0</v>
      </c>
      <c r="AR74" s="6">
        <f t="shared" si="38"/>
        <v>0</v>
      </c>
      <c r="AS74" s="6">
        <f t="shared" si="38"/>
        <v>0</v>
      </c>
      <c r="AT74" s="6">
        <f t="shared" si="38"/>
        <v>0</v>
      </c>
      <c r="AU74" s="6">
        <f t="shared" si="38"/>
        <v>0</v>
      </c>
      <c r="AV74" s="6">
        <f t="shared" si="38"/>
        <v>0</v>
      </c>
      <c r="AW74" s="6">
        <f t="shared" si="38"/>
        <v>0</v>
      </c>
      <c r="AX74" s="6">
        <f t="shared" si="38"/>
        <v>0</v>
      </c>
      <c r="AY74" s="6">
        <f t="shared" si="38"/>
        <v>0</v>
      </c>
      <c r="AZ74" s="6">
        <f t="shared" si="38"/>
        <v>0</v>
      </c>
      <c r="BA74" s="6">
        <f t="shared" si="38"/>
        <v>0</v>
      </c>
      <c r="BB74" s="6">
        <f t="shared" si="38"/>
        <v>0</v>
      </c>
      <c r="BC74" s="6">
        <f t="shared" si="38"/>
        <v>0</v>
      </c>
      <c r="BD74" s="6">
        <f t="shared" si="38"/>
        <v>0</v>
      </c>
      <c r="BE74" s="6">
        <f t="shared" si="38"/>
        <v>0</v>
      </c>
      <c r="BF74" s="6">
        <f t="shared" si="38"/>
        <v>0</v>
      </c>
      <c r="BG74" s="6">
        <f t="shared" si="38"/>
        <v>0</v>
      </c>
      <c r="BH74" s="6">
        <f t="shared" si="38"/>
        <v>0</v>
      </c>
      <c r="BI74" s="6">
        <f t="shared" si="38"/>
        <v>0</v>
      </c>
      <c r="BJ74" s="6">
        <f t="shared" si="38"/>
        <v>0</v>
      </c>
      <c r="BK74" s="6">
        <f t="shared" si="38"/>
        <v>0</v>
      </c>
      <c r="BL74" s="6">
        <f t="shared" si="38"/>
        <v>0</v>
      </c>
      <c r="BM74" s="6">
        <f t="shared" si="38"/>
        <v>0</v>
      </c>
      <c r="BN74" s="6">
        <f t="shared" si="38"/>
        <v>0</v>
      </c>
      <c r="BO74" s="6">
        <f t="shared" ref="BO74" si="39">BO15</f>
        <v>0</v>
      </c>
    </row>
    <row r="75" spans="1:69" x14ac:dyDescent="0.25">
      <c r="A75" s="98"/>
      <c r="B75" s="11" t="s">
        <v>16</v>
      </c>
      <c r="C75" s="90"/>
      <c r="D75" s="6">
        <f t="shared" ref="D75:AJ77" si="40">D16</f>
        <v>0</v>
      </c>
      <c r="E75" s="6">
        <f t="shared" si="40"/>
        <v>5.323E-2</v>
      </c>
      <c r="F75" s="6">
        <f t="shared" si="40"/>
        <v>0</v>
      </c>
      <c r="G75" s="6">
        <f t="shared" si="40"/>
        <v>0</v>
      </c>
      <c r="H75" s="6">
        <f t="shared" si="40"/>
        <v>0</v>
      </c>
      <c r="I75" s="6">
        <f t="shared" si="40"/>
        <v>0</v>
      </c>
      <c r="J75" s="6">
        <f t="shared" si="40"/>
        <v>0</v>
      </c>
      <c r="K75" s="6">
        <f t="shared" si="40"/>
        <v>0</v>
      </c>
      <c r="L75" s="6">
        <f t="shared" si="40"/>
        <v>0</v>
      </c>
      <c r="M75" s="6">
        <f t="shared" si="40"/>
        <v>0</v>
      </c>
      <c r="N75" s="6">
        <f t="shared" si="40"/>
        <v>0</v>
      </c>
      <c r="O75" s="6">
        <f t="shared" si="40"/>
        <v>0</v>
      </c>
      <c r="P75" s="6">
        <f t="shared" si="40"/>
        <v>0</v>
      </c>
      <c r="Q75" s="6">
        <f t="shared" si="40"/>
        <v>0</v>
      </c>
      <c r="R75" s="6">
        <f t="shared" si="40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40"/>
        <v>0</v>
      </c>
      <c r="Y75" s="6">
        <f t="shared" si="40"/>
        <v>0</v>
      </c>
      <c r="Z75" s="6">
        <f t="shared" si="40"/>
        <v>0</v>
      </c>
      <c r="AA75" s="6">
        <f t="shared" si="40"/>
        <v>0</v>
      </c>
      <c r="AB75" s="6">
        <f t="shared" si="40"/>
        <v>0</v>
      </c>
      <c r="AC75" s="6">
        <f t="shared" si="40"/>
        <v>0</v>
      </c>
      <c r="AD75" s="6">
        <f t="shared" si="40"/>
        <v>0</v>
      </c>
      <c r="AE75" s="6">
        <f t="shared" si="40"/>
        <v>0</v>
      </c>
      <c r="AF75" s="6">
        <f t="shared" si="40"/>
        <v>0</v>
      </c>
      <c r="AG75" s="6">
        <f t="shared" si="40"/>
        <v>0</v>
      </c>
      <c r="AH75" s="6">
        <f t="shared" si="40"/>
        <v>0</v>
      </c>
      <c r="AI75" s="6">
        <f t="shared" si="40"/>
        <v>0</v>
      </c>
      <c r="AJ75" s="6">
        <f t="shared" si="40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41">BO16</f>
        <v>0</v>
      </c>
    </row>
    <row r="76" spans="1:69" x14ac:dyDescent="0.25">
      <c r="A76" s="98"/>
      <c r="B76" s="11" t="s">
        <v>17</v>
      </c>
      <c r="C76" s="90"/>
      <c r="D76" s="6">
        <f t="shared" si="40"/>
        <v>0</v>
      </c>
      <c r="E76" s="6">
        <f t="shared" si="40"/>
        <v>0</v>
      </c>
      <c r="F76" s="6">
        <f t="shared" si="40"/>
        <v>0.01</v>
      </c>
      <c r="G76" s="6">
        <f t="shared" si="40"/>
        <v>5.0000000000000001E-4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4.4999999999999997E-3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42">BO17</f>
        <v>0</v>
      </c>
    </row>
    <row r="77" spans="1:69" ht="15" customHeight="1" x14ac:dyDescent="0.25">
      <c r="A77" s="99"/>
      <c r="B77" s="11"/>
      <c r="C77" s="91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3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4">SUM(D71:D77)</f>
        <v>0.03</v>
      </c>
      <c r="E78" s="47">
        <f t="shared" si="44"/>
        <v>5.323E-2</v>
      </c>
      <c r="F78" s="47">
        <f t="shared" si="44"/>
        <v>0.01</v>
      </c>
      <c r="G78" s="47">
        <f t="shared" si="44"/>
        <v>5.0000000000000001E-4</v>
      </c>
      <c r="H78" s="47">
        <f t="shared" si="44"/>
        <v>0</v>
      </c>
      <c r="I78" s="47">
        <f t="shared" si="44"/>
        <v>0</v>
      </c>
      <c r="J78" s="47">
        <f t="shared" si="44"/>
        <v>0</v>
      </c>
      <c r="K78" s="47">
        <f t="shared" si="44"/>
        <v>6.5000000000000006E-3</v>
      </c>
      <c r="L78" s="47">
        <f t="shared" si="44"/>
        <v>8.9999999999999993E-3</v>
      </c>
      <c r="M78" s="47">
        <f t="shared" si="44"/>
        <v>0</v>
      </c>
      <c r="N78" s="47">
        <f t="shared" si="44"/>
        <v>0</v>
      </c>
      <c r="O78" s="47">
        <f t="shared" si="44"/>
        <v>0</v>
      </c>
      <c r="P78" s="47">
        <f t="shared" si="44"/>
        <v>0</v>
      </c>
      <c r="Q78" s="47">
        <f t="shared" si="44"/>
        <v>0</v>
      </c>
      <c r="R78" s="47">
        <f t="shared" si="44"/>
        <v>0</v>
      </c>
      <c r="S78" s="47">
        <f t="shared" si="44"/>
        <v>0</v>
      </c>
      <c r="T78" s="47">
        <f t="shared" si="44"/>
        <v>0</v>
      </c>
      <c r="U78" s="47">
        <f t="shared" si="44"/>
        <v>0</v>
      </c>
      <c r="V78" s="47">
        <f t="shared" si="44"/>
        <v>0</v>
      </c>
      <c r="W78" s="47">
        <f t="shared" si="44"/>
        <v>0</v>
      </c>
      <c r="X78" s="47">
        <f t="shared" si="44"/>
        <v>0</v>
      </c>
      <c r="Y78" s="47">
        <f t="shared" si="44"/>
        <v>0</v>
      </c>
      <c r="Z78" s="47">
        <f t="shared" si="44"/>
        <v>0</v>
      </c>
      <c r="AA78" s="47">
        <f t="shared" si="44"/>
        <v>0</v>
      </c>
      <c r="AB78" s="47">
        <f t="shared" si="44"/>
        <v>0</v>
      </c>
      <c r="AC78" s="47">
        <f t="shared" si="44"/>
        <v>0</v>
      </c>
      <c r="AD78" s="47">
        <f t="shared" si="44"/>
        <v>0</v>
      </c>
      <c r="AE78" s="47">
        <f t="shared" si="44"/>
        <v>0</v>
      </c>
      <c r="AF78" s="47">
        <f t="shared" si="44"/>
        <v>4.4999999999999997E-3</v>
      </c>
      <c r="AG78" s="47">
        <f t="shared" si="44"/>
        <v>0</v>
      </c>
      <c r="AH78" s="47">
        <f t="shared" si="44"/>
        <v>0</v>
      </c>
      <c r="AI78" s="47">
        <f t="shared" si="44"/>
        <v>0</v>
      </c>
      <c r="AJ78" s="47">
        <f t="shared" ref="AJ78:BN78" si="45">SUM(AJ71:AJ77)</f>
        <v>8.9999999999999998E-4</v>
      </c>
      <c r="AK78" s="47">
        <f t="shared" si="45"/>
        <v>0</v>
      </c>
      <c r="AL78" s="47">
        <f t="shared" si="45"/>
        <v>0</v>
      </c>
      <c r="AM78" s="47">
        <f t="shared" si="45"/>
        <v>0</v>
      </c>
      <c r="AN78" s="47">
        <f t="shared" si="45"/>
        <v>0</v>
      </c>
      <c r="AO78" s="47">
        <f t="shared" si="45"/>
        <v>0</v>
      </c>
      <c r="AP78" s="47">
        <f t="shared" si="45"/>
        <v>0</v>
      </c>
      <c r="AQ78" s="47">
        <f t="shared" si="45"/>
        <v>0</v>
      </c>
      <c r="AR78" s="47">
        <f t="shared" si="45"/>
        <v>0</v>
      </c>
      <c r="AS78" s="47">
        <f t="shared" si="45"/>
        <v>3.4500000000000003E-2</v>
      </c>
      <c r="AT78" s="47">
        <f t="shared" si="45"/>
        <v>0</v>
      </c>
      <c r="AU78" s="47">
        <f t="shared" si="45"/>
        <v>0</v>
      </c>
      <c r="AV78" s="47">
        <f t="shared" si="45"/>
        <v>0</v>
      </c>
      <c r="AW78" s="47">
        <f t="shared" si="45"/>
        <v>0</v>
      </c>
      <c r="AX78" s="47">
        <f t="shared" si="45"/>
        <v>0</v>
      </c>
      <c r="AY78" s="47">
        <f t="shared" si="45"/>
        <v>0</v>
      </c>
      <c r="AZ78" s="47">
        <f t="shared" si="45"/>
        <v>0</v>
      </c>
      <c r="BA78" s="47">
        <f t="shared" si="45"/>
        <v>2.8000000000000001E-2</v>
      </c>
      <c r="BB78" s="47">
        <f t="shared" si="45"/>
        <v>3.7999999999999999E-2</v>
      </c>
      <c r="BC78" s="47">
        <f t="shared" si="45"/>
        <v>0</v>
      </c>
      <c r="BD78" s="47">
        <f t="shared" si="45"/>
        <v>0</v>
      </c>
      <c r="BE78" s="47">
        <f t="shared" si="45"/>
        <v>0</v>
      </c>
      <c r="BF78" s="47">
        <f t="shared" si="45"/>
        <v>0</v>
      </c>
      <c r="BG78" s="47">
        <f t="shared" si="45"/>
        <v>5.6000000000000001E-2</v>
      </c>
      <c r="BH78" s="47">
        <f t="shared" si="45"/>
        <v>2.5000000000000001E-2</v>
      </c>
      <c r="BI78" s="47">
        <f t="shared" si="45"/>
        <v>1.7000000000000001E-2</v>
      </c>
      <c r="BJ78" s="47">
        <f t="shared" si="45"/>
        <v>0.05</v>
      </c>
      <c r="BK78" s="47">
        <f t="shared" si="45"/>
        <v>0</v>
      </c>
      <c r="BL78" s="47">
        <f t="shared" si="45"/>
        <v>8.0000000000000002E-3</v>
      </c>
      <c r="BM78" s="47">
        <f t="shared" si="45"/>
        <v>4.0000000000000001E-3</v>
      </c>
      <c r="BN78" s="47">
        <f t="shared" si="45"/>
        <v>5.0000000000000001E-3</v>
      </c>
      <c r="BO78" s="47">
        <f t="shared" ref="BO78" si="46">SUM(BO71:BO77)</f>
        <v>0</v>
      </c>
    </row>
    <row r="79" spans="1:69" ht="17.25" x14ac:dyDescent="0.3">
      <c r="A79" s="44"/>
      <c r="B79" s="45" t="s">
        <v>35</v>
      </c>
      <c r="C79" s="46"/>
      <c r="D79" s="48">
        <f t="shared" ref="D79:BN79" si="47">PRODUCT(D78,$F$4)</f>
        <v>1.26</v>
      </c>
      <c r="E79" s="48">
        <f t="shared" si="47"/>
        <v>2.2356600000000002</v>
      </c>
      <c r="F79" s="48">
        <f t="shared" si="47"/>
        <v>0.42</v>
      </c>
      <c r="G79" s="48">
        <f t="shared" si="47"/>
        <v>2.1000000000000001E-2</v>
      </c>
      <c r="H79" s="48">
        <f t="shared" si="47"/>
        <v>0</v>
      </c>
      <c r="I79" s="48">
        <f t="shared" si="47"/>
        <v>0</v>
      </c>
      <c r="J79" s="48">
        <f t="shared" si="47"/>
        <v>0</v>
      </c>
      <c r="K79" s="48">
        <f t="shared" si="47"/>
        <v>0.27300000000000002</v>
      </c>
      <c r="L79" s="48">
        <f t="shared" si="47"/>
        <v>0.37799999999999995</v>
      </c>
      <c r="M79" s="48">
        <f t="shared" si="47"/>
        <v>0</v>
      </c>
      <c r="N79" s="48">
        <f t="shared" si="47"/>
        <v>0</v>
      </c>
      <c r="O79" s="48">
        <f t="shared" si="47"/>
        <v>0</v>
      </c>
      <c r="P79" s="48">
        <f t="shared" si="47"/>
        <v>0</v>
      </c>
      <c r="Q79" s="48">
        <f t="shared" si="47"/>
        <v>0</v>
      </c>
      <c r="R79" s="48">
        <f t="shared" si="47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7"/>
        <v>0</v>
      </c>
      <c r="Y79" s="48">
        <f t="shared" si="47"/>
        <v>0</v>
      </c>
      <c r="Z79" s="48">
        <f t="shared" si="47"/>
        <v>0</v>
      </c>
      <c r="AA79" s="48">
        <f t="shared" si="47"/>
        <v>0</v>
      </c>
      <c r="AB79" s="48">
        <f t="shared" si="47"/>
        <v>0</v>
      </c>
      <c r="AC79" s="48">
        <f t="shared" si="47"/>
        <v>0</v>
      </c>
      <c r="AD79" s="48">
        <f t="shared" si="47"/>
        <v>0</v>
      </c>
      <c r="AE79" s="48">
        <f t="shared" si="47"/>
        <v>0</v>
      </c>
      <c r="AF79" s="48">
        <f t="shared" si="47"/>
        <v>0.18899999999999997</v>
      </c>
      <c r="AG79" s="48">
        <f t="shared" si="47"/>
        <v>0</v>
      </c>
      <c r="AH79" s="48">
        <f t="shared" si="47"/>
        <v>0</v>
      </c>
      <c r="AI79" s="48">
        <f t="shared" si="47"/>
        <v>0</v>
      </c>
      <c r="AJ79" s="48">
        <f t="shared" si="47"/>
        <v>3.78E-2</v>
      </c>
      <c r="AK79" s="48">
        <f t="shared" si="47"/>
        <v>0</v>
      </c>
      <c r="AL79" s="48">
        <f t="shared" si="47"/>
        <v>0</v>
      </c>
      <c r="AM79" s="48">
        <f t="shared" si="47"/>
        <v>0</v>
      </c>
      <c r="AN79" s="48">
        <f t="shared" si="47"/>
        <v>0</v>
      </c>
      <c r="AO79" s="48">
        <f t="shared" si="47"/>
        <v>0</v>
      </c>
      <c r="AP79" s="48">
        <f t="shared" si="47"/>
        <v>0</v>
      </c>
      <c r="AQ79" s="48">
        <f t="shared" si="47"/>
        <v>0</v>
      </c>
      <c r="AR79" s="48">
        <f t="shared" si="47"/>
        <v>0</v>
      </c>
      <c r="AS79" s="48">
        <f t="shared" si="47"/>
        <v>1.4490000000000001</v>
      </c>
      <c r="AT79" s="48">
        <f t="shared" si="47"/>
        <v>0</v>
      </c>
      <c r="AU79" s="48">
        <f t="shared" si="47"/>
        <v>0</v>
      </c>
      <c r="AV79" s="48">
        <f t="shared" si="47"/>
        <v>0</v>
      </c>
      <c r="AW79" s="48">
        <f t="shared" si="47"/>
        <v>0</v>
      </c>
      <c r="AX79" s="48">
        <f t="shared" si="47"/>
        <v>0</v>
      </c>
      <c r="AY79" s="48">
        <f t="shared" si="47"/>
        <v>0</v>
      </c>
      <c r="AZ79" s="48">
        <f t="shared" si="47"/>
        <v>0</v>
      </c>
      <c r="BA79" s="48">
        <f t="shared" si="47"/>
        <v>1.1759999999999999</v>
      </c>
      <c r="BB79" s="48">
        <f t="shared" si="47"/>
        <v>1.5959999999999999</v>
      </c>
      <c r="BC79" s="48">
        <f t="shared" si="47"/>
        <v>0</v>
      </c>
      <c r="BD79" s="48">
        <f t="shared" si="47"/>
        <v>0</v>
      </c>
      <c r="BE79" s="48">
        <f t="shared" si="47"/>
        <v>0</v>
      </c>
      <c r="BF79" s="48">
        <f t="shared" si="47"/>
        <v>0</v>
      </c>
      <c r="BG79" s="48">
        <f t="shared" si="47"/>
        <v>2.3519999999999999</v>
      </c>
      <c r="BH79" s="48">
        <f t="shared" si="47"/>
        <v>1.05</v>
      </c>
      <c r="BI79" s="48">
        <f t="shared" si="47"/>
        <v>0.71400000000000008</v>
      </c>
      <c r="BJ79" s="48">
        <f t="shared" si="47"/>
        <v>2.1</v>
      </c>
      <c r="BK79" s="48">
        <f t="shared" si="47"/>
        <v>0</v>
      </c>
      <c r="BL79" s="48">
        <f t="shared" si="47"/>
        <v>0.33600000000000002</v>
      </c>
      <c r="BM79" s="48">
        <f t="shared" si="47"/>
        <v>0.16800000000000001</v>
      </c>
      <c r="BN79" s="48">
        <f t="shared" si="47"/>
        <v>0.21</v>
      </c>
      <c r="BO79" s="48">
        <f t="shared" ref="BO79" si="48">PRODUCT(BO78,$F$4)</f>
        <v>0</v>
      </c>
    </row>
    <row r="83" spans="1:69" ht="17.25" x14ac:dyDescent="0.3">
      <c r="A83" s="27"/>
      <c r="B83" s="28" t="s">
        <v>26</v>
      </c>
      <c r="C83" s="29" t="s">
        <v>27</v>
      </c>
      <c r="D83" s="30">
        <f t="shared" ref="D83:BN83" si="49">D43</f>
        <v>67.27</v>
      </c>
      <c r="E83" s="30">
        <f t="shared" si="49"/>
        <v>70</v>
      </c>
      <c r="F83" s="30">
        <f t="shared" si="49"/>
        <v>86</v>
      </c>
      <c r="G83" s="30">
        <f t="shared" si="49"/>
        <v>568</v>
      </c>
      <c r="H83" s="30">
        <f t="shared" si="49"/>
        <v>1140</v>
      </c>
      <c r="I83" s="30">
        <f t="shared" si="49"/>
        <v>720</v>
      </c>
      <c r="J83" s="30">
        <f t="shared" si="49"/>
        <v>71.38</v>
      </c>
      <c r="K83" s="30">
        <f t="shared" si="49"/>
        <v>662.44</v>
      </c>
      <c r="L83" s="30">
        <f t="shared" si="49"/>
        <v>200.83</v>
      </c>
      <c r="M83" s="30">
        <f t="shared" si="49"/>
        <v>529</v>
      </c>
      <c r="N83" s="30">
        <f t="shared" si="49"/>
        <v>99.49</v>
      </c>
      <c r="O83" s="30">
        <f t="shared" si="49"/>
        <v>320.32</v>
      </c>
      <c r="P83" s="30">
        <f t="shared" si="49"/>
        <v>373.68</v>
      </c>
      <c r="Q83" s="30">
        <f t="shared" si="49"/>
        <v>400</v>
      </c>
      <c r="R83" s="30">
        <f t="shared" si="49"/>
        <v>0</v>
      </c>
      <c r="S83" s="30">
        <f>S43</f>
        <v>0</v>
      </c>
      <c r="T83" s="30">
        <f>T43</f>
        <v>0</v>
      </c>
      <c r="U83" s="30">
        <f>U43</f>
        <v>708</v>
      </c>
      <c r="V83" s="30">
        <f>V43</f>
        <v>364.1</v>
      </c>
      <c r="W83" s="30">
        <f>W43</f>
        <v>139</v>
      </c>
      <c r="X83" s="30">
        <f t="shared" si="49"/>
        <v>7.6</v>
      </c>
      <c r="Y83" s="30">
        <f t="shared" si="49"/>
        <v>0</v>
      </c>
      <c r="Z83" s="30">
        <f t="shared" si="49"/>
        <v>305</v>
      </c>
      <c r="AA83" s="30">
        <f t="shared" si="49"/>
        <v>273</v>
      </c>
      <c r="AB83" s="30">
        <f t="shared" si="49"/>
        <v>263</v>
      </c>
      <c r="AC83" s="30">
        <f t="shared" si="49"/>
        <v>250</v>
      </c>
      <c r="AD83" s="30">
        <f t="shared" si="49"/>
        <v>145</v>
      </c>
      <c r="AE83" s="30">
        <f t="shared" si="49"/>
        <v>298.43</v>
      </c>
      <c r="AF83" s="30">
        <f t="shared" si="49"/>
        <v>229</v>
      </c>
      <c r="AG83" s="30">
        <f t="shared" si="49"/>
        <v>231.82</v>
      </c>
      <c r="AH83" s="30">
        <f t="shared" si="49"/>
        <v>69.2</v>
      </c>
      <c r="AI83" s="30">
        <f t="shared" si="49"/>
        <v>59.25</v>
      </c>
      <c r="AJ83" s="30">
        <f t="shared" si="49"/>
        <v>38.5</v>
      </c>
      <c r="AK83" s="30">
        <f t="shared" si="49"/>
        <v>190</v>
      </c>
      <c r="AL83" s="30">
        <f t="shared" si="49"/>
        <v>194</v>
      </c>
      <c r="AM83" s="30">
        <f t="shared" si="49"/>
        <v>316.27999999999997</v>
      </c>
      <c r="AN83" s="30">
        <f t="shared" si="49"/>
        <v>254</v>
      </c>
      <c r="AO83" s="30">
        <f t="shared" si="49"/>
        <v>0</v>
      </c>
      <c r="AP83" s="30">
        <f t="shared" si="49"/>
        <v>201.15</v>
      </c>
      <c r="AQ83" s="30">
        <f t="shared" si="49"/>
        <v>62.5</v>
      </c>
      <c r="AR83" s="30">
        <f t="shared" si="49"/>
        <v>50</v>
      </c>
      <c r="AS83" s="30">
        <f t="shared" si="49"/>
        <v>72</v>
      </c>
      <c r="AT83" s="30">
        <f t="shared" si="49"/>
        <v>64.290000000000006</v>
      </c>
      <c r="AU83" s="30">
        <f t="shared" si="49"/>
        <v>57.14</v>
      </c>
      <c r="AV83" s="30">
        <f t="shared" si="49"/>
        <v>51.25</v>
      </c>
      <c r="AW83" s="30">
        <f t="shared" si="49"/>
        <v>77.14</v>
      </c>
      <c r="AX83" s="30">
        <f t="shared" si="49"/>
        <v>66</v>
      </c>
      <c r="AY83" s="30">
        <f t="shared" si="49"/>
        <v>60</v>
      </c>
      <c r="AZ83" s="30">
        <f t="shared" si="49"/>
        <v>123.33</v>
      </c>
      <c r="BA83" s="30">
        <f t="shared" si="49"/>
        <v>296</v>
      </c>
      <c r="BB83" s="30">
        <f t="shared" si="49"/>
        <v>499</v>
      </c>
      <c r="BC83" s="30">
        <f t="shared" si="49"/>
        <v>503</v>
      </c>
      <c r="BD83" s="30">
        <f t="shared" si="49"/>
        <v>217</v>
      </c>
      <c r="BE83" s="30">
        <f t="shared" si="49"/>
        <v>410</v>
      </c>
      <c r="BF83" s="30">
        <f t="shared" si="49"/>
        <v>0</v>
      </c>
      <c r="BG83" s="30">
        <f t="shared" si="49"/>
        <v>62</v>
      </c>
      <c r="BH83" s="30">
        <f t="shared" si="49"/>
        <v>62</v>
      </c>
      <c r="BI83" s="30">
        <f t="shared" si="49"/>
        <v>41</v>
      </c>
      <c r="BJ83" s="30">
        <f t="shared" si="49"/>
        <v>30</v>
      </c>
      <c r="BK83" s="30">
        <f t="shared" si="49"/>
        <v>55</v>
      </c>
      <c r="BL83" s="30">
        <f t="shared" si="49"/>
        <v>278</v>
      </c>
      <c r="BM83" s="30">
        <f t="shared" si="49"/>
        <v>138.88999999999999</v>
      </c>
      <c r="BN83" s="30">
        <f t="shared" si="49"/>
        <v>14.89</v>
      </c>
      <c r="BO83" s="30">
        <f t="shared" ref="BO83" si="50">BO43</f>
        <v>10000</v>
      </c>
    </row>
    <row r="84" spans="1:69" ht="17.25" x14ac:dyDescent="0.3">
      <c r="B84" s="21" t="s">
        <v>28</v>
      </c>
      <c r="C84" s="22" t="s">
        <v>27</v>
      </c>
      <c r="D84" s="23">
        <f t="shared" ref="D84:BN84" si="51">D83/1000</f>
        <v>6.7269999999999996E-2</v>
      </c>
      <c r="E84" s="23">
        <f t="shared" si="51"/>
        <v>7.0000000000000007E-2</v>
      </c>
      <c r="F84" s="23">
        <f t="shared" si="51"/>
        <v>8.5999999999999993E-2</v>
      </c>
      <c r="G84" s="23">
        <f t="shared" si="51"/>
        <v>0.56799999999999995</v>
      </c>
      <c r="H84" s="23">
        <f t="shared" si="51"/>
        <v>1.1399999999999999</v>
      </c>
      <c r="I84" s="23">
        <f t="shared" si="51"/>
        <v>0.72</v>
      </c>
      <c r="J84" s="23">
        <f t="shared" si="51"/>
        <v>7.1379999999999999E-2</v>
      </c>
      <c r="K84" s="23">
        <f t="shared" si="51"/>
        <v>0.66244000000000003</v>
      </c>
      <c r="L84" s="23">
        <f t="shared" si="51"/>
        <v>0.20083000000000001</v>
      </c>
      <c r="M84" s="23">
        <f t="shared" si="51"/>
        <v>0.52900000000000003</v>
      </c>
      <c r="N84" s="23">
        <f t="shared" si="51"/>
        <v>9.9489999999999995E-2</v>
      </c>
      <c r="O84" s="23">
        <f t="shared" si="51"/>
        <v>0.32031999999999999</v>
      </c>
      <c r="P84" s="23">
        <f t="shared" si="51"/>
        <v>0.37368000000000001</v>
      </c>
      <c r="Q84" s="23">
        <f t="shared" si="51"/>
        <v>0.4</v>
      </c>
      <c r="R84" s="23">
        <f t="shared" si="51"/>
        <v>0</v>
      </c>
      <c r="S84" s="23">
        <f>S83/1000</f>
        <v>0</v>
      </c>
      <c r="T84" s="23">
        <f>T83/1000</f>
        <v>0</v>
      </c>
      <c r="U84" s="23">
        <f>U83/1000</f>
        <v>0.70799999999999996</v>
      </c>
      <c r="V84" s="23">
        <f>V83/1000</f>
        <v>0.36410000000000003</v>
      </c>
      <c r="W84" s="23">
        <f>W83/1000</f>
        <v>0.13900000000000001</v>
      </c>
      <c r="X84" s="23">
        <f t="shared" si="51"/>
        <v>7.6E-3</v>
      </c>
      <c r="Y84" s="23">
        <f t="shared" si="51"/>
        <v>0</v>
      </c>
      <c r="Z84" s="23">
        <f t="shared" si="51"/>
        <v>0.30499999999999999</v>
      </c>
      <c r="AA84" s="23">
        <f t="shared" si="51"/>
        <v>0.27300000000000002</v>
      </c>
      <c r="AB84" s="23">
        <f t="shared" si="51"/>
        <v>0.26300000000000001</v>
      </c>
      <c r="AC84" s="23">
        <f t="shared" si="51"/>
        <v>0.25</v>
      </c>
      <c r="AD84" s="23">
        <f t="shared" si="51"/>
        <v>0.14499999999999999</v>
      </c>
      <c r="AE84" s="23">
        <f t="shared" si="51"/>
        <v>0.29843000000000003</v>
      </c>
      <c r="AF84" s="23">
        <f t="shared" si="51"/>
        <v>0.22900000000000001</v>
      </c>
      <c r="AG84" s="23">
        <f t="shared" si="51"/>
        <v>0.23182</v>
      </c>
      <c r="AH84" s="23">
        <f t="shared" si="51"/>
        <v>6.9199999999999998E-2</v>
      </c>
      <c r="AI84" s="23">
        <f t="shared" si="51"/>
        <v>5.9249999999999997E-2</v>
      </c>
      <c r="AJ84" s="23">
        <f t="shared" si="51"/>
        <v>3.85E-2</v>
      </c>
      <c r="AK84" s="23">
        <f t="shared" si="51"/>
        <v>0.19</v>
      </c>
      <c r="AL84" s="23">
        <f t="shared" si="51"/>
        <v>0.19400000000000001</v>
      </c>
      <c r="AM84" s="23">
        <f t="shared" si="51"/>
        <v>0.31627999999999995</v>
      </c>
      <c r="AN84" s="23">
        <f t="shared" si="51"/>
        <v>0.254</v>
      </c>
      <c r="AO84" s="23">
        <f t="shared" si="51"/>
        <v>0</v>
      </c>
      <c r="AP84" s="23">
        <f t="shared" si="51"/>
        <v>0.20115</v>
      </c>
      <c r="AQ84" s="23">
        <f t="shared" si="51"/>
        <v>6.25E-2</v>
      </c>
      <c r="AR84" s="23">
        <f t="shared" si="51"/>
        <v>0.05</v>
      </c>
      <c r="AS84" s="23">
        <f t="shared" si="51"/>
        <v>7.1999999999999995E-2</v>
      </c>
      <c r="AT84" s="23">
        <f t="shared" si="51"/>
        <v>6.429E-2</v>
      </c>
      <c r="AU84" s="23">
        <f t="shared" si="51"/>
        <v>5.7140000000000003E-2</v>
      </c>
      <c r="AV84" s="23">
        <f t="shared" si="51"/>
        <v>5.1249999999999997E-2</v>
      </c>
      <c r="AW84" s="23">
        <f t="shared" si="51"/>
        <v>7.714E-2</v>
      </c>
      <c r="AX84" s="23">
        <f t="shared" si="51"/>
        <v>6.6000000000000003E-2</v>
      </c>
      <c r="AY84" s="23">
        <f t="shared" si="51"/>
        <v>0.06</v>
      </c>
      <c r="AZ84" s="23">
        <f t="shared" si="51"/>
        <v>0.12333</v>
      </c>
      <c r="BA84" s="23">
        <f t="shared" si="51"/>
        <v>0.29599999999999999</v>
      </c>
      <c r="BB84" s="23">
        <f t="shared" si="51"/>
        <v>0.499</v>
      </c>
      <c r="BC84" s="23">
        <f t="shared" si="51"/>
        <v>0.503</v>
      </c>
      <c r="BD84" s="23">
        <f t="shared" si="51"/>
        <v>0.217</v>
      </c>
      <c r="BE84" s="23">
        <f t="shared" si="51"/>
        <v>0.41</v>
      </c>
      <c r="BF84" s="23">
        <f t="shared" si="51"/>
        <v>0</v>
      </c>
      <c r="BG84" s="23">
        <f t="shared" si="51"/>
        <v>6.2E-2</v>
      </c>
      <c r="BH84" s="23">
        <f t="shared" si="51"/>
        <v>6.2E-2</v>
      </c>
      <c r="BI84" s="23">
        <f t="shared" si="51"/>
        <v>4.1000000000000002E-2</v>
      </c>
      <c r="BJ84" s="23">
        <f t="shared" si="51"/>
        <v>0.03</v>
      </c>
      <c r="BK84" s="23">
        <f t="shared" si="51"/>
        <v>5.5E-2</v>
      </c>
      <c r="BL84" s="23">
        <f t="shared" si="51"/>
        <v>0.27800000000000002</v>
      </c>
      <c r="BM84" s="23">
        <f t="shared" si="51"/>
        <v>0.13888999999999999</v>
      </c>
      <c r="BN84" s="23">
        <f t="shared" si="51"/>
        <v>1.489E-2</v>
      </c>
      <c r="BO84" s="23">
        <f t="shared" ref="BO84" si="52">BO83/1000</f>
        <v>10</v>
      </c>
    </row>
    <row r="85" spans="1:69" ht="17.25" x14ac:dyDescent="0.3">
      <c r="A85" s="31"/>
      <c r="B85" s="32" t="s">
        <v>29</v>
      </c>
      <c r="C85" s="108"/>
      <c r="D85" s="33">
        <f t="shared" ref="D85:BN85" si="53">D79*D83</f>
        <v>84.760199999999998</v>
      </c>
      <c r="E85" s="33">
        <f t="shared" si="53"/>
        <v>156.49620000000002</v>
      </c>
      <c r="F85" s="33">
        <f t="shared" si="53"/>
        <v>36.119999999999997</v>
      </c>
      <c r="G85" s="33">
        <f t="shared" si="53"/>
        <v>11.928000000000001</v>
      </c>
      <c r="H85" s="33">
        <f t="shared" si="53"/>
        <v>0</v>
      </c>
      <c r="I85" s="33">
        <f t="shared" si="53"/>
        <v>0</v>
      </c>
      <c r="J85" s="33">
        <f t="shared" si="53"/>
        <v>0</v>
      </c>
      <c r="K85" s="33">
        <f t="shared" si="53"/>
        <v>180.84612000000004</v>
      </c>
      <c r="L85" s="33">
        <f t="shared" si="53"/>
        <v>75.91373999999999</v>
      </c>
      <c r="M85" s="33">
        <f t="shared" si="53"/>
        <v>0</v>
      </c>
      <c r="N85" s="33">
        <f t="shared" si="53"/>
        <v>0</v>
      </c>
      <c r="O85" s="33">
        <f t="shared" si="53"/>
        <v>0</v>
      </c>
      <c r="P85" s="33">
        <f t="shared" si="53"/>
        <v>0</v>
      </c>
      <c r="Q85" s="33">
        <f t="shared" si="53"/>
        <v>0</v>
      </c>
      <c r="R85" s="33">
        <f t="shared" si="53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3"/>
        <v>0</v>
      </c>
      <c r="Y85" s="33">
        <f t="shared" si="53"/>
        <v>0</v>
      </c>
      <c r="Z85" s="33">
        <f t="shared" si="53"/>
        <v>0</v>
      </c>
      <c r="AA85" s="33">
        <f t="shared" si="53"/>
        <v>0</v>
      </c>
      <c r="AB85" s="33">
        <f t="shared" si="53"/>
        <v>0</v>
      </c>
      <c r="AC85" s="33">
        <f t="shared" si="53"/>
        <v>0</v>
      </c>
      <c r="AD85" s="33">
        <f t="shared" si="53"/>
        <v>0</v>
      </c>
      <c r="AE85" s="33">
        <f t="shared" si="53"/>
        <v>0</v>
      </c>
      <c r="AF85" s="33">
        <f t="shared" si="53"/>
        <v>43.280999999999992</v>
      </c>
      <c r="AG85" s="33">
        <f t="shared" si="53"/>
        <v>0</v>
      </c>
      <c r="AH85" s="33">
        <f t="shared" si="53"/>
        <v>0</v>
      </c>
      <c r="AI85" s="33">
        <f t="shared" si="53"/>
        <v>0</v>
      </c>
      <c r="AJ85" s="33">
        <f t="shared" si="53"/>
        <v>1.4553</v>
      </c>
      <c r="AK85" s="33">
        <f t="shared" si="53"/>
        <v>0</v>
      </c>
      <c r="AL85" s="33">
        <f t="shared" si="53"/>
        <v>0</v>
      </c>
      <c r="AM85" s="33">
        <f t="shared" si="53"/>
        <v>0</v>
      </c>
      <c r="AN85" s="33">
        <f t="shared" si="53"/>
        <v>0</v>
      </c>
      <c r="AO85" s="33">
        <f t="shared" si="53"/>
        <v>0</v>
      </c>
      <c r="AP85" s="33">
        <f t="shared" si="53"/>
        <v>0</v>
      </c>
      <c r="AQ85" s="33">
        <f t="shared" si="53"/>
        <v>0</v>
      </c>
      <c r="AR85" s="33">
        <f t="shared" si="53"/>
        <v>0</v>
      </c>
      <c r="AS85" s="33">
        <f t="shared" si="53"/>
        <v>104.328</v>
      </c>
      <c r="AT85" s="33">
        <f t="shared" si="53"/>
        <v>0</v>
      </c>
      <c r="AU85" s="33">
        <f t="shared" si="53"/>
        <v>0</v>
      </c>
      <c r="AV85" s="33">
        <f t="shared" si="53"/>
        <v>0</v>
      </c>
      <c r="AW85" s="33">
        <f t="shared" si="53"/>
        <v>0</v>
      </c>
      <c r="AX85" s="33">
        <f t="shared" si="53"/>
        <v>0</v>
      </c>
      <c r="AY85" s="33">
        <f t="shared" si="53"/>
        <v>0</v>
      </c>
      <c r="AZ85" s="33">
        <f t="shared" si="53"/>
        <v>0</v>
      </c>
      <c r="BA85" s="33">
        <f t="shared" si="53"/>
        <v>348.096</v>
      </c>
      <c r="BB85" s="33">
        <f t="shared" si="53"/>
        <v>796.40399999999988</v>
      </c>
      <c r="BC85" s="33">
        <f t="shared" si="53"/>
        <v>0</v>
      </c>
      <c r="BD85" s="33">
        <f t="shared" si="53"/>
        <v>0</v>
      </c>
      <c r="BE85" s="33">
        <f t="shared" si="53"/>
        <v>0</v>
      </c>
      <c r="BF85" s="33">
        <f t="shared" si="53"/>
        <v>0</v>
      </c>
      <c r="BG85" s="33">
        <f t="shared" si="53"/>
        <v>145.82399999999998</v>
      </c>
      <c r="BH85" s="33">
        <f t="shared" si="53"/>
        <v>65.100000000000009</v>
      </c>
      <c r="BI85" s="33">
        <f t="shared" si="53"/>
        <v>29.274000000000004</v>
      </c>
      <c r="BJ85" s="33">
        <f t="shared" si="53"/>
        <v>63</v>
      </c>
      <c r="BK85" s="33">
        <f t="shared" si="53"/>
        <v>0</v>
      </c>
      <c r="BL85" s="33">
        <f t="shared" si="53"/>
        <v>93.408000000000001</v>
      </c>
      <c r="BM85" s="33">
        <f t="shared" si="53"/>
        <v>23.33352</v>
      </c>
      <c r="BN85" s="33">
        <f t="shared" si="53"/>
        <v>3.1269</v>
      </c>
      <c r="BO85" s="33">
        <f t="shared" ref="BO85" si="54">BO79*BO83</f>
        <v>0</v>
      </c>
      <c r="BP85" s="34">
        <f>SUM(D85:BN85)</f>
        <v>2262.6949799999998</v>
      </c>
      <c r="BQ85" s="35">
        <f>BP85/$C$19</f>
        <v>53.873689999999996</v>
      </c>
    </row>
    <row r="86" spans="1:69" ht="17.25" x14ac:dyDescent="0.3">
      <c r="A86" s="31"/>
      <c r="B86" s="32" t="s">
        <v>30</v>
      </c>
      <c r="C86" s="108"/>
      <c r="D86" s="33">
        <f t="shared" ref="D86:BN86" si="55">D79*D83</f>
        <v>84.760199999999998</v>
      </c>
      <c r="E86" s="33">
        <f t="shared" si="55"/>
        <v>156.49620000000002</v>
      </c>
      <c r="F86" s="33">
        <f t="shared" si="55"/>
        <v>36.119999999999997</v>
      </c>
      <c r="G86" s="33">
        <f t="shared" si="55"/>
        <v>11.928000000000001</v>
      </c>
      <c r="H86" s="33">
        <f t="shared" si="55"/>
        <v>0</v>
      </c>
      <c r="I86" s="33">
        <f t="shared" si="55"/>
        <v>0</v>
      </c>
      <c r="J86" s="33">
        <f t="shared" si="55"/>
        <v>0</v>
      </c>
      <c r="K86" s="33">
        <f t="shared" si="55"/>
        <v>180.84612000000004</v>
      </c>
      <c r="L86" s="33">
        <f t="shared" si="55"/>
        <v>75.91373999999999</v>
      </c>
      <c r="M86" s="33">
        <f t="shared" si="55"/>
        <v>0</v>
      </c>
      <c r="N86" s="33">
        <f t="shared" si="55"/>
        <v>0</v>
      </c>
      <c r="O86" s="33">
        <f t="shared" si="55"/>
        <v>0</v>
      </c>
      <c r="P86" s="33">
        <f t="shared" si="55"/>
        <v>0</v>
      </c>
      <c r="Q86" s="33">
        <f t="shared" si="55"/>
        <v>0</v>
      </c>
      <c r="R86" s="33">
        <f t="shared" si="55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5"/>
        <v>0</v>
      </c>
      <c r="Y86" s="33">
        <f t="shared" si="55"/>
        <v>0</v>
      </c>
      <c r="Z86" s="33">
        <f t="shared" si="55"/>
        <v>0</v>
      </c>
      <c r="AA86" s="33">
        <f t="shared" si="55"/>
        <v>0</v>
      </c>
      <c r="AB86" s="33">
        <f t="shared" si="55"/>
        <v>0</v>
      </c>
      <c r="AC86" s="33">
        <f t="shared" si="55"/>
        <v>0</v>
      </c>
      <c r="AD86" s="33">
        <f t="shared" si="55"/>
        <v>0</v>
      </c>
      <c r="AE86" s="33">
        <f t="shared" si="55"/>
        <v>0</v>
      </c>
      <c r="AF86" s="33">
        <f t="shared" si="55"/>
        <v>43.280999999999992</v>
      </c>
      <c r="AG86" s="33">
        <f t="shared" si="55"/>
        <v>0</v>
      </c>
      <c r="AH86" s="33">
        <f t="shared" si="55"/>
        <v>0</v>
      </c>
      <c r="AI86" s="33">
        <f t="shared" si="55"/>
        <v>0</v>
      </c>
      <c r="AJ86" s="33">
        <f t="shared" si="55"/>
        <v>1.4553</v>
      </c>
      <c r="AK86" s="33">
        <f t="shared" si="55"/>
        <v>0</v>
      </c>
      <c r="AL86" s="33">
        <f t="shared" si="55"/>
        <v>0</v>
      </c>
      <c r="AM86" s="33">
        <f t="shared" si="55"/>
        <v>0</v>
      </c>
      <c r="AN86" s="33">
        <f t="shared" si="55"/>
        <v>0</v>
      </c>
      <c r="AO86" s="33">
        <f t="shared" si="55"/>
        <v>0</v>
      </c>
      <c r="AP86" s="33">
        <f t="shared" si="55"/>
        <v>0</v>
      </c>
      <c r="AQ86" s="33">
        <f t="shared" si="55"/>
        <v>0</v>
      </c>
      <c r="AR86" s="33">
        <f t="shared" si="55"/>
        <v>0</v>
      </c>
      <c r="AS86" s="33">
        <f t="shared" si="55"/>
        <v>104.328</v>
      </c>
      <c r="AT86" s="33">
        <f t="shared" si="55"/>
        <v>0</v>
      </c>
      <c r="AU86" s="33">
        <f t="shared" si="55"/>
        <v>0</v>
      </c>
      <c r="AV86" s="33">
        <f t="shared" si="55"/>
        <v>0</v>
      </c>
      <c r="AW86" s="33">
        <f t="shared" si="55"/>
        <v>0</v>
      </c>
      <c r="AX86" s="33">
        <f t="shared" si="55"/>
        <v>0</v>
      </c>
      <c r="AY86" s="33">
        <f t="shared" si="55"/>
        <v>0</v>
      </c>
      <c r="AZ86" s="33">
        <f t="shared" si="55"/>
        <v>0</v>
      </c>
      <c r="BA86" s="33">
        <f t="shared" si="55"/>
        <v>348.096</v>
      </c>
      <c r="BB86" s="33">
        <f t="shared" si="55"/>
        <v>796.40399999999988</v>
      </c>
      <c r="BC86" s="33">
        <f t="shared" si="55"/>
        <v>0</v>
      </c>
      <c r="BD86" s="33">
        <f t="shared" si="55"/>
        <v>0</v>
      </c>
      <c r="BE86" s="33">
        <f t="shared" si="55"/>
        <v>0</v>
      </c>
      <c r="BF86" s="33">
        <f t="shared" si="55"/>
        <v>0</v>
      </c>
      <c r="BG86" s="33">
        <f t="shared" si="55"/>
        <v>145.82399999999998</v>
      </c>
      <c r="BH86" s="33">
        <f t="shared" si="55"/>
        <v>65.100000000000009</v>
      </c>
      <c r="BI86" s="33">
        <f t="shared" si="55"/>
        <v>29.274000000000004</v>
      </c>
      <c r="BJ86" s="33">
        <f t="shared" si="55"/>
        <v>63</v>
      </c>
      <c r="BK86" s="33">
        <f t="shared" si="55"/>
        <v>0</v>
      </c>
      <c r="BL86" s="33">
        <f t="shared" si="55"/>
        <v>93.408000000000001</v>
      </c>
      <c r="BM86" s="33">
        <f t="shared" si="55"/>
        <v>23.33352</v>
      </c>
      <c r="BN86" s="33">
        <f t="shared" si="55"/>
        <v>3.1269</v>
      </c>
      <c r="BO86" s="33">
        <f t="shared" ref="BO86" si="56">BO79*BO83</f>
        <v>0</v>
      </c>
      <c r="BP86" s="34">
        <f>SUM(D86:BN86)</f>
        <v>2262.6949799999998</v>
      </c>
      <c r="BQ86" s="35">
        <f>BP86/$C$7</f>
        <v>53.873689999999996</v>
      </c>
    </row>
    <row r="88" spans="1:69" x14ac:dyDescent="0.25">
      <c r="J88" t="s">
        <v>33</v>
      </c>
      <c r="K88" t="s">
        <v>2</v>
      </c>
      <c r="V88" t="s">
        <v>36</v>
      </c>
      <c r="AH88" s="2">
        <v>0</v>
      </c>
    </row>
    <row r="89" spans="1:69" ht="15" customHeight="1" x14ac:dyDescent="0.25">
      <c r="A89" s="94"/>
      <c r="B89" s="4" t="s">
        <v>3</v>
      </c>
      <c r="C89" s="96" t="s">
        <v>4</v>
      </c>
      <c r="D89" s="96" t="str">
        <f t="shared" ref="D89:BN89" si="57">D52</f>
        <v>Хлеб пшеничный</v>
      </c>
      <c r="E89" s="96" t="str">
        <f t="shared" si="57"/>
        <v>Хлеб ржано-пшеничный</v>
      </c>
      <c r="F89" s="96" t="str">
        <f t="shared" si="57"/>
        <v>Сахар</v>
      </c>
      <c r="G89" s="96" t="str">
        <f t="shared" si="57"/>
        <v>Чай</v>
      </c>
      <c r="H89" s="96" t="str">
        <f t="shared" si="57"/>
        <v>Какао</v>
      </c>
      <c r="I89" s="96" t="str">
        <f t="shared" si="57"/>
        <v>Кофейный напиток</v>
      </c>
      <c r="J89" s="96" t="str">
        <f t="shared" si="57"/>
        <v>Молоко 2,5%</v>
      </c>
      <c r="K89" s="96" t="str">
        <f t="shared" si="57"/>
        <v>Масло сливочное</v>
      </c>
      <c r="L89" s="96" t="str">
        <f t="shared" si="57"/>
        <v>Сметана 15%</v>
      </c>
      <c r="M89" s="96" t="str">
        <f t="shared" si="57"/>
        <v>Молоко сухое</v>
      </c>
      <c r="N89" s="96" t="str">
        <f t="shared" si="57"/>
        <v>Снежок 2,5 %</v>
      </c>
      <c r="O89" s="96" t="str">
        <f t="shared" si="57"/>
        <v>Творог 5%</v>
      </c>
      <c r="P89" s="96" t="str">
        <f t="shared" si="57"/>
        <v>Молоко сгущенное</v>
      </c>
      <c r="Q89" s="96" t="str">
        <f t="shared" si="57"/>
        <v xml:space="preserve">Джем Сава </v>
      </c>
      <c r="R89" s="96" t="str">
        <f t="shared" si="57"/>
        <v>Сыр</v>
      </c>
      <c r="S89" s="96" t="str">
        <f>S52</f>
        <v>Зеленый горошек</v>
      </c>
      <c r="T89" s="96" t="str">
        <f>T52</f>
        <v>Кукуруза консервирован.</v>
      </c>
      <c r="U89" s="96" t="str">
        <f>U52</f>
        <v>Консервы рыбные</v>
      </c>
      <c r="V89" s="96" t="str">
        <f>V52</f>
        <v>Огурцы консервирован.</v>
      </c>
      <c r="W89" s="96" t="str">
        <f>W52</f>
        <v>Огурцы свежие</v>
      </c>
      <c r="X89" s="96" t="str">
        <f t="shared" si="57"/>
        <v>Яйцо</v>
      </c>
      <c r="Y89" s="96" t="str">
        <f t="shared" si="57"/>
        <v>Икра кабачковая</v>
      </c>
      <c r="Z89" s="96" t="str">
        <f t="shared" si="57"/>
        <v>Изюм</v>
      </c>
      <c r="AA89" s="96" t="str">
        <f t="shared" si="57"/>
        <v>Курага</v>
      </c>
      <c r="AB89" s="96" t="str">
        <f t="shared" si="57"/>
        <v>Чернослив</v>
      </c>
      <c r="AC89" s="96" t="str">
        <f t="shared" si="57"/>
        <v>Шиповник</v>
      </c>
      <c r="AD89" s="96" t="str">
        <f t="shared" si="57"/>
        <v>Сухофрукты</v>
      </c>
      <c r="AE89" s="96" t="str">
        <f t="shared" si="57"/>
        <v>Ягода свежемороженная</v>
      </c>
      <c r="AF89" s="96" t="str">
        <f t="shared" si="57"/>
        <v>Лимон</v>
      </c>
      <c r="AG89" s="96" t="str">
        <f t="shared" si="57"/>
        <v>Кисель</v>
      </c>
      <c r="AH89" s="96" t="str">
        <f t="shared" si="57"/>
        <v xml:space="preserve">Сок </v>
      </c>
      <c r="AI89" s="96" t="str">
        <f t="shared" si="57"/>
        <v>Макаронные изделия</v>
      </c>
      <c r="AJ89" s="96" t="str">
        <f t="shared" si="57"/>
        <v>Мука</v>
      </c>
      <c r="AK89" s="96" t="str">
        <f t="shared" si="57"/>
        <v>Дрожжи</v>
      </c>
      <c r="AL89" s="96" t="str">
        <f t="shared" si="57"/>
        <v>Печенье</v>
      </c>
      <c r="AM89" s="96" t="str">
        <f t="shared" si="57"/>
        <v>Пряники</v>
      </c>
      <c r="AN89" s="96" t="str">
        <f t="shared" si="57"/>
        <v>Вафли</v>
      </c>
      <c r="AO89" s="96" t="str">
        <f t="shared" si="57"/>
        <v>Конфеты</v>
      </c>
      <c r="AP89" s="96" t="str">
        <f t="shared" si="57"/>
        <v>Повидло Сава</v>
      </c>
      <c r="AQ89" s="96" t="str">
        <f t="shared" si="57"/>
        <v>Крупа геркулес</v>
      </c>
      <c r="AR89" s="96" t="str">
        <f t="shared" si="57"/>
        <v>Крупа горох</v>
      </c>
      <c r="AS89" s="96" t="str">
        <f t="shared" si="57"/>
        <v>Крупа гречневая</v>
      </c>
      <c r="AT89" s="96" t="str">
        <f t="shared" si="57"/>
        <v>Крупа кукурузная</v>
      </c>
      <c r="AU89" s="96" t="str">
        <f t="shared" si="57"/>
        <v>Крупа манная</v>
      </c>
      <c r="AV89" s="96" t="str">
        <f t="shared" si="57"/>
        <v>Крупа перловая</v>
      </c>
      <c r="AW89" s="96" t="str">
        <f t="shared" si="57"/>
        <v>Крупа пшеничная</v>
      </c>
      <c r="AX89" s="96" t="str">
        <f t="shared" si="57"/>
        <v>Крупа пшено</v>
      </c>
      <c r="AY89" s="96" t="str">
        <f t="shared" si="57"/>
        <v>Крупа ячневая</v>
      </c>
      <c r="AZ89" s="96" t="str">
        <f t="shared" si="57"/>
        <v>Рис</v>
      </c>
      <c r="BA89" s="96" t="str">
        <f t="shared" si="57"/>
        <v>Цыпленок бройлер</v>
      </c>
      <c r="BB89" s="96" t="str">
        <f t="shared" si="57"/>
        <v>Филе куриное</v>
      </c>
      <c r="BC89" s="96" t="str">
        <f t="shared" si="57"/>
        <v>Фарш говяжий</v>
      </c>
      <c r="BD89" s="96" t="str">
        <f t="shared" si="57"/>
        <v>Печень куриная</v>
      </c>
      <c r="BE89" s="96" t="str">
        <f t="shared" si="57"/>
        <v>Филе минтая</v>
      </c>
      <c r="BF89" s="96" t="str">
        <f t="shared" si="57"/>
        <v>Филе сельди слабосол.</v>
      </c>
      <c r="BG89" s="96" t="str">
        <f t="shared" si="57"/>
        <v>Картофель</v>
      </c>
      <c r="BH89" s="96" t="str">
        <f t="shared" si="57"/>
        <v>Морковь</v>
      </c>
      <c r="BI89" s="96" t="str">
        <f t="shared" si="57"/>
        <v>Лук</v>
      </c>
      <c r="BJ89" s="96" t="str">
        <f t="shared" si="57"/>
        <v>Капуста</v>
      </c>
      <c r="BK89" s="96" t="str">
        <f t="shared" si="57"/>
        <v>Свекла</v>
      </c>
      <c r="BL89" s="96" t="str">
        <f t="shared" si="57"/>
        <v>Томатная паста</v>
      </c>
      <c r="BM89" s="96" t="str">
        <f t="shared" si="57"/>
        <v>Масло растительное</v>
      </c>
      <c r="BN89" s="96" t="str">
        <f t="shared" si="57"/>
        <v>Соль</v>
      </c>
      <c r="BO89" s="96" t="str">
        <f t="shared" ref="BO89" si="58">BO52</f>
        <v>Аскорбиновая кислота</v>
      </c>
      <c r="BP89" s="105" t="s">
        <v>5</v>
      </c>
      <c r="BQ89" s="105" t="s">
        <v>6</v>
      </c>
    </row>
    <row r="90" spans="1:69" ht="36" customHeight="1" x14ac:dyDescent="0.25">
      <c r="A90" s="95"/>
      <c r="B90" s="5" t="s">
        <v>7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106"/>
      <c r="BQ90" s="106"/>
    </row>
    <row r="91" spans="1:69" x14ac:dyDescent="0.25">
      <c r="A91" s="107" t="s">
        <v>18</v>
      </c>
      <c r="B91" s="6" t="s">
        <v>19</v>
      </c>
      <c r="C91" s="89">
        <f>$F$4</f>
        <v>42</v>
      </c>
      <c r="D91" s="6">
        <f t="shared" ref="D91:BN94" si="59">D19</f>
        <v>0</v>
      </c>
      <c r="E91" s="6">
        <f t="shared" si="59"/>
        <v>0</v>
      </c>
      <c r="F91" s="6">
        <f t="shared" si="59"/>
        <v>8.9999999999999993E-3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 t="shared" si="59"/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1.0999999999999999E-2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ref="BO91" si="60">BO19</f>
        <v>0</v>
      </c>
    </row>
    <row r="92" spans="1:69" ht="15" customHeight="1" x14ac:dyDescent="0.25">
      <c r="A92" s="98"/>
      <c r="B92" s="6" t="s">
        <v>20</v>
      </c>
      <c r="C92" s="90"/>
      <c r="D92" s="6">
        <f t="shared" si="59"/>
        <v>0</v>
      </c>
      <c r="E92" s="6">
        <f t="shared" si="59"/>
        <v>0</v>
      </c>
      <c r="F92" s="6">
        <f t="shared" si="59"/>
        <v>8.0000000000000002E-3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0.02</v>
      </c>
      <c r="K92" s="6">
        <f t="shared" si="59"/>
        <v>1.0500000000000001E-2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si="59"/>
        <v>0</v>
      </c>
      <c r="Q92" s="6">
        <f t="shared" si="59"/>
        <v>0</v>
      </c>
      <c r="R92" s="6">
        <f t="shared" si="59"/>
        <v>0</v>
      </c>
      <c r="S92" s="6">
        <f t="shared" si="59"/>
        <v>0</v>
      </c>
      <c r="T92" s="6">
        <f t="shared" si="59"/>
        <v>0</v>
      </c>
      <c r="U92" s="6">
        <f t="shared" si="59"/>
        <v>0</v>
      </c>
      <c r="V92" s="6">
        <f t="shared" si="59"/>
        <v>0</v>
      </c>
      <c r="W92" s="6">
        <f t="shared" si="59"/>
        <v>0</v>
      </c>
      <c r="X92" s="6">
        <f t="shared" si="59"/>
        <v>0.1</v>
      </c>
      <c r="Y92" s="6">
        <f t="shared" si="59"/>
        <v>0</v>
      </c>
      <c r="Z92" s="6">
        <f t="shared" si="59"/>
        <v>0</v>
      </c>
      <c r="AA92" s="6">
        <f t="shared" si="59"/>
        <v>0</v>
      </c>
      <c r="AB92" s="6">
        <f t="shared" si="59"/>
        <v>0</v>
      </c>
      <c r="AC92" s="6">
        <f t="shared" si="59"/>
        <v>0</v>
      </c>
      <c r="AD92" s="6">
        <f t="shared" si="59"/>
        <v>0</v>
      </c>
      <c r="AE92" s="6">
        <f t="shared" si="59"/>
        <v>0</v>
      </c>
      <c r="AF92" s="6">
        <f t="shared" si="59"/>
        <v>0</v>
      </c>
      <c r="AG92" s="6">
        <f t="shared" si="59"/>
        <v>0</v>
      </c>
      <c r="AH92" s="6">
        <f t="shared" si="59"/>
        <v>0</v>
      </c>
      <c r="AI92" s="6">
        <f t="shared" si="59"/>
        <v>0</v>
      </c>
      <c r="AJ92" s="6">
        <f t="shared" si="59"/>
        <v>4.7500000000000001E-2</v>
      </c>
      <c r="AK92" s="6">
        <f t="shared" si="59"/>
        <v>1.7849999999999999E-3</v>
      </c>
      <c r="AL92" s="6">
        <f t="shared" si="59"/>
        <v>0</v>
      </c>
      <c r="AM92" s="6">
        <f t="shared" si="59"/>
        <v>0</v>
      </c>
      <c r="AN92" s="6">
        <f t="shared" si="59"/>
        <v>0</v>
      </c>
      <c r="AO92" s="6">
        <f t="shared" si="59"/>
        <v>0</v>
      </c>
      <c r="AP92" s="6">
        <f t="shared" si="59"/>
        <v>0</v>
      </c>
      <c r="AQ92" s="6">
        <f t="shared" si="59"/>
        <v>0</v>
      </c>
      <c r="AR92" s="6">
        <f t="shared" si="59"/>
        <v>0</v>
      </c>
      <c r="AS92" s="6">
        <f t="shared" si="59"/>
        <v>0</v>
      </c>
      <c r="AT92" s="6">
        <f t="shared" si="59"/>
        <v>0</v>
      </c>
      <c r="AU92" s="6">
        <f t="shared" si="59"/>
        <v>0</v>
      </c>
      <c r="AV92" s="6">
        <f t="shared" si="59"/>
        <v>0</v>
      </c>
      <c r="AW92" s="6">
        <f t="shared" si="59"/>
        <v>0</v>
      </c>
      <c r="AX92" s="6">
        <f t="shared" si="59"/>
        <v>0</v>
      </c>
      <c r="AY92" s="6">
        <f t="shared" si="59"/>
        <v>0</v>
      </c>
      <c r="AZ92" s="6">
        <f t="shared" si="59"/>
        <v>0</v>
      </c>
      <c r="BA92" s="6">
        <f t="shared" si="59"/>
        <v>0</v>
      </c>
      <c r="BB92" s="6">
        <f t="shared" si="59"/>
        <v>0</v>
      </c>
      <c r="BC92" s="6">
        <f t="shared" si="59"/>
        <v>0</v>
      </c>
      <c r="BD92" s="6">
        <f t="shared" si="59"/>
        <v>0</v>
      </c>
      <c r="BE92" s="6">
        <f t="shared" si="59"/>
        <v>0</v>
      </c>
      <c r="BF92" s="6">
        <f t="shared" si="59"/>
        <v>0</v>
      </c>
      <c r="BG92" s="6">
        <f t="shared" si="59"/>
        <v>0</v>
      </c>
      <c r="BH92" s="6">
        <f t="shared" si="59"/>
        <v>0</v>
      </c>
      <c r="BI92" s="6">
        <f t="shared" si="59"/>
        <v>0</v>
      </c>
      <c r="BJ92" s="6">
        <f t="shared" si="59"/>
        <v>0</v>
      </c>
      <c r="BK92" s="6">
        <f t="shared" si="59"/>
        <v>0</v>
      </c>
      <c r="BL92" s="6">
        <f t="shared" si="59"/>
        <v>0</v>
      </c>
      <c r="BM92" s="6">
        <f t="shared" si="59"/>
        <v>0</v>
      </c>
      <c r="BN92" s="6">
        <f t="shared" si="59"/>
        <v>2.0000000000000001E-4</v>
      </c>
      <c r="BO92" s="6">
        <f t="shared" ref="BO92" si="61">BO20</f>
        <v>0</v>
      </c>
      <c r="BP92" s="38"/>
    </row>
    <row r="93" spans="1:69" x14ac:dyDescent="0.25">
      <c r="A93" s="98"/>
      <c r="B93" s="6"/>
      <c r="C93" s="90"/>
      <c r="D93" s="6">
        <f t="shared" si="59"/>
        <v>0</v>
      </c>
      <c r="E93" s="6">
        <f t="shared" si="59"/>
        <v>0</v>
      </c>
      <c r="F93" s="6">
        <f t="shared" si="59"/>
        <v>0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2">BO21</f>
        <v>0</v>
      </c>
    </row>
    <row r="94" spans="1:69" x14ac:dyDescent="0.25">
      <c r="A94" s="99"/>
      <c r="B94" s="6"/>
      <c r="C94" s="91"/>
      <c r="D94" s="6">
        <f t="shared" si="59"/>
        <v>0</v>
      </c>
      <c r="E94" s="6">
        <f t="shared" si="59"/>
        <v>0</v>
      </c>
      <c r="F94" s="6">
        <f t="shared" si="59"/>
        <v>0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</v>
      </c>
      <c r="K94" s="6">
        <f t="shared" si="59"/>
        <v>0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3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4">SUM(D91:D94)</f>
        <v>0</v>
      </c>
      <c r="E95" s="47">
        <f t="shared" si="64"/>
        <v>0</v>
      </c>
      <c r="F95" s="47">
        <f t="shared" si="64"/>
        <v>1.7000000000000001E-2</v>
      </c>
      <c r="G95" s="47">
        <f t="shared" si="64"/>
        <v>0</v>
      </c>
      <c r="H95" s="47">
        <f t="shared" si="64"/>
        <v>0</v>
      </c>
      <c r="I95" s="47">
        <f t="shared" si="64"/>
        <v>0</v>
      </c>
      <c r="J95" s="47">
        <f t="shared" si="64"/>
        <v>0.02</v>
      </c>
      <c r="K95" s="47">
        <f t="shared" si="64"/>
        <v>1.0500000000000001E-2</v>
      </c>
      <c r="L95" s="47">
        <f t="shared" si="64"/>
        <v>0</v>
      </c>
      <c r="M95" s="47">
        <f t="shared" si="64"/>
        <v>0</v>
      </c>
      <c r="N95" s="47">
        <f t="shared" si="64"/>
        <v>0</v>
      </c>
      <c r="O95" s="47">
        <f t="shared" si="64"/>
        <v>0</v>
      </c>
      <c r="P95" s="47">
        <f t="shared" si="64"/>
        <v>0</v>
      </c>
      <c r="Q95" s="47">
        <f t="shared" si="64"/>
        <v>0</v>
      </c>
      <c r="R95" s="47">
        <f t="shared" si="64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5">SUM(W91:W94)</f>
        <v>0</v>
      </c>
      <c r="X95" s="47">
        <f t="shared" si="65"/>
        <v>0.1</v>
      </c>
      <c r="Y95" s="47">
        <f t="shared" si="64"/>
        <v>0</v>
      </c>
      <c r="Z95" s="47">
        <f t="shared" si="64"/>
        <v>0</v>
      </c>
      <c r="AA95" s="47">
        <f t="shared" si="64"/>
        <v>0</v>
      </c>
      <c r="AB95" s="47">
        <f t="shared" si="64"/>
        <v>0</v>
      </c>
      <c r="AC95" s="47">
        <f t="shared" si="64"/>
        <v>1.0999999999999999E-2</v>
      </c>
      <c r="AD95" s="47">
        <f t="shared" si="64"/>
        <v>0</v>
      </c>
      <c r="AE95" s="47">
        <f t="shared" si="64"/>
        <v>0</v>
      </c>
      <c r="AF95" s="47">
        <f t="shared" si="64"/>
        <v>0</v>
      </c>
      <c r="AG95" s="47">
        <f t="shared" si="64"/>
        <v>0</v>
      </c>
      <c r="AH95" s="47">
        <f t="shared" si="64"/>
        <v>0</v>
      </c>
      <c r="AI95" s="47">
        <f t="shared" si="64"/>
        <v>0</v>
      </c>
      <c r="AJ95" s="47">
        <f t="shared" si="64"/>
        <v>4.7500000000000001E-2</v>
      </c>
      <c r="AK95" s="47">
        <f t="shared" si="64"/>
        <v>1.7849999999999999E-3</v>
      </c>
      <c r="AL95" s="47">
        <f t="shared" si="64"/>
        <v>0</v>
      </c>
      <c r="AM95" s="47">
        <f t="shared" si="64"/>
        <v>0</v>
      </c>
      <c r="AN95" s="47">
        <f t="shared" si="64"/>
        <v>0</v>
      </c>
      <c r="AO95" s="47">
        <f t="shared" si="64"/>
        <v>0</v>
      </c>
      <c r="AP95" s="47">
        <f t="shared" si="64"/>
        <v>0</v>
      </c>
      <c r="AQ95" s="47">
        <f t="shared" si="64"/>
        <v>0</v>
      </c>
      <c r="AR95" s="47">
        <f t="shared" si="64"/>
        <v>0</v>
      </c>
      <c r="AS95" s="47">
        <f t="shared" si="64"/>
        <v>0</v>
      </c>
      <c r="AT95" s="47">
        <f t="shared" si="64"/>
        <v>0</v>
      </c>
      <c r="AU95" s="47">
        <f t="shared" si="64"/>
        <v>0</v>
      </c>
      <c r="AV95" s="47">
        <f t="shared" si="64"/>
        <v>0</v>
      </c>
      <c r="AW95" s="47">
        <f t="shared" si="64"/>
        <v>0</v>
      </c>
      <c r="AX95" s="47">
        <f t="shared" si="64"/>
        <v>0</v>
      </c>
      <c r="AY95" s="47">
        <f t="shared" si="64"/>
        <v>0</v>
      </c>
      <c r="AZ95" s="47">
        <f t="shared" si="64"/>
        <v>0</v>
      </c>
      <c r="BA95" s="47">
        <f t="shared" si="64"/>
        <v>0</v>
      </c>
      <c r="BB95" s="47">
        <f t="shared" si="64"/>
        <v>0</v>
      </c>
      <c r="BC95" s="47">
        <f t="shared" si="64"/>
        <v>0</v>
      </c>
      <c r="BD95" s="47">
        <f t="shared" si="64"/>
        <v>0</v>
      </c>
      <c r="BE95" s="47">
        <f t="shared" si="64"/>
        <v>0</v>
      </c>
      <c r="BF95" s="47">
        <f t="shared" si="64"/>
        <v>0</v>
      </c>
      <c r="BG95" s="47">
        <f t="shared" si="64"/>
        <v>0</v>
      </c>
      <c r="BH95" s="47">
        <f t="shared" si="64"/>
        <v>0</v>
      </c>
      <c r="BI95" s="47">
        <f t="shared" si="64"/>
        <v>0</v>
      </c>
      <c r="BJ95" s="47">
        <f t="shared" si="64"/>
        <v>0</v>
      </c>
      <c r="BK95" s="47">
        <f t="shared" si="64"/>
        <v>0</v>
      </c>
      <c r="BL95" s="47">
        <f t="shared" si="64"/>
        <v>0</v>
      </c>
      <c r="BM95" s="47">
        <f t="shared" si="64"/>
        <v>0</v>
      </c>
      <c r="BN95" s="47">
        <f t="shared" si="64"/>
        <v>2.0000000000000001E-4</v>
      </c>
      <c r="BO95" s="47">
        <f t="shared" ref="BO95" si="66">SUM(BO91:BO94)</f>
        <v>0</v>
      </c>
    </row>
    <row r="96" spans="1:69" ht="17.25" x14ac:dyDescent="0.3">
      <c r="A96" s="44"/>
      <c r="B96" s="45" t="s">
        <v>35</v>
      </c>
      <c r="C96" s="46"/>
      <c r="D96" s="48">
        <f t="shared" ref="D96:BN96" si="67">PRODUCT(D95,$F$4)</f>
        <v>0</v>
      </c>
      <c r="E96" s="48">
        <f t="shared" si="67"/>
        <v>0</v>
      </c>
      <c r="F96" s="48">
        <f t="shared" si="67"/>
        <v>0.71400000000000008</v>
      </c>
      <c r="G96" s="48">
        <f t="shared" si="67"/>
        <v>0</v>
      </c>
      <c r="H96" s="48">
        <f t="shared" si="67"/>
        <v>0</v>
      </c>
      <c r="I96" s="48">
        <f t="shared" si="67"/>
        <v>0</v>
      </c>
      <c r="J96" s="48">
        <f t="shared" si="67"/>
        <v>0.84</v>
      </c>
      <c r="K96" s="48">
        <f t="shared" si="67"/>
        <v>0.441</v>
      </c>
      <c r="L96" s="48">
        <f t="shared" si="67"/>
        <v>0</v>
      </c>
      <c r="M96" s="48">
        <f t="shared" si="67"/>
        <v>0</v>
      </c>
      <c r="N96" s="48">
        <f t="shared" si="67"/>
        <v>0</v>
      </c>
      <c r="O96" s="48">
        <f t="shared" si="67"/>
        <v>0</v>
      </c>
      <c r="P96" s="48">
        <f t="shared" si="67"/>
        <v>0</v>
      </c>
      <c r="Q96" s="48">
        <f t="shared" si="67"/>
        <v>0</v>
      </c>
      <c r="R96" s="48">
        <f t="shared" si="67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68">PRODUCT(W95,$F$4)</f>
        <v>0</v>
      </c>
      <c r="X96" s="48">
        <f t="shared" si="68"/>
        <v>4.2</v>
      </c>
      <c r="Y96" s="48">
        <f t="shared" si="67"/>
        <v>0</v>
      </c>
      <c r="Z96" s="48">
        <f t="shared" si="67"/>
        <v>0</v>
      </c>
      <c r="AA96" s="48">
        <f t="shared" si="67"/>
        <v>0</v>
      </c>
      <c r="AB96" s="48">
        <f t="shared" si="67"/>
        <v>0</v>
      </c>
      <c r="AC96" s="48">
        <f t="shared" si="67"/>
        <v>0.46199999999999997</v>
      </c>
      <c r="AD96" s="48">
        <f t="shared" si="67"/>
        <v>0</v>
      </c>
      <c r="AE96" s="48">
        <f t="shared" si="67"/>
        <v>0</v>
      </c>
      <c r="AF96" s="48">
        <f t="shared" si="67"/>
        <v>0</v>
      </c>
      <c r="AG96" s="48">
        <f t="shared" si="67"/>
        <v>0</v>
      </c>
      <c r="AH96" s="48">
        <f t="shared" si="67"/>
        <v>0</v>
      </c>
      <c r="AI96" s="48">
        <f t="shared" si="67"/>
        <v>0</v>
      </c>
      <c r="AJ96" s="48">
        <f t="shared" si="67"/>
        <v>1.9950000000000001</v>
      </c>
      <c r="AK96" s="48">
        <f t="shared" si="67"/>
        <v>7.4969999999999995E-2</v>
      </c>
      <c r="AL96" s="48">
        <f t="shared" si="67"/>
        <v>0</v>
      </c>
      <c r="AM96" s="48">
        <f t="shared" si="67"/>
        <v>0</v>
      </c>
      <c r="AN96" s="48">
        <f t="shared" si="67"/>
        <v>0</v>
      </c>
      <c r="AO96" s="48">
        <f t="shared" si="67"/>
        <v>0</v>
      </c>
      <c r="AP96" s="48">
        <f t="shared" si="67"/>
        <v>0</v>
      </c>
      <c r="AQ96" s="48">
        <f t="shared" si="67"/>
        <v>0</v>
      </c>
      <c r="AR96" s="48">
        <f t="shared" si="67"/>
        <v>0</v>
      </c>
      <c r="AS96" s="48">
        <f t="shared" si="67"/>
        <v>0</v>
      </c>
      <c r="AT96" s="48">
        <f t="shared" si="67"/>
        <v>0</v>
      </c>
      <c r="AU96" s="48">
        <f t="shared" si="67"/>
        <v>0</v>
      </c>
      <c r="AV96" s="48">
        <f t="shared" si="67"/>
        <v>0</v>
      </c>
      <c r="AW96" s="48">
        <f t="shared" si="67"/>
        <v>0</v>
      </c>
      <c r="AX96" s="48">
        <f t="shared" si="67"/>
        <v>0</v>
      </c>
      <c r="AY96" s="48">
        <f t="shared" si="67"/>
        <v>0</v>
      </c>
      <c r="AZ96" s="48">
        <f t="shared" si="67"/>
        <v>0</v>
      </c>
      <c r="BA96" s="48">
        <f t="shared" si="67"/>
        <v>0</v>
      </c>
      <c r="BB96" s="48">
        <f t="shared" si="67"/>
        <v>0</v>
      </c>
      <c r="BC96" s="48">
        <f t="shared" si="67"/>
        <v>0</v>
      </c>
      <c r="BD96" s="48">
        <f t="shared" si="67"/>
        <v>0</v>
      </c>
      <c r="BE96" s="48">
        <f t="shared" si="67"/>
        <v>0</v>
      </c>
      <c r="BF96" s="48">
        <f t="shared" si="67"/>
        <v>0</v>
      </c>
      <c r="BG96" s="48">
        <f t="shared" si="67"/>
        <v>0</v>
      </c>
      <c r="BH96" s="48">
        <f t="shared" si="67"/>
        <v>0</v>
      </c>
      <c r="BI96" s="48">
        <f t="shared" si="67"/>
        <v>0</v>
      </c>
      <c r="BJ96" s="48">
        <f t="shared" si="67"/>
        <v>0</v>
      </c>
      <c r="BK96" s="48">
        <f t="shared" si="67"/>
        <v>0</v>
      </c>
      <c r="BL96" s="48">
        <f t="shared" si="67"/>
        <v>0</v>
      </c>
      <c r="BM96" s="48">
        <f t="shared" si="67"/>
        <v>0</v>
      </c>
      <c r="BN96" s="48">
        <f t="shared" si="67"/>
        <v>8.4000000000000012E-3</v>
      </c>
      <c r="BO96" s="48">
        <f t="shared" ref="BO96" si="69">PRODUCT(BO95,$F$4)</f>
        <v>0</v>
      </c>
    </row>
    <row r="100" spans="1:69" ht="17.25" x14ac:dyDescent="0.3">
      <c r="A100" s="27"/>
      <c r="B100" s="28" t="s">
        <v>26</v>
      </c>
      <c r="C100" s="29" t="s">
        <v>27</v>
      </c>
      <c r="D100" s="30">
        <f t="shared" ref="D100:BN100" si="70">D43</f>
        <v>67.27</v>
      </c>
      <c r="E100" s="30">
        <f t="shared" si="70"/>
        <v>70</v>
      </c>
      <c r="F100" s="30">
        <f t="shared" si="70"/>
        <v>86</v>
      </c>
      <c r="G100" s="30">
        <f t="shared" si="70"/>
        <v>568</v>
      </c>
      <c r="H100" s="30">
        <f t="shared" si="70"/>
        <v>1140</v>
      </c>
      <c r="I100" s="30">
        <f t="shared" si="70"/>
        <v>720</v>
      </c>
      <c r="J100" s="30">
        <f t="shared" si="70"/>
        <v>71.38</v>
      </c>
      <c r="K100" s="30">
        <f t="shared" si="70"/>
        <v>662.44</v>
      </c>
      <c r="L100" s="30">
        <f t="shared" si="70"/>
        <v>200.83</v>
      </c>
      <c r="M100" s="30">
        <f t="shared" si="70"/>
        <v>529</v>
      </c>
      <c r="N100" s="30">
        <f t="shared" si="70"/>
        <v>99.49</v>
      </c>
      <c r="O100" s="30">
        <f t="shared" si="70"/>
        <v>320.32</v>
      </c>
      <c r="P100" s="30">
        <f t="shared" si="70"/>
        <v>373.68</v>
      </c>
      <c r="Q100" s="30">
        <f t="shared" si="70"/>
        <v>400</v>
      </c>
      <c r="R100" s="30">
        <f t="shared" si="70"/>
        <v>0</v>
      </c>
      <c r="S100" s="30">
        <f>S43</f>
        <v>0</v>
      </c>
      <c r="T100" s="30">
        <f>T43</f>
        <v>0</v>
      </c>
      <c r="U100" s="30">
        <f>U43</f>
        <v>708</v>
      </c>
      <c r="V100" s="30">
        <f>V43</f>
        <v>364.1</v>
      </c>
      <c r="W100" s="30">
        <f>W43</f>
        <v>139</v>
      </c>
      <c r="X100" s="30">
        <f t="shared" si="70"/>
        <v>7.6</v>
      </c>
      <c r="Y100" s="30">
        <f t="shared" si="70"/>
        <v>0</v>
      </c>
      <c r="Z100" s="30">
        <f t="shared" si="70"/>
        <v>305</v>
      </c>
      <c r="AA100" s="30">
        <f t="shared" si="70"/>
        <v>273</v>
      </c>
      <c r="AB100" s="30">
        <f t="shared" si="70"/>
        <v>263</v>
      </c>
      <c r="AC100" s="30">
        <f t="shared" si="70"/>
        <v>250</v>
      </c>
      <c r="AD100" s="30">
        <f t="shared" si="70"/>
        <v>145</v>
      </c>
      <c r="AE100" s="30">
        <f t="shared" si="70"/>
        <v>298.43</v>
      </c>
      <c r="AF100" s="30">
        <f t="shared" si="70"/>
        <v>229</v>
      </c>
      <c r="AG100" s="30">
        <f t="shared" si="70"/>
        <v>231.82</v>
      </c>
      <c r="AH100" s="30">
        <f t="shared" si="70"/>
        <v>69.2</v>
      </c>
      <c r="AI100" s="30">
        <f t="shared" si="70"/>
        <v>59.25</v>
      </c>
      <c r="AJ100" s="30">
        <f t="shared" si="70"/>
        <v>38.5</v>
      </c>
      <c r="AK100" s="30">
        <f t="shared" si="70"/>
        <v>190</v>
      </c>
      <c r="AL100" s="30">
        <f t="shared" si="70"/>
        <v>194</v>
      </c>
      <c r="AM100" s="30">
        <f t="shared" si="70"/>
        <v>316.27999999999997</v>
      </c>
      <c r="AN100" s="30">
        <f t="shared" si="70"/>
        <v>254</v>
      </c>
      <c r="AO100" s="30">
        <f t="shared" si="70"/>
        <v>0</v>
      </c>
      <c r="AP100" s="30">
        <f t="shared" si="70"/>
        <v>201.15</v>
      </c>
      <c r="AQ100" s="30">
        <f t="shared" si="70"/>
        <v>62.5</v>
      </c>
      <c r="AR100" s="30">
        <f t="shared" si="70"/>
        <v>50</v>
      </c>
      <c r="AS100" s="30">
        <f t="shared" si="70"/>
        <v>72</v>
      </c>
      <c r="AT100" s="30">
        <f t="shared" si="70"/>
        <v>64.290000000000006</v>
      </c>
      <c r="AU100" s="30">
        <f t="shared" si="70"/>
        <v>57.14</v>
      </c>
      <c r="AV100" s="30">
        <f t="shared" si="70"/>
        <v>51.25</v>
      </c>
      <c r="AW100" s="30">
        <f t="shared" si="70"/>
        <v>77.14</v>
      </c>
      <c r="AX100" s="30">
        <f t="shared" si="70"/>
        <v>66</v>
      </c>
      <c r="AY100" s="30">
        <f t="shared" si="70"/>
        <v>60</v>
      </c>
      <c r="AZ100" s="30">
        <f t="shared" si="70"/>
        <v>123.33</v>
      </c>
      <c r="BA100" s="30">
        <f t="shared" si="70"/>
        <v>296</v>
      </c>
      <c r="BB100" s="30">
        <f t="shared" si="70"/>
        <v>499</v>
      </c>
      <c r="BC100" s="30">
        <f t="shared" si="70"/>
        <v>503</v>
      </c>
      <c r="BD100" s="30">
        <f t="shared" si="70"/>
        <v>217</v>
      </c>
      <c r="BE100" s="30">
        <f t="shared" si="70"/>
        <v>410</v>
      </c>
      <c r="BF100" s="30">
        <f t="shared" si="70"/>
        <v>0</v>
      </c>
      <c r="BG100" s="30">
        <f t="shared" si="70"/>
        <v>62</v>
      </c>
      <c r="BH100" s="30">
        <f t="shared" si="70"/>
        <v>62</v>
      </c>
      <c r="BI100" s="30">
        <f t="shared" si="70"/>
        <v>41</v>
      </c>
      <c r="BJ100" s="30">
        <f t="shared" si="70"/>
        <v>30</v>
      </c>
      <c r="BK100" s="30">
        <f t="shared" si="70"/>
        <v>55</v>
      </c>
      <c r="BL100" s="30">
        <f t="shared" si="70"/>
        <v>278</v>
      </c>
      <c r="BM100" s="30">
        <f t="shared" si="70"/>
        <v>138.88999999999999</v>
      </c>
      <c r="BN100" s="30">
        <f t="shared" si="70"/>
        <v>14.89</v>
      </c>
      <c r="BO100" s="30">
        <f t="shared" ref="BO100" si="71">BO43</f>
        <v>10000</v>
      </c>
    </row>
    <row r="101" spans="1:69" ht="17.25" x14ac:dyDescent="0.3">
      <c r="B101" s="21" t="s">
        <v>28</v>
      </c>
      <c r="C101" s="22" t="s">
        <v>27</v>
      </c>
      <c r="D101" s="23">
        <f t="shared" ref="D101:BN101" si="72">D100/1000</f>
        <v>6.7269999999999996E-2</v>
      </c>
      <c r="E101" s="23">
        <f t="shared" si="72"/>
        <v>7.0000000000000007E-2</v>
      </c>
      <c r="F101" s="23">
        <f t="shared" si="72"/>
        <v>8.5999999999999993E-2</v>
      </c>
      <c r="G101" s="23">
        <f t="shared" si="72"/>
        <v>0.56799999999999995</v>
      </c>
      <c r="H101" s="23">
        <f t="shared" si="72"/>
        <v>1.1399999999999999</v>
      </c>
      <c r="I101" s="23">
        <f t="shared" si="72"/>
        <v>0.72</v>
      </c>
      <c r="J101" s="23">
        <f t="shared" si="72"/>
        <v>7.1379999999999999E-2</v>
      </c>
      <c r="K101" s="23">
        <f t="shared" si="72"/>
        <v>0.66244000000000003</v>
      </c>
      <c r="L101" s="23">
        <f t="shared" si="72"/>
        <v>0.20083000000000001</v>
      </c>
      <c r="M101" s="23">
        <f t="shared" si="72"/>
        <v>0.52900000000000003</v>
      </c>
      <c r="N101" s="23">
        <f t="shared" si="72"/>
        <v>9.9489999999999995E-2</v>
      </c>
      <c r="O101" s="23">
        <f t="shared" si="72"/>
        <v>0.32031999999999999</v>
      </c>
      <c r="P101" s="23">
        <f t="shared" si="72"/>
        <v>0.37368000000000001</v>
      </c>
      <c r="Q101" s="23">
        <f t="shared" si="72"/>
        <v>0.4</v>
      </c>
      <c r="R101" s="23">
        <f t="shared" si="72"/>
        <v>0</v>
      </c>
      <c r="S101" s="23">
        <f>S100/1000</f>
        <v>0</v>
      </c>
      <c r="T101" s="23">
        <f>T100/1000</f>
        <v>0</v>
      </c>
      <c r="U101" s="23">
        <f>U100/1000</f>
        <v>0.70799999999999996</v>
      </c>
      <c r="V101" s="23">
        <f>V100/1000</f>
        <v>0.36410000000000003</v>
      </c>
      <c r="W101" s="23">
        <f>W100/1000</f>
        <v>0.13900000000000001</v>
      </c>
      <c r="X101" s="23">
        <f t="shared" si="72"/>
        <v>7.6E-3</v>
      </c>
      <c r="Y101" s="23">
        <f t="shared" si="72"/>
        <v>0</v>
      </c>
      <c r="Z101" s="23">
        <f t="shared" si="72"/>
        <v>0.30499999999999999</v>
      </c>
      <c r="AA101" s="23">
        <f t="shared" si="72"/>
        <v>0.27300000000000002</v>
      </c>
      <c r="AB101" s="23">
        <f t="shared" si="72"/>
        <v>0.26300000000000001</v>
      </c>
      <c r="AC101" s="23">
        <f t="shared" si="72"/>
        <v>0.25</v>
      </c>
      <c r="AD101" s="23">
        <f t="shared" si="72"/>
        <v>0.14499999999999999</v>
      </c>
      <c r="AE101" s="23">
        <f t="shared" si="72"/>
        <v>0.29843000000000003</v>
      </c>
      <c r="AF101" s="23">
        <f t="shared" si="72"/>
        <v>0.22900000000000001</v>
      </c>
      <c r="AG101" s="23">
        <f t="shared" si="72"/>
        <v>0.23182</v>
      </c>
      <c r="AH101" s="23">
        <f t="shared" si="72"/>
        <v>6.9199999999999998E-2</v>
      </c>
      <c r="AI101" s="23">
        <f t="shared" si="72"/>
        <v>5.9249999999999997E-2</v>
      </c>
      <c r="AJ101" s="23">
        <f t="shared" si="72"/>
        <v>3.85E-2</v>
      </c>
      <c r="AK101" s="23">
        <f t="shared" si="72"/>
        <v>0.19</v>
      </c>
      <c r="AL101" s="23">
        <f t="shared" si="72"/>
        <v>0.19400000000000001</v>
      </c>
      <c r="AM101" s="23">
        <f t="shared" si="72"/>
        <v>0.31627999999999995</v>
      </c>
      <c r="AN101" s="23">
        <f t="shared" si="72"/>
        <v>0.254</v>
      </c>
      <c r="AO101" s="23">
        <f t="shared" si="72"/>
        <v>0</v>
      </c>
      <c r="AP101" s="23">
        <f t="shared" si="72"/>
        <v>0.20115</v>
      </c>
      <c r="AQ101" s="23">
        <f t="shared" si="72"/>
        <v>6.25E-2</v>
      </c>
      <c r="AR101" s="23">
        <f t="shared" si="72"/>
        <v>0.05</v>
      </c>
      <c r="AS101" s="23">
        <f t="shared" si="72"/>
        <v>7.1999999999999995E-2</v>
      </c>
      <c r="AT101" s="23">
        <f t="shared" si="72"/>
        <v>6.429E-2</v>
      </c>
      <c r="AU101" s="23">
        <f t="shared" si="72"/>
        <v>5.7140000000000003E-2</v>
      </c>
      <c r="AV101" s="23">
        <f t="shared" si="72"/>
        <v>5.1249999999999997E-2</v>
      </c>
      <c r="AW101" s="23">
        <f t="shared" si="72"/>
        <v>7.714E-2</v>
      </c>
      <c r="AX101" s="23">
        <f t="shared" si="72"/>
        <v>6.6000000000000003E-2</v>
      </c>
      <c r="AY101" s="23">
        <f t="shared" si="72"/>
        <v>0.06</v>
      </c>
      <c r="AZ101" s="23">
        <f t="shared" si="72"/>
        <v>0.12333</v>
      </c>
      <c r="BA101" s="23">
        <f t="shared" si="72"/>
        <v>0.29599999999999999</v>
      </c>
      <c r="BB101" s="23">
        <f t="shared" si="72"/>
        <v>0.499</v>
      </c>
      <c r="BC101" s="23">
        <f t="shared" si="72"/>
        <v>0.503</v>
      </c>
      <c r="BD101" s="23">
        <f t="shared" si="72"/>
        <v>0.217</v>
      </c>
      <c r="BE101" s="23">
        <f t="shared" si="72"/>
        <v>0.41</v>
      </c>
      <c r="BF101" s="23">
        <f t="shared" si="72"/>
        <v>0</v>
      </c>
      <c r="BG101" s="23">
        <f t="shared" si="72"/>
        <v>6.2E-2</v>
      </c>
      <c r="BH101" s="23">
        <f t="shared" si="72"/>
        <v>6.2E-2</v>
      </c>
      <c r="BI101" s="23">
        <f t="shared" si="72"/>
        <v>4.1000000000000002E-2</v>
      </c>
      <c r="BJ101" s="23">
        <f t="shared" si="72"/>
        <v>0.03</v>
      </c>
      <c r="BK101" s="23">
        <f t="shared" si="72"/>
        <v>5.5E-2</v>
      </c>
      <c r="BL101" s="23">
        <f t="shared" si="72"/>
        <v>0.27800000000000002</v>
      </c>
      <c r="BM101" s="23">
        <f t="shared" si="72"/>
        <v>0.13888999999999999</v>
      </c>
      <c r="BN101" s="23">
        <f t="shared" si="72"/>
        <v>1.489E-2</v>
      </c>
      <c r="BO101" s="23">
        <f t="shared" ref="BO101" si="73">BO100/1000</f>
        <v>10</v>
      </c>
    </row>
    <row r="102" spans="1:69" ht="17.25" x14ac:dyDescent="0.3">
      <c r="A102" s="31"/>
      <c r="B102" s="32" t="s">
        <v>29</v>
      </c>
      <c r="C102" s="108"/>
      <c r="D102" s="33">
        <f t="shared" ref="D102:BN102" si="74">D96*D100</f>
        <v>0</v>
      </c>
      <c r="E102" s="33">
        <f t="shared" si="74"/>
        <v>0</v>
      </c>
      <c r="F102" s="33">
        <f t="shared" si="74"/>
        <v>61.404000000000003</v>
      </c>
      <c r="G102" s="33">
        <f t="shared" si="74"/>
        <v>0</v>
      </c>
      <c r="H102" s="33">
        <f t="shared" si="74"/>
        <v>0</v>
      </c>
      <c r="I102" s="33">
        <f t="shared" si="74"/>
        <v>0</v>
      </c>
      <c r="J102" s="33">
        <f t="shared" si="74"/>
        <v>59.959199999999996</v>
      </c>
      <c r="K102" s="33">
        <f t="shared" si="74"/>
        <v>292.13604000000004</v>
      </c>
      <c r="L102" s="33">
        <f t="shared" si="74"/>
        <v>0</v>
      </c>
      <c r="M102" s="33">
        <f t="shared" si="74"/>
        <v>0</v>
      </c>
      <c r="N102" s="33">
        <f t="shared" si="74"/>
        <v>0</v>
      </c>
      <c r="O102" s="33">
        <f t="shared" si="74"/>
        <v>0</v>
      </c>
      <c r="P102" s="33">
        <f t="shared" si="74"/>
        <v>0</v>
      </c>
      <c r="Q102" s="33">
        <f t="shared" si="74"/>
        <v>0</v>
      </c>
      <c r="R102" s="33">
        <f t="shared" si="74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4"/>
        <v>31.919999999999998</v>
      </c>
      <c r="Y102" s="33">
        <f t="shared" si="74"/>
        <v>0</v>
      </c>
      <c r="Z102" s="33">
        <f t="shared" si="74"/>
        <v>0</v>
      </c>
      <c r="AA102" s="33">
        <f t="shared" si="74"/>
        <v>0</v>
      </c>
      <c r="AB102" s="33">
        <f t="shared" si="74"/>
        <v>0</v>
      </c>
      <c r="AC102" s="33">
        <f t="shared" si="74"/>
        <v>115.49999999999999</v>
      </c>
      <c r="AD102" s="33">
        <f t="shared" si="74"/>
        <v>0</v>
      </c>
      <c r="AE102" s="33">
        <f t="shared" si="74"/>
        <v>0</v>
      </c>
      <c r="AF102" s="33">
        <f t="shared" si="74"/>
        <v>0</v>
      </c>
      <c r="AG102" s="33">
        <f t="shared" si="74"/>
        <v>0</v>
      </c>
      <c r="AH102" s="33">
        <f t="shared" si="74"/>
        <v>0</v>
      </c>
      <c r="AI102" s="33">
        <f t="shared" si="74"/>
        <v>0</v>
      </c>
      <c r="AJ102" s="33">
        <f t="shared" si="74"/>
        <v>76.807500000000005</v>
      </c>
      <c r="AK102" s="33">
        <f t="shared" si="74"/>
        <v>14.244299999999999</v>
      </c>
      <c r="AL102" s="33">
        <f t="shared" si="74"/>
        <v>0</v>
      </c>
      <c r="AM102" s="33">
        <f t="shared" si="74"/>
        <v>0</v>
      </c>
      <c r="AN102" s="33">
        <f t="shared" si="74"/>
        <v>0</v>
      </c>
      <c r="AO102" s="33">
        <f t="shared" si="74"/>
        <v>0</v>
      </c>
      <c r="AP102" s="33">
        <f t="shared" si="74"/>
        <v>0</v>
      </c>
      <c r="AQ102" s="33">
        <f t="shared" si="74"/>
        <v>0</v>
      </c>
      <c r="AR102" s="33">
        <f t="shared" si="74"/>
        <v>0</v>
      </c>
      <c r="AS102" s="33">
        <f t="shared" si="74"/>
        <v>0</v>
      </c>
      <c r="AT102" s="33">
        <f t="shared" si="74"/>
        <v>0</v>
      </c>
      <c r="AU102" s="33">
        <f t="shared" si="74"/>
        <v>0</v>
      </c>
      <c r="AV102" s="33">
        <f t="shared" si="74"/>
        <v>0</v>
      </c>
      <c r="AW102" s="33">
        <f t="shared" si="74"/>
        <v>0</v>
      </c>
      <c r="AX102" s="33">
        <f t="shared" si="74"/>
        <v>0</v>
      </c>
      <c r="AY102" s="33">
        <f t="shared" si="74"/>
        <v>0</v>
      </c>
      <c r="AZ102" s="33">
        <f t="shared" si="74"/>
        <v>0</v>
      </c>
      <c r="BA102" s="33">
        <f t="shared" si="74"/>
        <v>0</v>
      </c>
      <c r="BB102" s="33">
        <f t="shared" si="74"/>
        <v>0</v>
      </c>
      <c r="BC102" s="33">
        <f t="shared" si="74"/>
        <v>0</v>
      </c>
      <c r="BD102" s="33">
        <f t="shared" si="74"/>
        <v>0</v>
      </c>
      <c r="BE102" s="33">
        <f t="shared" si="74"/>
        <v>0</v>
      </c>
      <c r="BF102" s="33">
        <f t="shared" si="74"/>
        <v>0</v>
      </c>
      <c r="BG102" s="33">
        <f t="shared" si="74"/>
        <v>0</v>
      </c>
      <c r="BH102" s="33">
        <f t="shared" si="74"/>
        <v>0</v>
      </c>
      <c r="BI102" s="33">
        <f t="shared" si="74"/>
        <v>0</v>
      </c>
      <c r="BJ102" s="33">
        <f t="shared" si="74"/>
        <v>0</v>
      </c>
      <c r="BK102" s="33">
        <f t="shared" si="74"/>
        <v>0</v>
      </c>
      <c r="BL102" s="33">
        <f t="shared" si="74"/>
        <v>0</v>
      </c>
      <c r="BM102" s="33">
        <f t="shared" si="74"/>
        <v>0</v>
      </c>
      <c r="BN102" s="33">
        <f t="shared" si="74"/>
        <v>0.12507600000000002</v>
      </c>
      <c r="BO102" s="33">
        <f t="shared" ref="BO102" si="75">BO96*BO100</f>
        <v>0</v>
      </c>
      <c r="BP102" s="34">
        <f>SUM(D102:BN102)</f>
        <v>652.09611600000005</v>
      </c>
      <c r="BQ102" s="35">
        <f>BP102/$C$19</f>
        <v>15.526098000000001</v>
      </c>
    </row>
    <row r="103" spans="1:69" ht="17.25" x14ac:dyDescent="0.3">
      <c r="A103" s="31"/>
      <c r="B103" s="32" t="s">
        <v>30</v>
      </c>
      <c r="C103" s="108"/>
      <c r="D103" s="33">
        <f t="shared" ref="D103:BN103" si="76">D96*D100</f>
        <v>0</v>
      </c>
      <c r="E103" s="33">
        <f t="shared" si="76"/>
        <v>0</v>
      </c>
      <c r="F103" s="33">
        <f t="shared" si="76"/>
        <v>61.404000000000003</v>
      </c>
      <c r="G103" s="33">
        <f t="shared" si="76"/>
        <v>0</v>
      </c>
      <c r="H103" s="33">
        <f t="shared" si="76"/>
        <v>0</v>
      </c>
      <c r="I103" s="33">
        <f t="shared" si="76"/>
        <v>0</v>
      </c>
      <c r="J103" s="33">
        <f t="shared" si="76"/>
        <v>59.959199999999996</v>
      </c>
      <c r="K103" s="33">
        <f t="shared" si="76"/>
        <v>292.13604000000004</v>
      </c>
      <c r="L103" s="33">
        <f t="shared" si="76"/>
        <v>0</v>
      </c>
      <c r="M103" s="33">
        <f t="shared" si="76"/>
        <v>0</v>
      </c>
      <c r="N103" s="33">
        <f t="shared" si="76"/>
        <v>0</v>
      </c>
      <c r="O103" s="33">
        <f t="shared" si="76"/>
        <v>0</v>
      </c>
      <c r="P103" s="33">
        <f t="shared" si="76"/>
        <v>0</v>
      </c>
      <c r="Q103" s="33">
        <f t="shared" si="76"/>
        <v>0</v>
      </c>
      <c r="R103" s="33">
        <f t="shared" si="76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6"/>
        <v>31.919999999999998</v>
      </c>
      <c r="Y103" s="33">
        <f t="shared" si="76"/>
        <v>0</v>
      </c>
      <c r="Z103" s="33">
        <f t="shared" si="76"/>
        <v>0</v>
      </c>
      <c r="AA103" s="33">
        <f t="shared" si="76"/>
        <v>0</v>
      </c>
      <c r="AB103" s="33">
        <f t="shared" si="76"/>
        <v>0</v>
      </c>
      <c r="AC103" s="33">
        <f t="shared" si="76"/>
        <v>115.49999999999999</v>
      </c>
      <c r="AD103" s="33">
        <f t="shared" si="76"/>
        <v>0</v>
      </c>
      <c r="AE103" s="33">
        <f t="shared" si="76"/>
        <v>0</v>
      </c>
      <c r="AF103" s="33">
        <f t="shared" si="76"/>
        <v>0</v>
      </c>
      <c r="AG103" s="33">
        <f t="shared" si="76"/>
        <v>0</v>
      </c>
      <c r="AH103" s="33">
        <f t="shared" si="76"/>
        <v>0</v>
      </c>
      <c r="AI103" s="33">
        <f t="shared" si="76"/>
        <v>0</v>
      </c>
      <c r="AJ103" s="33">
        <f t="shared" si="76"/>
        <v>76.807500000000005</v>
      </c>
      <c r="AK103" s="33">
        <f t="shared" si="76"/>
        <v>14.244299999999999</v>
      </c>
      <c r="AL103" s="33">
        <f t="shared" si="76"/>
        <v>0</v>
      </c>
      <c r="AM103" s="33">
        <f t="shared" si="76"/>
        <v>0</v>
      </c>
      <c r="AN103" s="33">
        <f t="shared" si="76"/>
        <v>0</v>
      </c>
      <c r="AO103" s="33">
        <f t="shared" si="76"/>
        <v>0</v>
      </c>
      <c r="AP103" s="33">
        <f t="shared" si="76"/>
        <v>0</v>
      </c>
      <c r="AQ103" s="33">
        <f t="shared" si="76"/>
        <v>0</v>
      </c>
      <c r="AR103" s="33">
        <f t="shared" si="76"/>
        <v>0</v>
      </c>
      <c r="AS103" s="33">
        <f t="shared" si="76"/>
        <v>0</v>
      </c>
      <c r="AT103" s="33">
        <f t="shared" si="76"/>
        <v>0</v>
      </c>
      <c r="AU103" s="33">
        <f t="shared" si="76"/>
        <v>0</v>
      </c>
      <c r="AV103" s="33">
        <f t="shared" si="76"/>
        <v>0</v>
      </c>
      <c r="AW103" s="33">
        <f t="shared" si="76"/>
        <v>0</v>
      </c>
      <c r="AX103" s="33">
        <f t="shared" si="76"/>
        <v>0</v>
      </c>
      <c r="AY103" s="33">
        <f t="shared" si="76"/>
        <v>0</v>
      </c>
      <c r="AZ103" s="33">
        <f t="shared" si="76"/>
        <v>0</v>
      </c>
      <c r="BA103" s="33">
        <f t="shared" si="76"/>
        <v>0</v>
      </c>
      <c r="BB103" s="33">
        <f t="shared" si="76"/>
        <v>0</v>
      </c>
      <c r="BC103" s="33">
        <f t="shared" si="76"/>
        <v>0</v>
      </c>
      <c r="BD103" s="33">
        <f t="shared" si="76"/>
        <v>0</v>
      </c>
      <c r="BE103" s="33">
        <f t="shared" si="76"/>
        <v>0</v>
      </c>
      <c r="BF103" s="33">
        <f t="shared" si="76"/>
        <v>0</v>
      </c>
      <c r="BG103" s="33">
        <f t="shared" si="76"/>
        <v>0</v>
      </c>
      <c r="BH103" s="33">
        <f t="shared" si="76"/>
        <v>0</v>
      </c>
      <c r="BI103" s="33">
        <f t="shared" si="76"/>
        <v>0</v>
      </c>
      <c r="BJ103" s="33">
        <f t="shared" si="76"/>
        <v>0</v>
      </c>
      <c r="BK103" s="33">
        <f t="shared" si="76"/>
        <v>0</v>
      </c>
      <c r="BL103" s="33">
        <f t="shared" si="76"/>
        <v>0</v>
      </c>
      <c r="BM103" s="33">
        <f t="shared" si="76"/>
        <v>0</v>
      </c>
      <c r="BN103" s="33">
        <f t="shared" si="76"/>
        <v>0.12507600000000002</v>
      </c>
      <c r="BO103" s="33">
        <f t="shared" ref="BO103" si="77">BO96*BO100</f>
        <v>0</v>
      </c>
      <c r="BP103" s="34">
        <f>SUM(D103:BN103)</f>
        <v>652.09611600000005</v>
      </c>
      <c r="BQ103" s="35">
        <f>BP103/$C$7</f>
        <v>15.526098000000001</v>
      </c>
    </row>
    <row r="105" spans="1:69" x14ac:dyDescent="0.25">
      <c r="J105" t="s">
        <v>33</v>
      </c>
      <c r="K105" t="s">
        <v>2</v>
      </c>
      <c r="V105" t="s">
        <v>36</v>
      </c>
      <c r="AH105" s="2">
        <v>0</v>
      </c>
    </row>
    <row r="106" spans="1:69" ht="15" customHeight="1" x14ac:dyDescent="0.25">
      <c r="A106" s="94"/>
      <c r="B106" s="4" t="s">
        <v>3</v>
      </c>
      <c r="C106" s="96" t="s">
        <v>4</v>
      </c>
      <c r="D106" s="96" t="str">
        <f t="shared" ref="D106:BN106" si="78">D52</f>
        <v>Хлеб пшеничный</v>
      </c>
      <c r="E106" s="96" t="str">
        <f t="shared" si="78"/>
        <v>Хлеб ржано-пшеничный</v>
      </c>
      <c r="F106" s="96" t="str">
        <f t="shared" si="78"/>
        <v>Сахар</v>
      </c>
      <c r="G106" s="96" t="str">
        <f t="shared" si="78"/>
        <v>Чай</v>
      </c>
      <c r="H106" s="96" t="str">
        <f t="shared" si="78"/>
        <v>Какао</v>
      </c>
      <c r="I106" s="96" t="str">
        <f t="shared" si="78"/>
        <v>Кофейный напиток</v>
      </c>
      <c r="J106" s="96" t="str">
        <f t="shared" si="78"/>
        <v>Молоко 2,5%</v>
      </c>
      <c r="K106" s="96" t="str">
        <f t="shared" si="78"/>
        <v>Масло сливочное</v>
      </c>
      <c r="L106" s="96" t="str">
        <f t="shared" si="78"/>
        <v>Сметана 15%</v>
      </c>
      <c r="M106" s="96" t="str">
        <f t="shared" si="78"/>
        <v>Молоко сухое</v>
      </c>
      <c r="N106" s="96" t="str">
        <f t="shared" si="78"/>
        <v>Снежок 2,5 %</v>
      </c>
      <c r="O106" s="96" t="str">
        <f t="shared" si="78"/>
        <v>Творог 5%</v>
      </c>
      <c r="P106" s="96" t="str">
        <f t="shared" si="78"/>
        <v>Молоко сгущенное</v>
      </c>
      <c r="Q106" s="96" t="str">
        <f t="shared" si="78"/>
        <v xml:space="preserve">Джем Сава </v>
      </c>
      <c r="R106" s="96" t="str">
        <f t="shared" si="78"/>
        <v>Сыр</v>
      </c>
      <c r="S106" s="96" t="str">
        <f>S52</f>
        <v>Зеленый горошек</v>
      </c>
      <c r="T106" s="96" t="str">
        <f>T52</f>
        <v>Кукуруза консервирован.</v>
      </c>
      <c r="U106" s="96" t="str">
        <f>U52</f>
        <v>Консервы рыбные</v>
      </c>
      <c r="V106" s="96" t="str">
        <f>V52</f>
        <v>Огурцы консервирован.</v>
      </c>
      <c r="W106" s="96" t="str">
        <f>W52</f>
        <v>Огурцы свежие</v>
      </c>
      <c r="X106" s="96" t="str">
        <f t="shared" si="78"/>
        <v>Яйцо</v>
      </c>
      <c r="Y106" s="96" t="str">
        <f t="shared" si="78"/>
        <v>Икра кабачковая</v>
      </c>
      <c r="Z106" s="96" t="str">
        <f t="shared" si="78"/>
        <v>Изюм</v>
      </c>
      <c r="AA106" s="96" t="str">
        <f t="shared" si="78"/>
        <v>Курага</v>
      </c>
      <c r="AB106" s="96" t="str">
        <f t="shared" si="78"/>
        <v>Чернослив</v>
      </c>
      <c r="AC106" s="96" t="str">
        <f t="shared" si="78"/>
        <v>Шиповник</v>
      </c>
      <c r="AD106" s="96" t="str">
        <f t="shared" si="78"/>
        <v>Сухофрукты</v>
      </c>
      <c r="AE106" s="96" t="str">
        <f t="shared" si="78"/>
        <v>Ягода свежемороженная</v>
      </c>
      <c r="AF106" s="96" t="str">
        <f t="shared" si="78"/>
        <v>Лимон</v>
      </c>
      <c r="AG106" s="96" t="str">
        <f t="shared" si="78"/>
        <v>Кисель</v>
      </c>
      <c r="AH106" s="96" t="str">
        <f t="shared" si="78"/>
        <v xml:space="preserve">Сок </v>
      </c>
      <c r="AI106" s="96" t="str">
        <f t="shared" si="78"/>
        <v>Макаронные изделия</v>
      </c>
      <c r="AJ106" s="96" t="str">
        <f t="shared" si="78"/>
        <v>Мука</v>
      </c>
      <c r="AK106" s="96" t="str">
        <f t="shared" si="78"/>
        <v>Дрожжи</v>
      </c>
      <c r="AL106" s="96" t="str">
        <f t="shared" si="78"/>
        <v>Печенье</v>
      </c>
      <c r="AM106" s="96" t="str">
        <f t="shared" si="78"/>
        <v>Пряники</v>
      </c>
      <c r="AN106" s="96" t="str">
        <f t="shared" si="78"/>
        <v>Вафли</v>
      </c>
      <c r="AO106" s="96" t="str">
        <f t="shared" si="78"/>
        <v>Конфеты</v>
      </c>
      <c r="AP106" s="96" t="str">
        <f t="shared" si="78"/>
        <v>Повидло Сава</v>
      </c>
      <c r="AQ106" s="96" t="str">
        <f t="shared" si="78"/>
        <v>Крупа геркулес</v>
      </c>
      <c r="AR106" s="96" t="str">
        <f t="shared" si="78"/>
        <v>Крупа горох</v>
      </c>
      <c r="AS106" s="96" t="str">
        <f t="shared" si="78"/>
        <v>Крупа гречневая</v>
      </c>
      <c r="AT106" s="96" t="str">
        <f t="shared" si="78"/>
        <v>Крупа кукурузная</v>
      </c>
      <c r="AU106" s="96" t="str">
        <f t="shared" si="78"/>
        <v>Крупа манная</v>
      </c>
      <c r="AV106" s="96" t="str">
        <f t="shared" si="78"/>
        <v>Крупа перловая</v>
      </c>
      <c r="AW106" s="96" t="str">
        <f t="shared" si="78"/>
        <v>Крупа пшеничная</v>
      </c>
      <c r="AX106" s="96" t="str">
        <f t="shared" si="78"/>
        <v>Крупа пшено</v>
      </c>
      <c r="AY106" s="96" t="str">
        <f t="shared" si="78"/>
        <v>Крупа ячневая</v>
      </c>
      <c r="AZ106" s="96" t="str">
        <f t="shared" si="78"/>
        <v>Рис</v>
      </c>
      <c r="BA106" s="96" t="str">
        <f t="shared" si="78"/>
        <v>Цыпленок бройлер</v>
      </c>
      <c r="BB106" s="96" t="str">
        <f t="shared" si="78"/>
        <v>Филе куриное</v>
      </c>
      <c r="BC106" s="96" t="str">
        <f t="shared" si="78"/>
        <v>Фарш говяжий</v>
      </c>
      <c r="BD106" s="96" t="str">
        <f t="shared" si="78"/>
        <v>Печень куриная</v>
      </c>
      <c r="BE106" s="96" t="str">
        <f t="shared" si="78"/>
        <v>Филе минтая</v>
      </c>
      <c r="BF106" s="96" t="str">
        <f t="shared" si="78"/>
        <v>Филе сельди слабосол.</v>
      </c>
      <c r="BG106" s="96" t="str">
        <f t="shared" si="78"/>
        <v>Картофель</v>
      </c>
      <c r="BH106" s="96" t="str">
        <f t="shared" si="78"/>
        <v>Морковь</v>
      </c>
      <c r="BI106" s="96" t="str">
        <f t="shared" si="78"/>
        <v>Лук</v>
      </c>
      <c r="BJ106" s="96" t="str">
        <f t="shared" si="78"/>
        <v>Капуста</v>
      </c>
      <c r="BK106" s="96" t="str">
        <f t="shared" si="78"/>
        <v>Свекла</v>
      </c>
      <c r="BL106" s="96" t="str">
        <f t="shared" si="78"/>
        <v>Томатная паста</v>
      </c>
      <c r="BM106" s="96" t="str">
        <f t="shared" si="78"/>
        <v>Масло растительное</v>
      </c>
      <c r="BN106" s="96" t="str">
        <f t="shared" si="78"/>
        <v>Соль</v>
      </c>
      <c r="BO106" s="96" t="str">
        <f t="shared" ref="BO106" si="79">BO52</f>
        <v>Аскорбиновая кислота</v>
      </c>
      <c r="BP106" s="105" t="s">
        <v>5</v>
      </c>
      <c r="BQ106" s="105" t="s">
        <v>6</v>
      </c>
    </row>
    <row r="107" spans="1:69" ht="36" customHeight="1" x14ac:dyDescent="0.25">
      <c r="A107" s="95"/>
      <c r="B107" s="5" t="s">
        <v>7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106"/>
      <c r="BQ107" s="106"/>
    </row>
    <row r="108" spans="1:69" ht="15" customHeight="1" x14ac:dyDescent="0.25">
      <c r="A108" s="107" t="s">
        <v>21</v>
      </c>
      <c r="B108" s="20" t="s">
        <v>38</v>
      </c>
      <c r="C108" s="89">
        <f>$F$4</f>
        <v>42</v>
      </c>
      <c r="D108" s="6">
        <f t="shared" ref="D108:BN112" si="80">D24</f>
        <v>0</v>
      </c>
      <c r="E108" s="6">
        <f t="shared" si="80"/>
        <v>0</v>
      </c>
      <c r="F108" s="6">
        <f t="shared" si="80"/>
        <v>2E-3</v>
      </c>
      <c r="G108" s="6">
        <f t="shared" si="80"/>
        <v>0</v>
      </c>
      <c r="H108" s="6">
        <f t="shared" si="80"/>
        <v>0</v>
      </c>
      <c r="I108" s="6">
        <f t="shared" si="80"/>
        <v>0</v>
      </c>
      <c r="J108" s="6">
        <f t="shared" si="80"/>
        <v>0.154</v>
      </c>
      <c r="K108" s="6">
        <f t="shared" si="80"/>
        <v>8.9999999999999998E-4</v>
      </c>
      <c r="L108" s="6">
        <f t="shared" si="80"/>
        <v>0</v>
      </c>
      <c r="M108" s="6">
        <f t="shared" si="80"/>
        <v>0</v>
      </c>
      <c r="N108" s="6">
        <f t="shared" si="80"/>
        <v>0</v>
      </c>
      <c r="O108" s="6">
        <f t="shared" si="80"/>
        <v>0</v>
      </c>
      <c r="P108" s="6">
        <f t="shared" si="80"/>
        <v>0</v>
      </c>
      <c r="Q108" s="6">
        <f t="shared" si="80"/>
        <v>0</v>
      </c>
      <c r="R108" s="6">
        <f t="shared" si="80"/>
        <v>0</v>
      </c>
      <c r="S108" s="6">
        <f t="shared" si="80"/>
        <v>0</v>
      </c>
      <c r="T108" s="6">
        <f t="shared" si="80"/>
        <v>0</v>
      </c>
      <c r="U108" s="6">
        <f t="shared" si="80"/>
        <v>0</v>
      </c>
      <c r="V108" s="6">
        <f t="shared" si="80"/>
        <v>0</v>
      </c>
      <c r="W108" s="6">
        <f t="shared" si="80"/>
        <v>0</v>
      </c>
      <c r="X108" s="6">
        <f t="shared" si="80"/>
        <v>0</v>
      </c>
      <c r="Y108" s="6">
        <f t="shared" si="80"/>
        <v>0</v>
      </c>
      <c r="Z108" s="6">
        <f t="shared" si="80"/>
        <v>0</v>
      </c>
      <c r="AA108" s="6">
        <f t="shared" si="80"/>
        <v>0</v>
      </c>
      <c r="AB108" s="6">
        <f t="shared" si="80"/>
        <v>0</v>
      </c>
      <c r="AC108" s="6">
        <f t="shared" si="80"/>
        <v>0</v>
      </c>
      <c r="AD108" s="6">
        <f t="shared" si="80"/>
        <v>0</v>
      </c>
      <c r="AE108" s="6">
        <f t="shared" si="80"/>
        <v>0</v>
      </c>
      <c r="AF108" s="6">
        <f t="shared" si="80"/>
        <v>0</v>
      </c>
      <c r="AG108" s="6">
        <f t="shared" si="80"/>
        <v>0</v>
      </c>
      <c r="AH108" s="6">
        <f t="shared" si="80"/>
        <v>0</v>
      </c>
      <c r="AI108" s="6">
        <f t="shared" si="80"/>
        <v>1.55E-2</v>
      </c>
      <c r="AJ108" s="6">
        <f t="shared" si="80"/>
        <v>0</v>
      </c>
      <c r="AK108" s="6">
        <f t="shared" si="80"/>
        <v>0</v>
      </c>
      <c r="AL108" s="6">
        <f t="shared" si="80"/>
        <v>0</v>
      </c>
      <c r="AM108" s="6">
        <f t="shared" si="80"/>
        <v>0</v>
      </c>
      <c r="AN108" s="6">
        <f t="shared" si="80"/>
        <v>0</v>
      </c>
      <c r="AO108" s="6">
        <f t="shared" si="80"/>
        <v>0</v>
      </c>
      <c r="AP108" s="6">
        <f t="shared" si="80"/>
        <v>0</v>
      </c>
      <c r="AQ108" s="6">
        <f t="shared" si="80"/>
        <v>0</v>
      </c>
      <c r="AR108" s="6">
        <f t="shared" si="80"/>
        <v>0</v>
      </c>
      <c r="AS108" s="6">
        <f t="shared" si="80"/>
        <v>0</v>
      </c>
      <c r="AT108" s="6">
        <f t="shared" si="80"/>
        <v>0</v>
      </c>
      <c r="AU108" s="6">
        <f t="shared" si="80"/>
        <v>0</v>
      </c>
      <c r="AV108" s="6">
        <f t="shared" si="80"/>
        <v>0</v>
      </c>
      <c r="AW108" s="6">
        <f t="shared" si="80"/>
        <v>0</v>
      </c>
      <c r="AX108" s="6">
        <f t="shared" si="80"/>
        <v>0</v>
      </c>
      <c r="AY108" s="6">
        <f t="shared" si="80"/>
        <v>0</v>
      </c>
      <c r="AZ108" s="6">
        <f t="shared" si="80"/>
        <v>0</v>
      </c>
      <c r="BA108" s="6">
        <f t="shared" si="80"/>
        <v>0</v>
      </c>
      <c r="BB108" s="6">
        <f t="shared" si="80"/>
        <v>0</v>
      </c>
      <c r="BC108" s="6">
        <f t="shared" si="80"/>
        <v>0</v>
      </c>
      <c r="BD108" s="6">
        <f t="shared" si="80"/>
        <v>0</v>
      </c>
      <c r="BE108" s="6">
        <f t="shared" si="80"/>
        <v>0</v>
      </c>
      <c r="BF108" s="6">
        <f t="shared" si="80"/>
        <v>0</v>
      </c>
      <c r="BG108" s="6">
        <f t="shared" si="80"/>
        <v>0</v>
      </c>
      <c r="BH108" s="6">
        <f t="shared" si="80"/>
        <v>0</v>
      </c>
      <c r="BI108" s="6">
        <f t="shared" si="80"/>
        <v>0</v>
      </c>
      <c r="BJ108" s="6">
        <f t="shared" si="80"/>
        <v>0</v>
      </c>
      <c r="BK108" s="6">
        <f t="shared" si="80"/>
        <v>0</v>
      </c>
      <c r="BL108" s="6">
        <f t="shared" si="80"/>
        <v>0</v>
      </c>
      <c r="BM108" s="6">
        <f t="shared" si="80"/>
        <v>0</v>
      </c>
      <c r="BN108" s="6">
        <f t="shared" si="80"/>
        <v>0</v>
      </c>
      <c r="BO108" s="6">
        <f t="shared" ref="BO108:BO111" si="81">BO24</f>
        <v>0</v>
      </c>
    </row>
    <row r="109" spans="1:69" x14ac:dyDescent="0.25">
      <c r="A109" s="98"/>
      <c r="B109" t="s">
        <v>15</v>
      </c>
      <c r="C109" s="90"/>
      <c r="D109" s="6">
        <f t="shared" si="80"/>
        <v>2.3089999999999999E-2</v>
      </c>
      <c r="E109" s="6">
        <f t="shared" si="80"/>
        <v>0</v>
      </c>
      <c r="F109" s="6">
        <f t="shared" si="80"/>
        <v>0</v>
      </c>
      <c r="G109" s="6">
        <f t="shared" si="80"/>
        <v>0</v>
      </c>
      <c r="H109" s="6">
        <f t="shared" si="80"/>
        <v>0</v>
      </c>
      <c r="I109" s="6">
        <f t="shared" si="80"/>
        <v>0</v>
      </c>
      <c r="J109" s="6">
        <f t="shared" si="80"/>
        <v>0</v>
      </c>
      <c r="K109" s="6">
        <f t="shared" si="80"/>
        <v>0</v>
      </c>
      <c r="L109" s="6">
        <f t="shared" si="80"/>
        <v>0</v>
      </c>
      <c r="M109" s="6">
        <f t="shared" si="80"/>
        <v>0</v>
      </c>
      <c r="N109" s="6">
        <f t="shared" si="80"/>
        <v>0</v>
      </c>
      <c r="O109" s="6">
        <f t="shared" si="80"/>
        <v>0</v>
      </c>
      <c r="P109" s="6">
        <f t="shared" si="80"/>
        <v>0</v>
      </c>
      <c r="Q109" s="6">
        <f t="shared" si="80"/>
        <v>0</v>
      </c>
      <c r="R109" s="6">
        <f t="shared" si="80"/>
        <v>0</v>
      </c>
      <c r="S109" s="6">
        <f t="shared" si="80"/>
        <v>0</v>
      </c>
      <c r="T109" s="6">
        <f t="shared" si="80"/>
        <v>0</v>
      </c>
      <c r="U109" s="6">
        <f t="shared" si="80"/>
        <v>0</v>
      </c>
      <c r="V109" s="6">
        <f t="shared" si="80"/>
        <v>0</v>
      </c>
      <c r="W109" s="6">
        <f t="shared" si="80"/>
        <v>0</v>
      </c>
      <c r="X109" s="6">
        <f t="shared" si="80"/>
        <v>0</v>
      </c>
      <c r="Y109" s="6">
        <f t="shared" si="80"/>
        <v>0</v>
      </c>
      <c r="Z109" s="6">
        <f t="shared" si="80"/>
        <v>0</v>
      </c>
      <c r="AA109" s="6">
        <f t="shared" si="80"/>
        <v>0</v>
      </c>
      <c r="AB109" s="6">
        <f t="shared" si="80"/>
        <v>0</v>
      </c>
      <c r="AC109" s="6">
        <f t="shared" si="80"/>
        <v>0</v>
      </c>
      <c r="AD109" s="6">
        <f t="shared" si="80"/>
        <v>0</v>
      </c>
      <c r="AE109" s="6">
        <f t="shared" si="80"/>
        <v>0</v>
      </c>
      <c r="AF109" s="6">
        <f t="shared" si="80"/>
        <v>0</v>
      </c>
      <c r="AG109" s="6">
        <f t="shared" si="80"/>
        <v>0</v>
      </c>
      <c r="AH109" s="6">
        <f t="shared" si="80"/>
        <v>0</v>
      </c>
      <c r="AI109" s="6">
        <f t="shared" si="80"/>
        <v>0</v>
      </c>
      <c r="AJ109" s="6">
        <f t="shared" si="80"/>
        <v>0</v>
      </c>
      <c r="AK109" s="6">
        <f t="shared" si="80"/>
        <v>0</v>
      </c>
      <c r="AL109" s="6">
        <f t="shared" si="80"/>
        <v>0</v>
      </c>
      <c r="AM109" s="6">
        <f t="shared" si="80"/>
        <v>0</v>
      </c>
      <c r="AN109" s="6">
        <f t="shared" si="80"/>
        <v>0</v>
      </c>
      <c r="AO109" s="6">
        <f t="shared" si="80"/>
        <v>0</v>
      </c>
      <c r="AP109" s="6">
        <f t="shared" si="80"/>
        <v>0</v>
      </c>
      <c r="AQ109" s="6">
        <f t="shared" si="80"/>
        <v>0</v>
      </c>
      <c r="AR109" s="6">
        <f t="shared" si="80"/>
        <v>0</v>
      </c>
      <c r="AS109" s="6">
        <f t="shared" si="80"/>
        <v>0</v>
      </c>
      <c r="AT109" s="6">
        <f t="shared" si="80"/>
        <v>0</v>
      </c>
      <c r="AU109" s="6">
        <f t="shared" si="80"/>
        <v>0</v>
      </c>
      <c r="AV109" s="6">
        <f t="shared" si="80"/>
        <v>0</v>
      </c>
      <c r="AW109" s="6">
        <f t="shared" si="80"/>
        <v>0</v>
      </c>
      <c r="AX109" s="6">
        <f t="shared" si="80"/>
        <v>0</v>
      </c>
      <c r="AY109" s="6">
        <f t="shared" si="80"/>
        <v>0</v>
      </c>
      <c r="AZ109" s="6">
        <f t="shared" si="80"/>
        <v>0</v>
      </c>
      <c r="BA109" s="6">
        <f t="shared" si="80"/>
        <v>0</v>
      </c>
      <c r="BB109" s="6">
        <f t="shared" si="80"/>
        <v>0</v>
      </c>
      <c r="BC109" s="6">
        <f t="shared" si="80"/>
        <v>0</v>
      </c>
      <c r="BD109" s="6">
        <f t="shared" si="80"/>
        <v>0</v>
      </c>
      <c r="BE109" s="6">
        <f t="shared" si="80"/>
        <v>0</v>
      </c>
      <c r="BF109" s="6">
        <f t="shared" si="80"/>
        <v>0</v>
      </c>
      <c r="BG109" s="6">
        <f t="shared" si="80"/>
        <v>0</v>
      </c>
      <c r="BH109" s="6">
        <f t="shared" si="80"/>
        <v>0</v>
      </c>
      <c r="BI109" s="6">
        <f t="shared" si="80"/>
        <v>0</v>
      </c>
      <c r="BJ109" s="6">
        <f t="shared" si="80"/>
        <v>0</v>
      </c>
      <c r="BK109" s="6">
        <f t="shared" si="80"/>
        <v>0</v>
      </c>
      <c r="BL109" s="6">
        <f t="shared" si="80"/>
        <v>0</v>
      </c>
      <c r="BM109" s="6">
        <f t="shared" si="80"/>
        <v>0</v>
      </c>
      <c r="BN109" s="6">
        <f t="shared" si="80"/>
        <v>0</v>
      </c>
      <c r="BO109" s="6">
        <f t="shared" si="81"/>
        <v>0</v>
      </c>
    </row>
    <row r="110" spans="1:69" x14ac:dyDescent="0.25">
      <c r="A110" s="98"/>
      <c r="B110" s="11" t="s">
        <v>23</v>
      </c>
      <c r="C110" s="90"/>
      <c r="D110" s="6">
        <f t="shared" si="80"/>
        <v>0</v>
      </c>
      <c r="E110" s="6">
        <f t="shared" si="80"/>
        <v>0</v>
      </c>
      <c r="F110" s="6">
        <f t="shared" si="80"/>
        <v>0.01</v>
      </c>
      <c r="G110" s="6">
        <f t="shared" si="80"/>
        <v>4.0000000000000002E-4</v>
      </c>
      <c r="H110" s="6">
        <f t="shared" si="80"/>
        <v>0</v>
      </c>
      <c r="I110" s="6">
        <f t="shared" si="80"/>
        <v>0</v>
      </c>
      <c r="J110" s="6">
        <f t="shared" si="80"/>
        <v>0</v>
      </c>
      <c r="K110" s="6">
        <f t="shared" si="80"/>
        <v>0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0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si="81"/>
        <v>0</v>
      </c>
    </row>
    <row r="111" spans="1:69" ht="15" customHeight="1" x14ac:dyDescent="0.25">
      <c r="A111" s="98"/>
      <c r="B111" s="10"/>
      <c r="C111" s="90"/>
      <c r="D111" s="6">
        <f t="shared" si="80"/>
        <v>0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ht="15" customHeight="1" x14ac:dyDescent="0.25">
      <c r="A112" s="99"/>
      <c r="B112" s="6"/>
      <c r="C112" s="91"/>
      <c r="D112" s="6">
        <f t="shared" si="80"/>
        <v>0</v>
      </c>
      <c r="E112" s="6">
        <f t="shared" si="80"/>
        <v>0</v>
      </c>
      <c r="F112" s="6">
        <f t="shared" si="80"/>
        <v>0</v>
      </c>
      <c r="G112" s="6">
        <f t="shared" ref="G112:BN112" si="82">G28</f>
        <v>0</v>
      </c>
      <c r="H112" s="6">
        <f t="shared" si="82"/>
        <v>0</v>
      </c>
      <c r="I112" s="6">
        <f t="shared" si="82"/>
        <v>0</v>
      </c>
      <c r="J112" s="6">
        <f t="shared" si="82"/>
        <v>0</v>
      </c>
      <c r="K112" s="6">
        <f t="shared" si="82"/>
        <v>0</v>
      </c>
      <c r="L112" s="6">
        <f t="shared" si="82"/>
        <v>0</v>
      </c>
      <c r="M112" s="6">
        <f t="shared" si="82"/>
        <v>0</v>
      </c>
      <c r="N112" s="6">
        <f t="shared" si="82"/>
        <v>0</v>
      </c>
      <c r="O112" s="6">
        <f t="shared" si="82"/>
        <v>0</v>
      </c>
      <c r="P112" s="6">
        <f t="shared" si="82"/>
        <v>0</v>
      </c>
      <c r="Q112" s="6">
        <f t="shared" si="82"/>
        <v>0</v>
      </c>
      <c r="R112" s="6">
        <f t="shared" si="82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2"/>
        <v>0</v>
      </c>
      <c r="Y112" s="6">
        <f t="shared" si="82"/>
        <v>0</v>
      </c>
      <c r="Z112" s="6">
        <f t="shared" si="82"/>
        <v>0</v>
      </c>
      <c r="AA112" s="6">
        <f t="shared" si="82"/>
        <v>0</v>
      </c>
      <c r="AB112" s="6">
        <f t="shared" si="82"/>
        <v>0</v>
      </c>
      <c r="AC112" s="6">
        <f t="shared" si="82"/>
        <v>0</v>
      </c>
      <c r="AD112" s="6">
        <f t="shared" si="82"/>
        <v>0</v>
      </c>
      <c r="AE112" s="6">
        <f t="shared" si="82"/>
        <v>0</v>
      </c>
      <c r="AF112" s="6">
        <f t="shared" si="82"/>
        <v>0</v>
      </c>
      <c r="AG112" s="6">
        <f t="shared" si="82"/>
        <v>0</v>
      </c>
      <c r="AH112" s="6">
        <f t="shared" si="82"/>
        <v>0</v>
      </c>
      <c r="AI112" s="6">
        <f t="shared" si="82"/>
        <v>0</v>
      </c>
      <c r="AJ112" s="6">
        <f t="shared" si="82"/>
        <v>0</v>
      </c>
      <c r="AK112" s="6">
        <f t="shared" si="82"/>
        <v>0</v>
      </c>
      <c r="AL112" s="6">
        <f t="shared" si="82"/>
        <v>0</v>
      </c>
      <c r="AM112" s="6">
        <f t="shared" si="82"/>
        <v>0</v>
      </c>
      <c r="AN112" s="6">
        <f t="shared" si="82"/>
        <v>0</v>
      </c>
      <c r="AO112" s="6">
        <f t="shared" si="82"/>
        <v>0</v>
      </c>
      <c r="AP112" s="6">
        <f t="shared" si="82"/>
        <v>0</v>
      </c>
      <c r="AQ112" s="6">
        <f t="shared" si="82"/>
        <v>0</v>
      </c>
      <c r="AR112" s="6">
        <f t="shared" si="82"/>
        <v>0</v>
      </c>
      <c r="AS112" s="6">
        <f t="shared" si="82"/>
        <v>0</v>
      </c>
      <c r="AT112" s="6">
        <f t="shared" si="82"/>
        <v>0</v>
      </c>
      <c r="AU112" s="6">
        <f t="shared" si="82"/>
        <v>0</v>
      </c>
      <c r="AV112" s="6">
        <f t="shared" si="82"/>
        <v>0</v>
      </c>
      <c r="AW112" s="6">
        <f t="shared" si="82"/>
        <v>0</v>
      </c>
      <c r="AX112" s="6">
        <f t="shared" si="82"/>
        <v>0</v>
      </c>
      <c r="AY112" s="6">
        <f t="shared" si="82"/>
        <v>0</v>
      </c>
      <c r="AZ112" s="6">
        <f t="shared" si="82"/>
        <v>0</v>
      </c>
      <c r="BA112" s="6">
        <f t="shared" si="82"/>
        <v>0</v>
      </c>
      <c r="BB112" s="6">
        <f t="shared" si="82"/>
        <v>0</v>
      </c>
      <c r="BC112" s="6">
        <f t="shared" si="82"/>
        <v>0</v>
      </c>
      <c r="BD112" s="6">
        <f t="shared" si="82"/>
        <v>0</v>
      </c>
      <c r="BE112" s="6">
        <f t="shared" si="82"/>
        <v>0</v>
      </c>
      <c r="BF112" s="6">
        <f t="shared" si="82"/>
        <v>0</v>
      </c>
      <c r="BG112" s="6">
        <f t="shared" si="82"/>
        <v>0</v>
      </c>
      <c r="BH112" s="6">
        <f t="shared" si="82"/>
        <v>0</v>
      </c>
      <c r="BI112" s="6">
        <f t="shared" si="82"/>
        <v>0</v>
      </c>
      <c r="BJ112" s="6">
        <f t="shared" si="82"/>
        <v>0</v>
      </c>
      <c r="BK112" s="6">
        <f t="shared" si="82"/>
        <v>0</v>
      </c>
      <c r="BL112" s="6">
        <f t="shared" si="82"/>
        <v>0</v>
      </c>
      <c r="BM112" s="6">
        <f t="shared" si="82"/>
        <v>0</v>
      </c>
      <c r="BN112" s="6">
        <f t="shared" si="82"/>
        <v>0</v>
      </c>
      <c r="BO112" s="6">
        <f t="shared" ref="BO112" si="83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4">SUM(D108:D112)</f>
        <v>2.3089999999999999E-2</v>
      </c>
      <c r="E113" s="47">
        <f t="shared" si="84"/>
        <v>0</v>
      </c>
      <c r="F113" s="47">
        <f t="shared" si="84"/>
        <v>1.2E-2</v>
      </c>
      <c r="G113" s="47">
        <f t="shared" si="84"/>
        <v>4.0000000000000002E-4</v>
      </c>
      <c r="H113" s="47">
        <f t="shared" si="84"/>
        <v>0</v>
      </c>
      <c r="I113" s="47">
        <f t="shared" si="84"/>
        <v>0</v>
      </c>
      <c r="J113" s="47">
        <f t="shared" si="84"/>
        <v>0.154</v>
      </c>
      <c r="K113" s="47">
        <f t="shared" si="84"/>
        <v>8.9999999999999998E-4</v>
      </c>
      <c r="L113" s="47">
        <f t="shared" si="84"/>
        <v>0</v>
      </c>
      <c r="M113" s="47">
        <f t="shared" si="84"/>
        <v>0</v>
      </c>
      <c r="N113" s="47">
        <f t="shared" si="84"/>
        <v>0</v>
      </c>
      <c r="O113" s="47">
        <f t="shared" si="84"/>
        <v>0</v>
      </c>
      <c r="P113" s="47">
        <f t="shared" si="84"/>
        <v>0</v>
      </c>
      <c r="Q113" s="47">
        <f t="shared" si="84"/>
        <v>0</v>
      </c>
      <c r="R113" s="47">
        <f t="shared" si="84"/>
        <v>0</v>
      </c>
      <c r="S113" s="47">
        <f t="shared" si="84"/>
        <v>0</v>
      </c>
      <c r="T113" s="47">
        <f t="shared" si="84"/>
        <v>0</v>
      </c>
      <c r="U113" s="47">
        <f t="shared" si="84"/>
        <v>0</v>
      </c>
      <c r="V113" s="47">
        <f t="shared" si="84"/>
        <v>0</v>
      </c>
      <c r="W113" s="47">
        <f t="shared" si="84"/>
        <v>0</v>
      </c>
      <c r="X113" s="47">
        <f t="shared" si="84"/>
        <v>0</v>
      </c>
      <c r="Y113" s="47">
        <f t="shared" si="84"/>
        <v>0</v>
      </c>
      <c r="Z113" s="47">
        <f t="shared" si="84"/>
        <v>0</v>
      </c>
      <c r="AA113" s="47">
        <f t="shared" si="84"/>
        <v>0</v>
      </c>
      <c r="AB113" s="47">
        <f t="shared" si="84"/>
        <v>0</v>
      </c>
      <c r="AC113" s="47">
        <f t="shared" si="84"/>
        <v>0</v>
      </c>
      <c r="AD113" s="47">
        <f t="shared" si="84"/>
        <v>0</v>
      </c>
      <c r="AE113" s="47">
        <f t="shared" si="84"/>
        <v>0</v>
      </c>
      <c r="AF113" s="47">
        <f t="shared" si="84"/>
        <v>0</v>
      </c>
      <c r="AG113" s="47">
        <f t="shared" si="84"/>
        <v>0</v>
      </c>
      <c r="AH113" s="47">
        <f t="shared" si="84"/>
        <v>0</v>
      </c>
      <c r="AI113" s="47">
        <f t="shared" si="84"/>
        <v>1.55E-2</v>
      </c>
      <c r="AJ113" s="47">
        <f t="shared" si="84"/>
        <v>0</v>
      </c>
      <c r="AK113" s="47">
        <f t="shared" si="84"/>
        <v>0</v>
      </c>
      <c r="AL113" s="47">
        <f t="shared" si="84"/>
        <v>0</v>
      </c>
      <c r="AM113" s="47">
        <f t="shared" si="84"/>
        <v>0</v>
      </c>
      <c r="AN113" s="47">
        <f t="shared" si="84"/>
        <v>0</v>
      </c>
      <c r="AO113" s="47">
        <f t="shared" si="84"/>
        <v>0</v>
      </c>
      <c r="AP113" s="47">
        <f t="shared" si="84"/>
        <v>0</v>
      </c>
      <c r="AQ113" s="47">
        <f t="shared" si="84"/>
        <v>0</v>
      </c>
      <c r="AR113" s="47">
        <f t="shared" si="84"/>
        <v>0</v>
      </c>
      <c r="AS113" s="47">
        <f t="shared" si="84"/>
        <v>0</v>
      </c>
      <c r="AT113" s="47">
        <f t="shared" si="84"/>
        <v>0</v>
      </c>
      <c r="AU113" s="47">
        <f t="shared" si="84"/>
        <v>0</v>
      </c>
      <c r="AV113" s="47">
        <f t="shared" si="84"/>
        <v>0</v>
      </c>
      <c r="AW113" s="47">
        <f t="shared" si="84"/>
        <v>0</v>
      </c>
      <c r="AX113" s="47">
        <f t="shared" si="84"/>
        <v>0</v>
      </c>
      <c r="AY113" s="47">
        <f t="shared" si="84"/>
        <v>0</v>
      </c>
      <c r="AZ113" s="47">
        <f t="shared" si="84"/>
        <v>0</v>
      </c>
      <c r="BA113" s="47">
        <f t="shared" si="84"/>
        <v>0</v>
      </c>
      <c r="BB113" s="47">
        <f t="shared" si="84"/>
        <v>0</v>
      </c>
      <c r="BC113" s="47">
        <f t="shared" si="84"/>
        <v>0</v>
      </c>
      <c r="BD113" s="47">
        <f t="shared" si="84"/>
        <v>0</v>
      </c>
      <c r="BE113" s="47">
        <f t="shared" si="84"/>
        <v>0</v>
      </c>
      <c r="BF113" s="47">
        <f t="shared" si="84"/>
        <v>0</v>
      </c>
      <c r="BG113" s="47">
        <f t="shared" si="84"/>
        <v>0</v>
      </c>
      <c r="BH113" s="47">
        <f t="shared" si="84"/>
        <v>0</v>
      </c>
      <c r="BI113" s="47">
        <f t="shared" si="84"/>
        <v>0</v>
      </c>
      <c r="BJ113" s="47">
        <f t="shared" si="84"/>
        <v>0</v>
      </c>
      <c r="BK113" s="47">
        <f t="shared" si="84"/>
        <v>0</v>
      </c>
      <c r="BL113" s="47">
        <f t="shared" si="84"/>
        <v>0</v>
      </c>
      <c r="BM113" s="47">
        <f t="shared" si="84"/>
        <v>0</v>
      </c>
      <c r="BN113" s="47">
        <f t="shared" si="84"/>
        <v>0</v>
      </c>
      <c r="BO113" s="47">
        <f t="shared" ref="BO113" si="85">SUM(BO108:BO112)</f>
        <v>0</v>
      </c>
    </row>
    <row r="114" spans="1:69" ht="17.25" x14ac:dyDescent="0.3">
      <c r="A114" s="44"/>
      <c r="B114" s="45" t="s">
        <v>35</v>
      </c>
      <c r="C114" s="46"/>
      <c r="D114" s="48">
        <f t="shared" ref="D114:BN114" si="86">PRODUCT(D113,$F$4)</f>
        <v>0.96977999999999998</v>
      </c>
      <c r="E114" s="48">
        <f t="shared" si="86"/>
        <v>0</v>
      </c>
      <c r="F114" s="48">
        <f t="shared" si="86"/>
        <v>0.504</v>
      </c>
      <c r="G114" s="48">
        <f t="shared" si="86"/>
        <v>1.6800000000000002E-2</v>
      </c>
      <c r="H114" s="48">
        <f t="shared" si="86"/>
        <v>0</v>
      </c>
      <c r="I114" s="48">
        <f t="shared" si="86"/>
        <v>0</v>
      </c>
      <c r="J114" s="48">
        <f t="shared" si="86"/>
        <v>6.468</v>
      </c>
      <c r="K114" s="48">
        <f t="shared" si="86"/>
        <v>3.78E-2</v>
      </c>
      <c r="L114" s="48">
        <f t="shared" si="86"/>
        <v>0</v>
      </c>
      <c r="M114" s="48">
        <f t="shared" si="86"/>
        <v>0</v>
      </c>
      <c r="N114" s="48">
        <f t="shared" si="86"/>
        <v>0</v>
      </c>
      <c r="O114" s="48">
        <f t="shared" si="86"/>
        <v>0</v>
      </c>
      <c r="P114" s="48">
        <f t="shared" si="86"/>
        <v>0</v>
      </c>
      <c r="Q114" s="48">
        <f t="shared" si="86"/>
        <v>0</v>
      </c>
      <c r="R114" s="48">
        <f t="shared" si="86"/>
        <v>0</v>
      </c>
      <c r="S114" s="48">
        <f t="shared" si="86"/>
        <v>0</v>
      </c>
      <c r="T114" s="48">
        <f t="shared" si="86"/>
        <v>0</v>
      </c>
      <c r="U114" s="48">
        <f t="shared" si="86"/>
        <v>0</v>
      </c>
      <c r="V114" s="48">
        <f t="shared" si="86"/>
        <v>0</v>
      </c>
      <c r="W114" s="48">
        <f t="shared" si="86"/>
        <v>0</v>
      </c>
      <c r="X114" s="48">
        <f t="shared" si="86"/>
        <v>0</v>
      </c>
      <c r="Y114" s="48">
        <f t="shared" si="86"/>
        <v>0</v>
      </c>
      <c r="Z114" s="48">
        <f t="shared" si="86"/>
        <v>0</v>
      </c>
      <c r="AA114" s="48">
        <f t="shared" si="86"/>
        <v>0</v>
      </c>
      <c r="AB114" s="48">
        <f t="shared" si="86"/>
        <v>0</v>
      </c>
      <c r="AC114" s="48">
        <f t="shared" si="86"/>
        <v>0</v>
      </c>
      <c r="AD114" s="48">
        <f t="shared" si="86"/>
        <v>0</v>
      </c>
      <c r="AE114" s="48">
        <f t="shared" si="86"/>
        <v>0</v>
      </c>
      <c r="AF114" s="48">
        <f t="shared" si="86"/>
        <v>0</v>
      </c>
      <c r="AG114" s="48">
        <f t="shared" si="86"/>
        <v>0</v>
      </c>
      <c r="AH114" s="48">
        <f t="shared" si="86"/>
        <v>0</v>
      </c>
      <c r="AI114" s="48">
        <f t="shared" si="86"/>
        <v>0.65100000000000002</v>
      </c>
      <c r="AJ114" s="48">
        <f t="shared" si="86"/>
        <v>0</v>
      </c>
      <c r="AK114" s="48">
        <f t="shared" si="86"/>
        <v>0</v>
      </c>
      <c r="AL114" s="48">
        <f t="shared" si="86"/>
        <v>0</v>
      </c>
      <c r="AM114" s="48">
        <f t="shared" si="86"/>
        <v>0</v>
      </c>
      <c r="AN114" s="48">
        <f t="shared" si="86"/>
        <v>0</v>
      </c>
      <c r="AO114" s="48">
        <f t="shared" si="86"/>
        <v>0</v>
      </c>
      <c r="AP114" s="48">
        <f t="shared" si="86"/>
        <v>0</v>
      </c>
      <c r="AQ114" s="48">
        <f t="shared" si="86"/>
        <v>0</v>
      </c>
      <c r="AR114" s="48">
        <f t="shared" si="86"/>
        <v>0</v>
      </c>
      <c r="AS114" s="48">
        <f t="shared" si="86"/>
        <v>0</v>
      </c>
      <c r="AT114" s="48">
        <f t="shared" si="86"/>
        <v>0</v>
      </c>
      <c r="AU114" s="48">
        <f t="shared" si="86"/>
        <v>0</v>
      </c>
      <c r="AV114" s="48">
        <f t="shared" si="86"/>
        <v>0</v>
      </c>
      <c r="AW114" s="48">
        <f t="shared" si="86"/>
        <v>0</v>
      </c>
      <c r="AX114" s="48">
        <f t="shared" si="86"/>
        <v>0</v>
      </c>
      <c r="AY114" s="48">
        <f t="shared" si="86"/>
        <v>0</v>
      </c>
      <c r="AZ114" s="48">
        <f t="shared" si="86"/>
        <v>0</v>
      </c>
      <c r="BA114" s="48">
        <f t="shared" si="86"/>
        <v>0</v>
      </c>
      <c r="BB114" s="48">
        <f t="shared" si="86"/>
        <v>0</v>
      </c>
      <c r="BC114" s="48">
        <f t="shared" si="86"/>
        <v>0</v>
      </c>
      <c r="BD114" s="48">
        <f t="shared" si="86"/>
        <v>0</v>
      </c>
      <c r="BE114" s="48">
        <f t="shared" si="86"/>
        <v>0</v>
      </c>
      <c r="BF114" s="48">
        <f t="shared" si="86"/>
        <v>0</v>
      </c>
      <c r="BG114" s="48">
        <f t="shared" si="86"/>
        <v>0</v>
      </c>
      <c r="BH114" s="48">
        <f t="shared" si="86"/>
        <v>0</v>
      </c>
      <c r="BI114" s="48">
        <f t="shared" si="86"/>
        <v>0</v>
      </c>
      <c r="BJ114" s="48">
        <f t="shared" si="86"/>
        <v>0</v>
      </c>
      <c r="BK114" s="48">
        <f t="shared" si="86"/>
        <v>0</v>
      </c>
      <c r="BL114" s="48">
        <f t="shared" si="86"/>
        <v>0</v>
      </c>
      <c r="BM114" s="48">
        <f t="shared" si="86"/>
        <v>0</v>
      </c>
      <c r="BN114" s="48">
        <f t="shared" si="86"/>
        <v>0</v>
      </c>
      <c r="BO114" s="48">
        <f t="shared" ref="BO114" si="87">PRODUCT(BO113,$F$4)</f>
        <v>0</v>
      </c>
    </row>
    <row r="117" spans="1:69" ht="17.25" x14ac:dyDescent="0.3">
      <c r="A117" s="27"/>
      <c r="B117" s="28" t="s">
        <v>26</v>
      </c>
      <c r="C117" s="29" t="s">
        <v>27</v>
      </c>
      <c r="D117" s="30">
        <f t="shared" ref="D117:BN117" si="88">D43</f>
        <v>67.27</v>
      </c>
      <c r="E117" s="30">
        <f t="shared" si="88"/>
        <v>70</v>
      </c>
      <c r="F117" s="30">
        <f t="shared" si="88"/>
        <v>86</v>
      </c>
      <c r="G117" s="30">
        <f t="shared" si="88"/>
        <v>568</v>
      </c>
      <c r="H117" s="30">
        <f t="shared" si="88"/>
        <v>1140</v>
      </c>
      <c r="I117" s="30">
        <f t="shared" si="88"/>
        <v>720</v>
      </c>
      <c r="J117" s="30">
        <f t="shared" si="88"/>
        <v>71.38</v>
      </c>
      <c r="K117" s="30">
        <f t="shared" si="88"/>
        <v>662.44</v>
      </c>
      <c r="L117" s="30">
        <f t="shared" si="88"/>
        <v>200.83</v>
      </c>
      <c r="M117" s="30">
        <f t="shared" si="88"/>
        <v>529</v>
      </c>
      <c r="N117" s="30">
        <f t="shared" si="88"/>
        <v>99.49</v>
      </c>
      <c r="O117" s="30">
        <f t="shared" si="88"/>
        <v>320.32</v>
      </c>
      <c r="P117" s="30">
        <f t="shared" si="88"/>
        <v>373.68</v>
      </c>
      <c r="Q117" s="30">
        <f t="shared" si="88"/>
        <v>400</v>
      </c>
      <c r="R117" s="30">
        <f t="shared" si="88"/>
        <v>0</v>
      </c>
      <c r="S117" s="30">
        <f>S43</f>
        <v>0</v>
      </c>
      <c r="T117" s="30">
        <f>T43</f>
        <v>0</v>
      </c>
      <c r="U117" s="30">
        <f>U43</f>
        <v>708</v>
      </c>
      <c r="V117" s="30">
        <f>V43</f>
        <v>364.1</v>
      </c>
      <c r="W117" s="30">
        <f>W43</f>
        <v>139</v>
      </c>
      <c r="X117" s="30">
        <f t="shared" si="88"/>
        <v>7.6</v>
      </c>
      <c r="Y117" s="30">
        <f t="shared" si="88"/>
        <v>0</v>
      </c>
      <c r="Z117" s="30">
        <f t="shared" si="88"/>
        <v>305</v>
      </c>
      <c r="AA117" s="30">
        <f t="shared" si="88"/>
        <v>273</v>
      </c>
      <c r="AB117" s="30">
        <f t="shared" si="88"/>
        <v>263</v>
      </c>
      <c r="AC117" s="30">
        <f t="shared" si="88"/>
        <v>250</v>
      </c>
      <c r="AD117" s="30">
        <f t="shared" si="88"/>
        <v>145</v>
      </c>
      <c r="AE117" s="30">
        <f t="shared" si="88"/>
        <v>298.43</v>
      </c>
      <c r="AF117" s="30">
        <f t="shared" si="88"/>
        <v>229</v>
      </c>
      <c r="AG117" s="30">
        <f t="shared" si="88"/>
        <v>231.82</v>
      </c>
      <c r="AH117" s="30">
        <f t="shared" si="88"/>
        <v>69.2</v>
      </c>
      <c r="AI117" s="30">
        <f t="shared" si="88"/>
        <v>59.25</v>
      </c>
      <c r="AJ117" s="30">
        <f t="shared" si="88"/>
        <v>38.5</v>
      </c>
      <c r="AK117" s="30">
        <f t="shared" si="88"/>
        <v>190</v>
      </c>
      <c r="AL117" s="30">
        <f t="shared" si="88"/>
        <v>194</v>
      </c>
      <c r="AM117" s="30">
        <f t="shared" si="88"/>
        <v>316.27999999999997</v>
      </c>
      <c r="AN117" s="30">
        <f t="shared" si="88"/>
        <v>254</v>
      </c>
      <c r="AO117" s="30">
        <f t="shared" si="88"/>
        <v>0</v>
      </c>
      <c r="AP117" s="30">
        <f t="shared" si="88"/>
        <v>201.15</v>
      </c>
      <c r="AQ117" s="30">
        <f t="shared" si="88"/>
        <v>62.5</v>
      </c>
      <c r="AR117" s="30">
        <f t="shared" si="88"/>
        <v>50</v>
      </c>
      <c r="AS117" s="30">
        <f t="shared" si="88"/>
        <v>72</v>
      </c>
      <c r="AT117" s="30">
        <f t="shared" si="88"/>
        <v>64.290000000000006</v>
      </c>
      <c r="AU117" s="30">
        <f t="shared" si="88"/>
        <v>57.14</v>
      </c>
      <c r="AV117" s="30">
        <f t="shared" si="88"/>
        <v>51.25</v>
      </c>
      <c r="AW117" s="30">
        <f t="shared" si="88"/>
        <v>77.14</v>
      </c>
      <c r="AX117" s="30">
        <f t="shared" si="88"/>
        <v>66</v>
      </c>
      <c r="AY117" s="30">
        <f t="shared" si="88"/>
        <v>60</v>
      </c>
      <c r="AZ117" s="30">
        <f t="shared" si="88"/>
        <v>123.33</v>
      </c>
      <c r="BA117" s="30">
        <f t="shared" si="88"/>
        <v>296</v>
      </c>
      <c r="BB117" s="30">
        <f t="shared" si="88"/>
        <v>499</v>
      </c>
      <c r="BC117" s="30">
        <f t="shared" si="88"/>
        <v>503</v>
      </c>
      <c r="BD117" s="30">
        <f t="shared" si="88"/>
        <v>217</v>
      </c>
      <c r="BE117" s="30">
        <f t="shared" si="88"/>
        <v>410</v>
      </c>
      <c r="BF117" s="30">
        <f t="shared" si="88"/>
        <v>0</v>
      </c>
      <c r="BG117" s="30">
        <f t="shared" si="88"/>
        <v>62</v>
      </c>
      <c r="BH117" s="30">
        <f t="shared" si="88"/>
        <v>62</v>
      </c>
      <c r="BI117" s="30">
        <f t="shared" si="88"/>
        <v>41</v>
      </c>
      <c r="BJ117" s="30">
        <f t="shared" si="88"/>
        <v>30</v>
      </c>
      <c r="BK117" s="30">
        <f t="shared" si="88"/>
        <v>55</v>
      </c>
      <c r="BL117" s="30">
        <f t="shared" si="88"/>
        <v>278</v>
      </c>
      <c r="BM117" s="30">
        <f t="shared" si="88"/>
        <v>138.88999999999999</v>
      </c>
      <c r="BN117" s="30">
        <f t="shared" si="88"/>
        <v>14.89</v>
      </c>
      <c r="BO117" s="30">
        <f t="shared" ref="BO117" si="89">BO43</f>
        <v>10000</v>
      </c>
    </row>
    <row r="118" spans="1:69" ht="17.25" x14ac:dyDescent="0.3">
      <c r="B118" s="21" t="s">
        <v>28</v>
      </c>
      <c r="C118" s="22" t="s">
        <v>27</v>
      </c>
      <c r="D118" s="23">
        <f t="shared" ref="D118:BN118" si="90">D117/1000</f>
        <v>6.7269999999999996E-2</v>
      </c>
      <c r="E118" s="23">
        <f t="shared" si="90"/>
        <v>7.0000000000000007E-2</v>
      </c>
      <c r="F118" s="23">
        <f t="shared" si="90"/>
        <v>8.5999999999999993E-2</v>
      </c>
      <c r="G118" s="23">
        <f t="shared" si="90"/>
        <v>0.56799999999999995</v>
      </c>
      <c r="H118" s="23">
        <f t="shared" si="90"/>
        <v>1.1399999999999999</v>
      </c>
      <c r="I118" s="23">
        <f t="shared" si="90"/>
        <v>0.72</v>
      </c>
      <c r="J118" s="23">
        <f t="shared" si="90"/>
        <v>7.1379999999999999E-2</v>
      </c>
      <c r="K118" s="23">
        <f t="shared" si="90"/>
        <v>0.66244000000000003</v>
      </c>
      <c r="L118" s="23">
        <f t="shared" si="90"/>
        <v>0.20083000000000001</v>
      </c>
      <c r="M118" s="23">
        <f t="shared" si="90"/>
        <v>0.52900000000000003</v>
      </c>
      <c r="N118" s="23">
        <f t="shared" si="90"/>
        <v>9.9489999999999995E-2</v>
      </c>
      <c r="O118" s="23">
        <f t="shared" si="90"/>
        <v>0.32031999999999999</v>
      </c>
      <c r="P118" s="23">
        <f t="shared" si="90"/>
        <v>0.37368000000000001</v>
      </c>
      <c r="Q118" s="23">
        <f t="shared" si="90"/>
        <v>0.4</v>
      </c>
      <c r="R118" s="23">
        <f t="shared" si="90"/>
        <v>0</v>
      </c>
      <c r="S118" s="23">
        <f>S117/1000</f>
        <v>0</v>
      </c>
      <c r="T118" s="23">
        <f>T117/1000</f>
        <v>0</v>
      </c>
      <c r="U118" s="23">
        <f>U117/1000</f>
        <v>0.70799999999999996</v>
      </c>
      <c r="V118" s="23">
        <f>V117/1000</f>
        <v>0.36410000000000003</v>
      </c>
      <c r="W118" s="23">
        <f>W117/1000</f>
        <v>0.13900000000000001</v>
      </c>
      <c r="X118" s="23">
        <f t="shared" si="90"/>
        <v>7.6E-3</v>
      </c>
      <c r="Y118" s="23">
        <f t="shared" si="90"/>
        <v>0</v>
      </c>
      <c r="Z118" s="23">
        <f t="shared" si="90"/>
        <v>0.30499999999999999</v>
      </c>
      <c r="AA118" s="23">
        <f t="shared" si="90"/>
        <v>0.27300000000000002</v>
      </c>
      <c r="AB118" s="23">
        <f t="shared" si="90"/>
        <v>0.26300000000000001</v>
      </c>
      <c r="AC118" s="23">
        <f t="shared" si="90"/>
        <v>0.25</v>
      </c>
      <c r="AD118" s="23">
        <f t="shared" si="90"/>
        <v>0.14499999999999999</v>
      </c>
      <c r="AE118" s="23">
        <f t="shared" si="90"/>
        <v>0.29843000000000003</v>
      </c>
      <c r="AF118" s="23">
        <f t="shared" si="90"/>
        <v>0.22900000000000001</v>
      </c>
      <c r="AG118" s="23">
        <f t="shared" si="90"/>
        <v>0.23182</v>
      </c>
      <c r="AH118" s="23">
        <f t="shared" si="90"/>
        <v>6.9199999999999998E-2</v>
      </c>
      <c r="AI118" s="23">
        <f t="shared" si="90"/>
        <v>5.9249999999999997E-2</v>
      </c>
      <c r="AJ118" s="23">
        <f t="shared" si="90"/>
        <v>3.85E-2</v>
      </c>
      <c r="AK118" s="23">
        <f t="shared" si="90"/>
        <v>0.19</v>
      </c>
      <c r="AL118" s="23">
        <f t="shared" si="90"/>
        <v>0.19400000000000001</v>
      </c>
      <c r="AM118" s="23">
        <f t="shared" si="90"/>
        <v>0.31627999999999995</v>
      </c>
      <c r="AN118" s="23">
        <f t="shared" si="90"/>
        <v>0.254</v>
      </c>
      <c r="AO118" s="23">
        <f t="shared" si="90"/>
        <v>0</v>
      </c>
      <c r="AP118" s="23">
        <f t="shared" si="90"/>
        <v>0.20115</v>
      </c>
      <c r="AQ118" s="23">
        <f t="shared" si="90"/>
        <v>6.25E-2</v>
      </c>
      <c r="AR118" s="23">
        <f t="shared" si="90"/>
        <v>0.05</v>
      </c>
      <c r="AS118" s="23">
        <f t="shared" si="90"/>
        <v>7.1999999999999995E-2</v>
      </c>
      <c r="AT118" s="23">
        <f t="shared" si="90"/>
        <v>6.429E-2</v>
      </c>
      <c r="AU118" s="23">
        <f t="shared" si="90"/>
        <v>5.7140000000000003E-2</v>
      </c>
      <c r="AV118" s="23">
        <f t="shared" si="90"/>
        <v>5.1249999999999997E-2</v>
      </c>
      <c r="AW118" s="23">
        <f t="shared" si="90"/>
        <v>7.714E-2</v>
      </c>
      <c r="AX118" s="23">
        <f t="shared" si="90"/>
        <v>6.6000000000000003E-2</v>
      </c>
      <c r="AY118" s="23">
        <f t="shared" si="90"/>
        <v>0.06</v>
      </c>
      <c r="AZ118" s="23">
        <f t="shared" si="90"/>
        <v>0.12333</v>
      </c>
      <c r="BA118" s="23">
        <f t="shared" si="90"/>
        <v>0.29599999999999999</v>
      </c>
      <c r="BB118" s="23">
        <f t="shared" si="90"/>
        <v>0.499</v>
      </c>
      <c r="BC118" s="23">
        <f t="shared" si="90"/>
        <v>0.503</v>
      </c>
      <c r="BD118" s="23">
        <f t="shared" si="90"/>
        <v>0.217</v>
      </c>
      <c r="BE118" s="23">
        <f t="shared" si="90"/>
        <v>0.41</v>
      </c>
      <c r="BF118" s="23">
        <f t="shared" si="90"/>
        <v>0</v>
      </c>
      <c r="BG118" s="23">
        <f t="shared" si="90"/>
        <v>6.2E-2</v>
      </c>
      <c r="BH118" s="23">
        <f t="shared" si="90"/>
        <v>6.2E-2</v>
      </c>
      <c r="BI118" s="23">
        <f t="shared" si="90"/>
        <v>4.1000000000000002E-2</v>
      </c>
      <c r="BJ118" s="23">
        <f t="shared" si="90"/>
        <v>0.03</v>
      </c>
      <c r="BK118" s="23">
        <f t="shared" si="90"/>
        <v>5.5E-2</v>
      </c>
      <c r="BL118" s="23">
        <f t="shared" si="90"/>
        <v>0.27800000000000002</v>
      </c>
      <c r="BM118" s="23">
        <f t="shared" si="90"/>
        <v>0.13888999999999999</v>
      </c>
      <c r="BN118" s="23">
        <f t="shared" si="90"/>
        <v>1.489E-2</v>
      </c>
      <c r="BO118" s="23">
        <f t="shared" ref="BO118" si="91">BO117/1000</f>
        <v>10</v>
      </c>
    </row>
    <row r="119" spans="1:69" ht="17.25" x14ac:dyDescent="0.3">
      <c r="A119" s="31"/>
      <c r="B119" s="32" t="s">
        <v>29</v>
      </c>
      <c r="C119" s="108"/>
      <c r="D119" s="33">
        <f t="shared" ref="D119:BN119" si="92">D114*D117</f>
        <v>65.237100599999991</v>
      </c>
      <c r="E119" s="33">
        <f t="shared" si="92"/>
        <v>0</v>
      </c>
      <c r="F119" s="33">
        <f t="shared" si="92"/>
        <v>43.344000000000001</v>
      </c>
      <c r="G119" s="33">
        <f t="shared" si="92"/>
        <v>9.5424000000000007</v>
      </c>
      <c r="H119" s="33">
        <f t="shared" si="92"/>
        <v>0</v>
      </c>
      <c r="I119" s="33">
        <f t="shared" si="92"/>
        <v>0</v>
      </c>
      <c r="J119" s="33">
        <f t="shared" si="92"/>
        <v>461.68583999999998</v>
      </c>
      <c r="K119" s="33">
        <f t="shared" si="92"/>
        <v>25.040232000000003</v>
      </c>
      <c r="L119" s="33">
        <f t="shared" si="92"/>
        <v>0</v>
      </c>
      <c r="M119" s="33">
        <f t="shared" si="92"/>
        <v>0</v>
      </c>
      <c r="N119" s="33">
        <f t="shared" si="92"/>
        <v>0</v>
      </c>
      <c r="O119" s="33">
        <f t="shared" si="92"/>
        <v>0</v>
      </c>
      <c r="P119" s="33">
        <f t="shared" si="92"/>
        <v>0</v>
      </c>
      <c r="Q119" s="33">
        <f t="shared" si="92"/>
        <v>0</v>
      </c>
      <c r="R119" s="33">
        <f t="shared" si="92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2"/>
        <v>0</v>
      </c>
      <c r="Y119" s="33">
        <f t="shared" si="92"/>
        <v>0</v>
      </c>
      <c r="Z119" s="33">
        <f t="shared" si="92"/>
        <v>0</v>
      </c>
      <c r="AA119" s="33">
        <f t="shared" si="92"/>
        <v>0</v>
      </c>
      <c r="AB119" s="33">
        <f t="shared" si="92"/>
        <v>0</v>
      </c>
      <c r="AC119" s="33">
        <f t="shared" si="92"/>
        <v>0</v>
      </c>
      <c r="AD119" s="33">
        <f t="shared" si="92"/>
        <v>0</v>
      </c>
      <c r="AE119" s="33">
        <f t="shared" si="92"/>
        <v>0</v>
      </c>
      <c r="AF119" s="33">
        <f t="shared" si="92"/>
        <v>0</v>
      </c>
      <c r="AG119" s="33">
        <f t="shared" si="92"/>
        <v>0</v>
      </c>
      <c r="AH119" s="33">
        <f t="shared" si="92"/>
        <v>0</v>
      </c>
      <c r="AI119" s="33">
        <f t="shared" si="92"/>
        <v>38.571750000000002</v>
      </c>
      <c r="AJ119" s="33">
        <f t="shared" si="92"/>
        <v>0</v>
      </c>
      <c r="AK119" s="33">
        <f t="shared" si="92"/>
        <v>0</v>
      </c>
      <c r="AL119" s="33">
        <f t="shared" si="92"/>
        <v>0</v>
      </c>
      <c r="AM119" s="33">
        <f t="shared" si="92"/>
        <v>0</v>
      </c>
      <c r="AN119" s="33">
        <f t="shared" si="92"/>
        <v>0</v>
      </c>
      <c r="AO119" s="33">
        <f t="shared" si="92"/>
        <v>0</v>
      </c>
      <c r="AP119" s="33">
        <f t="shared" si="92"/>
        <v>0</v>
      </c>
      <c r="AQ119" s="33">
        <f t="shared" si="92"/>
        <v>0</v>
      </c>
      <c r="AR119" s="33">
        <f t="shared" si="92"/>
        <v>0</v>
      </c>
      <c r="AS119" s="33">
        <f t="shared" si="92"/>
        <v>0</v>
      </c>
      <c r="AT119" s="33">
        <f t="shared" si="92"/>
        <v>0</v>
      </c>
      <c r="AU119" s="33">
        <f t="shared" si="92"/>
        <v>0</v>
      </c>
      <c r="AV119" s="33">
        <f t="shared" si="92"/>
        <v>0</v>
      </c>
      <c r="AW119" s="33">
        <f t="shared" si="92"/>
        <v>0</v>
      </c>
      <c r="AX119" s="33">
        <f t="shared" si="92"/>
        <v>0</v>
      </c>
      <c r="AY119" s="33">
        <f t="shared" si="92"/>
        <v>0</v>
      </c>
      <c r="AZ119" s="33">
        <f t="shared" si="92"/>
        <v>0</v>
      </c>
      <c r="BA119" s="33">
        <f t="shared" si="92"/>
        <v>0</v>
      </c>
      <c r="BB119" s="33">
        <f t="shared" si="92"/>
        <v>0</v>
      </c>
      <c r="BC119" s="33">
        <f t="shared" si="92"/>
        <v>0</v>
      </c>
      <c r="BD119" s="33">
        <f t="shared" si="92"/>
        <v>0</v>
      </c>
      <c r="BE119" s="33">
        <f t="shared" si="92"/>
        <v>0</v>
      </c>
      <c r="BF119" s="33">
        <f t="shared" si="92"/>
        <v>0</v>
      </c>
      <c r="BG119" s="33">
        <f t="shared" si="92"/>
        <v>0</v>
      </c>
      <c r="BH119" s="33">
        <f t="shared" si="92"/>
        <v>0</v>
      </c>
      <c r="BI119" s="33">
        <f t="shared" si="92"/>
        <v>0</v>
      </c>
      <c r="BJ119" s="33">
        <f t="shared" si="92"/>
        <v>0</v>
      </c>
      <c r="BK119" s="33">
        <f t="shared" si="92"/>
        <v>0</v>
      </c>
      <c r="BL119" s="33">
        <f t="shared" si="92"/>
        <v>0</v>
      </c>
      <c r="BM119" s="33">
        <f t="shared" si="92"/>
        <v>0</v>
      </c>
      <c r="BN119" s="33">
        <f t="shared" si="92"/>
        <v>0</v>
      </c>
      <c r="BO119" s="33">
        <f t="shared" ref="BO119" si="93">BO114*BO117</f>
        <v>0</v>
      </c>
      <c r="BP119" s="34">
        <f>SUM(D119:BN119)</f>
        <v>643.42132259999983</v>
      </c>
      <c r="BQ119" s="35">
        <f>BP119/$C$19</f>
        <v>15.319555299999996</v>
      </c>
    </row>
    <row r="120" spans="1:69" ht="17.25" x14ac:dyDescent="0.3">
      <c r="A120" s="31"/>
      <c r="B120" s="32" t="s">
        <v>30</v>
      </c>
      <c r="C120" s="108"/>
      <c r="D120" s="33">
        <f t="shared" ref="D120:BN120" si="94">D114*D117</f>
        <v>65.237100599999991</v>
      </c>
      <c r="E120" s="33">
        <f t="shared" si="94"/>
        <v>0</v>
      </c>
      <c r="F120" s="33">
        <f t="shared" si="94"/>
        <v>43.344000000000001</v>
      </c>
      <c r="G120" s="33">
        <f t="shared" si="94"/>
        <v>9.5424000000000007</v>
      </c>
      <c r="H120" s="33">
        <f t="shared" si="94"/>
        <v>0</v>
      </c>
      <c r="I120" s="33">
        <f t="shared" si="94"/>
        <v>0</v>
      </c>
      <c r="J120" s="33">
        <f t="shared" si="94"/>
        <v>461.68583999999998</v>
      </c>
      <c r="K120" s="33">
        <f t="shared" si="94"/>
        <v>25.040232000000003</v>
      </c>
      <c r="L120" s="33">
        <f t="shared" si="94"/>
        <v>0</v>
      </c>
      <c r="M120" s="33">
        <f t="shared" si="94"/>
        <v>0</v>
      </c>
      <c r="N120" s="33">
        <f t="shared" si="94"/>
        <v>0</v>
      </c>
      <c r="O120" s="33">
        <f t="shared" si="94"/>
        <v>0</v>
      </c>
      <c r="P120" s="33">
        <f t="shared" si="94"/>
        <v>0</v>
      </c>
      <c r="Q120" s="33">
        <f t="shared" si="94"/>
        <v>0</v>
      </c>
      <c r="R120" s="33">
        <f t="shared" si="94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4"/>
        <v>0</v>
      </c>
      <c r="Y120" s="33">
        <f t="shared" si="94"/>
        <v>0</v>
      </c>
      <c r="Z120" s="33">
        <f t="shared" si="94"/>
        <v>0</v>
      </c>
      <c r="AA120" s="33">
        <f t="shared" si="94"/>
        <v>0</v>
      </c>
      <c r="AB120" s="33">
        <f t="shared" si="94"/>
        <v>0</v>
      </c>
      <c r="AC120" s="33">
        <f t="shared" si="94"/>
        <v>0</v>
      </c>
      <c r="AD120" s="33">
        <f t="shared" si="94"/>
        <v>0</v>
      </c>
      <c r="AE120" s="33">
        <f t="shared" si="94"/>
        <v>0</v>
      </c>
      <c r="AF120" s="33">
        <f t="shared" si="94"/>
        <v>0</v>
      </c>
      <c r="AG120" s="33">
        <f t="shared" si="94"/>
        <v>0</v>
      </c>
      <c r="AH120" s="33">
        <f t="shared" si="94"/>
        <v>0</v>
      </c>
      <c r="AI120" s="33">
        <f t="shared" si="94"/>
        <v>38.571750000000002</v>
      </c>
      <c r="AJ120" s="33">
        <f t="shared" si="94"/>
        <v>0</v>
      </c>
      <c r="AK120" s="33">
        <f t="shared" si="94"/>
        <v>0</v>
      </c>
      <c r="AL120" s="33">
        <f t="shared" si="94"/>
        <v>0</v>
      </c>
      <c r="AM120" s="33">
        <f t="shared" si="94"/>
        <v>0</v>
      </c>
      <c r="AN120" s="33">
        <f t="shared" si="94"/>
        <v>0</v>
      </c>
      <c r="AO120" s="33">
        <f t="shared" si="94"/>
        <v>0</v>
      </c>
      <c r="AP120" s="33">
        <f t="shared" si="94"/>
        <v>0</v>
      </c>
      <c r="AQ120" s="33">
        <f t="shared" si="94"/>
        <v>0</v>
      </c>
      <c r="AR120" s="33">
        <f t="shared" si="94"/>
        <v>0</v>
      </c>
      <c r="AS120" s="33">
        <f t="shared" si="94"/>
        <v>0</v>
      </c>
      <c r="AT120" s="33">
        <f t="shared" si="94"/>
        <v>0</v>
      </c>
      <c r="AU120" s="33">
        <f t="shared" si="94"/>
        <v>0</v>
      </c>
      <c r="AV120" s="33">
        <f t="shared" si="94"/>
        <v>0</v>
      </c>
      <c r="AW120" s="33">
        <f t="shared" si="94"/>
        <v>0</v>
      </c>
      <c r="AX120" s="33">
        <f t="shared" si="94"/>
        <v>0</v>
      </c>
      <c r="AY120" s="33">
        <f t="shared" si="94"/>
        <v>0</v>
      </c>
      <c r="AZ120" s="33">
        <f t="shared" si="94"/>
        <v>0</v>
      </c>
      <c r="BA120" s="33">
        <f t="shared" si="94"/>
        <v>0</v>
      </c>
      <c r="BB120" s="33">
        <f t="shared" si="94"/>
        <v>0</v>
      </c>
      <c r="BC120" s="33">
        <f t="shared" si="94"/>
        <v>0</v>
      </c>
      <c r="BD120" s="33">
        <f t="shared" si="94"/>
        <v>0</v>
      </c>
      <c r="BE120" s="33">
        <f t="shared" si="94"/>
        <v>0</v>
      </c>
      <c r="BF120" s="33">
        <f t="shared" si="94"/>
        <v>0</v>
      </c>
      <c r="BG120" s="33">
        <f t="shared" si="94"/>
        <v>0</v>
      </c>
      <c r="BH120" s="33">
        <f t="shared" si="94"/>
        <v>0</v>
      </c>
      <c r="BI120" s="33">
        <f t="shared" si="94"/>
        <v>0</v>
      </c>
      <c r="BJ120" s="33">
        <f t="shared" si="94"/>
        <v>0</v>
      </c>
      <c r="BK120" s="33">
        <f t="shared" si="94"/>
        <v>0</v>
      </c>
      <c r="BL120" s="33">
        <f t="shared" si="94"/>
        <v>0</v>
      </c>
      <c r="BM120" s="33">
        <f t="shared" si="94"/>
        <v>0</v>
      </c>
      <c r="BN120" s="33">
        <f t="shared" si="94"/>
        <v>0</v>
      </c>
      <c r="BO120" s="33">
        <f t="shared" ref="BO120" si="95">BO114*BO117</f>
        <v>0</v>
      </c>
      <c r="BP120" s="34">
        <f>SUM(D120:BN120)</f>
        <v>643.42132259999983</v>
      </c>
      <c r="BQ120" s="35">
        <f>BP120/$C$7</f>
        <v>15.319555299999996</v>
      </c>
    </row>
    <row r="123" spans="1:69" x14ac:dyDescent="0.25">
      <c r="BQ123" s="40">
        <f>BQ65</f>
        <v>26.3503714</v>
      </c>
    </row>
    <row r="124" spans="1:69" x14ac:dyDescent="0.25">
      <c r="BQ124" s="40">
        <f>BQ86</f>
        <v>53.873689999999996</v>
      </c>
    </row>
    <row r="125" spans="1:69" x14ac:dyDescent="0.25">
      <c r="BQ125" s="40">
        <f>BQ103</f>
        <v>15.526098000000001</v>
      </c>
    </row>
    <row r="126" spans="1:69" x14ac:dyDescent="0.25">
      <c r="BQ126" s="40">
        <f>BQ120</f>
        <v>15.319555299999996</v>
      </c>
    </row>
    <row r="127" spans="1:69" x14ac:dyDescent="0.25">
      <c r="BQ127" s="40">
        <f>SUM(BQ123:BQ126)</f>
        <v>111.06971469999999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6"/>
      <c r="C1" s="136"/>
      <c r="D1" s="137" t="s">
        <v>62</v>
      </c>
      <c r="E1" s="138"/>
      <c r="F1" s="138"/>
      <c r="G1" s="138"/>
      <c r="H1" s="139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6"/>
      <c r="J1" s="136"/>
      <c r="K1" s="53"/>
      <c r="L1" s="148"/>
      <c r="M1" s="148"/>
      <c r="N1" s="148"/>
      <c r="O1" s="148"/>
      <c r="P1" s="104"/>
      <c r="Q1" s="104"/>
      <c r="R1" s="104"/>
      <c r="S1" s="104"/>
      <c r="T1" s="141"/>
      <c r="U1" s="141"/>
      <c r="V1" s="26"/>
    </row>
    <row r="2" spans="1:22" ht="21.95" customHeight="1" x14ac:dyDescent="0.3">
      <c r="A2" s="133" t="s">
        <v>39</v>
      </c>
      <c r="B2" s="133"/>
      <c r="C2" s="134"/>
      <c r="D2" s="135" t="s">
        <v>40</v>
      </c>
      <c r="E2" s="133"/>
      <c r="F2" s="133"/>
      <c r="G2" s="134"/>
      <c r="H2" s="133" t="s">
        <v>41</v>
      </c>
      <c r="I2" s="133"/>
      <c r="J2" s="134"/>
      <c r="K2" s="53"/>
      <c r="L2" s="142" t="s">
        <v>8</v>
      </c>
      <c r="M2" s="143"/>
      <c r="N2" s="142" t="s">
        <v>11</v>
      </c>
      <c r="O2" s="143"/>
      <c r="P2" s="144" t="s">
        <v>18</v>
      </c>
      <c r="Q2" s="145"/>
      <c r="R2" s="144" t="s">
        <v>21</v>
      </c>
      <c r="S2" s="145"/>
      <c r="T2" s="146" t="s">
        <v>42</v>
      </c>
      <c r="U2" s="147"/>
      <c r="V2" s="26"/>
    </row>
    <row r="3" spans="1:22" ht="30.75" customHeight="1" x14ac:dyDescent="0.25">
      <c r="A3" s="54"/>
      <c r="B3" s="67">
        <f t="shared" ref="B3:B15" si="0">E3</f>
        <v>45189</v>
      </c>
      <c r="C3" s="55" t="s">
        <v>43</v>
      </c>
      <c r="D3" s="54"/>
      <c r="E3" s="67">
        <f>'08.01.2021 3-7 лет (день 10)'!K4</f>
        <v>45189</v>
      </c>
      <c r="F3" s="55" t="s">
        <v>43</v>
      </c>
      <c r="G3" s="55" t="s">
        <v>44</v>
      </c>
      <c r="H3" s="54"/>
      <c r="I3" s="67">
        <f>E3</f>
        <v>45189</v>
      </c>
      <c r="J3" s="55" t="s">
        <v>44</v>
      </c>
      <c r="K3" s="26"/>
      <c r="L3" s="56">
        <f>F4</f>
        <v>23.473575</v>
      </c>
      <c r="M3" s="56">
        <f>G4</f>
        <v>26.3503714</v>
      </c>
      <c r="N3" s="56">
        <f>F9</f>
        <v>44.491660000000003</v>
      </c>
      <c r="O3" s="56">
        <f>G9</f>
        <v>53.873689999999996</v>
      </c>
      <c r="P3" s="56">
        <f>F17</f>
        <v>11.180609000000002</v>
      </c>
      <c r="Q3" s="56">
        <f>G17</f>
        <v>15.526098000000001</v>
      </c>
      <c r="R3" s="6">
        <f>F22</f>
        <v>10.692553000000002</v>
      </c>
      <c r="S3" s="6">
        <f>G22</f>
        <v>15.319555299999996</v>
      </c>
      <c r="T3" s="57">
        <f>L3+N3+P3+R3</f>
        <v>89.838397000000015</v>
      </c>
      <c r="U3" s="57">
        <f>M3+O3+Q3+S3</f>
        <v>111.06971469999999</v>
      </c>
    </row>
    <row r="4" spans="1:22" ht="15" customHeight="1" x14ac:dyDescent="0.25">
      <c r="A4" s="88" t="s">
        <v>8</v>
      </c>
      <c r="B4" s="6" t="str">
        <f t="shared" si="0"/>
        <v>Каша рисовая молочная</v>
      </c>
      <c r="C4" s="120">
        <f>F4</f>
        <v>23.473575</v>
      </c>
      <c r="D4" s="88" t="s">
        <v>8</v>
      </c>
      <c r="E4" s="6" t="str">
        <f>'08.01.2021 3-7 лет (день 10)'!B7</f>
        <v>Каша рисовая молочная</v>
      </c>
      <c r="F4" s="120">
        <f>'08.01.2021 1,5-2 года (день 10)'!BQ64</f>
        <v>23.473575</v>
      </c>
      <c r="G4" s="120">
        <f>'08.01.2021 3-7 лет (день 10)'!BQ65</f>
        <v>26.3503714</v>
      </c>
      <c r="H4" s="88" t="s">
        <v>8</v>
      </c>
      <c r="I4" s="6" t="str">
        <f>E4</f>
        <v>Каша рисовая молочная</v>
      </c>
      <c r="J4" s="120">
        <f>G4</f>
        <v>26.3503714</v>
      </c>
    </row>
    <row r="5" spans="1:22" ht="15" customHeight="1" x14ac:dyDescent="0.25">
      <c r="A5" s="88"/>
      <c r="B5" s="6" t="str">
        <f t="shared" si="0"/>
        <v xml:space="preserve">Бутерброд с маслом </v>
      </c>
      <c r="C5" s="121"/>
      <c r="D5" s="88"/>
      <c r="E5" s="6" t="str">
        <f>'08.01.2021 3-7 лет (день 10)'!B8</f>
        <v xml:space="preserve">Бутерброд с маслом </v>
      </c>
      <c r="F5" s="121"/>
      <c r="G5" s="121"/>
      <c r="H5" s="88"/>
      <c r="I5" s="6" t="str">
        <f>E5</f>
        <v xml:space="preserve">Бутерброд с маслом </v>
      </c>
      <c r="J5" s="121"/>
    </row>
    <row r="6" spans="1:22" ht="15" customHeight="1" x14ac:dyDescent="0.25">
      <c r="A6" s="88"/>
      <c r="B6" s="6" t="str">
        <f t="shared" si="0"/>
        <v>Кофейный напиток с молоком</v>
      </c>
      <c r="C6" s="121"/>
      <c r="D6" s="88"/>
      <c r="E6" s="6" t="str">
        <f>'08.01.2021 3-7 лет (день 10)'!B9</f>
        <v>Кофейный напиток с молоком</v>
      </c>
      <c r="F6" s="121"/>
      <c r="G6" s="121"/>
      <c r="H6" s="88"/>
      <c r="I6" s="6" t="str">
        <f>E6</f>
        <v>Кофейный напиток с молоком</v>
      </c>
      <c r="J6" s="121"/>
    </row>
    <row r="7" spans="1:22" ht="15" customHeight="1" x14ac:dyDescent="0.25">
      <c r="A7" s="88"/>
      <c r="B7" s="6">
        <f t="shared" si="0"/>
        <v>0</v>
      </c>
      <c r="C7" s="121"/>
      <c r="D7" s="88"/>
      <c r="E7" s="6"/>
      <c r="F7" s="121"/>
      <c r="G7" s="121"/>
      <c r="H7" s="88"/>
      <c r="I7" s="6"/>
      <c r="J7" s="121"/>
    </row>
    <row r="8" spans="1:22" ht="15" customHeight="1" x14ac:dyDescent="0.25">
      <c r="A8" s="88"/>
      <c r="B8" s="6">
        <f t="shared" si="0"/>
        <v>0</v>
      </c>
      <c r="C8" s="122"/>
      <c r="D8" s="88"/>
      <c r="E8" s="6"/>
      <c r="F8" s="122"/>
      <c r="G8" s="122"/>
      <c r="H8" s="88"/>
      <c r="I8" s="6"/>
      <c r="J8" s="122"/>
    </row>
    <row r="9" spans="1:22" ht="15" customHeight="1" x14ac:dyDescent="0.25">
      <c r="A9" s="88" t="s">
        <v>11</v>
      </c>
      <c r="B9" s="6" t="str">
        <f t="shared" si="0"/>
        <v>Щи из свежей капусты</v>
      </c>
      <c r="C9" s="126">
        <f>F9</f>
        <v>44.491660000000003</v>
      </c>
      <c r="D9" s="88" t="s">
        <v>11</v>
      </c>
      <c r="E9" s="9" t="str">
        <f>'08.01.2021 3-7 лет (день 10)'!B12</f>
        <v>Щи из свежей капусты</v>
      </c>
      <c r="F9" s="126">
        <f>'08.01.2021 1,5-2 года (день 10)'!BQ82</f>
        <v>44.491660000000003</v>
      </c>
      <c r="G9" s="126">
        <f>'08.01.2021 3-7 лет (день 10)'!BQ86</f>
        <v>53.873689999999996</v>
      </c>
      <c r="H9" s="88" t="s">
        <v>11</v>
      </c>
      <c r="I9" s="6" t="str">
        <f>E9</f>
        <v>Щи из свежей капусты</v>
      </c>
      <c r="J9" s="126">
        <f>G9</f>
        <v>53.873689999999996</v>
      </c>
    </row>
    <row r="10" spans="1:22" ht="15" customHeight="1" x14ac:dyDescent="0.25">
      <c r="A10" s="88"/>
      <c r="B10" s="6" t="str">
        <f t="shared" si="0"/>
        <v>Птица в томатном соусе</v>
      </c>
      <c r="C10" s="127"/>
      <c r="D10" s="88"/>
      <c r="E10" s="9" t="str">
        <f>'08.01.2021 3-7 лет (день 10)'!B13</f>
        <v>Птица в томатном соусе</v>
      </c>
      <c r="F10" s="127"/>
      <c r="G10" s="127"/>
      <c r="H10" s="88"/>
      <c r="I10" s="6" t="str">
        <f t="shared" ref="I10:I16" si="1">E10</f>
        <v>Птица в томатном соусе</v>
      </c>
      <c r="J10" s="127"/>
    </row>
    <row r="11" spans="1:22" ht="15" customHeight="1" x14ac:dyDescent="0.25">
      <c r="A11" s="88"/>
      <c r="B11" s="6" t="str">
        <f t="shared" si="0"/>
        <v>Гречка отварная</v>
      </c>
      <c r="C11" s="127"/>
      <c r="D11" s="88"/>
      <c r="E11" s="9" t="str">
        <f>'08.01.2021 3-7 лет (день 10)'!B14</f>
        <v>Гречка отварная</v>
      </c>
      <c r="F11" s="127"/>
      <c r="G11" s="127"/>
      <c r="H11" s="88"/>
      <c r="I11" s="6" t="str">
        <f t="shared" si="1"/>
        <v>Гречка отварная</v>
      </c>
      <c r="J11" s="127"/>
    </row>
    <row r="12" spans="1:22" ht="15" customHeight="1" x14ac:dyDescent="0.25">
      <c r="A12" s="88"/>
      <c r="B12" s="6" t="str">
        <f t="shared" si="0"/>
        <v>Хлеб пшеничный</v>
      </c>
      <c r="C12" s="127"/>
      <c r="D12" s="88"/>
      <c r="E12" s="9" t="str">
        <f>'08.01.2021 3-7 лет (день 10)'!B15</f>
        <v>Хлеб пшеничный</v>
      </c>
      <c r="F12" s="127"/>
      <c r="G12" s="127"/>
      <c r="H12" s="88"/>
      <c r="I12" s="6" t="str">
        <f t="shared" si="1"/>
        <v>Хлеб пшеничный</v>
      </c>
      <c r="J12" s="127"/>
    </row>
    <row r="13" spans="1:22" ht="15" customHeight="1" x14ac:dyDescent="0.25">
      <c r="A13" s="88"/>
      <c r="B13" s="6" t="str">
        <f t="shared" si="0"/>
        <v>Хлеб ржано-пшеничный</v>
      </c>
      <c r="C13" s="127"/>
      <c r="D13" s="88"/>
      <c r="E13" s="9" t="str">
        <f>'08.01.2021 3-7 лет (день 10)'!B16</f>
        <v>Хлеб ржано-пшеничный</v>
      </c>
      <c r="F13" s="127"/>
      <c r="G13" s="127"/>
      <c r="H13" s="88"/>
      <c r="I13" s="6" t="str">
        <f t="shared" si="1"/>
        <v>Хлеб ржано-пшеничный</v>
      </c>
      <c r="J13" s="127"/>
    </row>
    <row r="14" spans="1:22" ht="15" customHeight="1" x14ac:dyDescent="0.25">
      <c r="A14" s="88"/>
      <c r="B14" s="6" t="str">
        <f t="shared" si="0"/>
        <v>Чай с лимоном</v>
      </c>
      <c r="C14" s="127"/>
      <c r="D14" s="88"/>
      <c r="E14" s="9" t="str">
        <f>'08.01.2021 3-7 лет (день 10)'!B17</f>
        <v>Чай с лимоном</v>
      </c>
      <c r="F14" s="127"/>
      <c r="G14" s="127"/>
      <c r="H14" s="88"/>
      <c r="I14" s="6" t="str">
        <f t="shared" si="1"/>
        <v>Чай с лимоном</v>
      </c>
      <c r="J14" s="127"/>
    </row>
    <row r="15" spans="1:22" ht="15" customHeight="1" x14ac:dyDescent="0.25">
      <c r="A15" s="88"/>
      <c r="B15" s="6">
        <f t="shared" si="0"/>
        <v>0</v>
      </c>
      <c r="C15" s="127"/>
      <c r="D15" s="88"/>
      <c r="F15" s="127"/>
      <c r="G15" s="127"/>
      <c r="H15" s="88"/>
      <c r="I15" s="6">
        <f t="shared" si="1"/>
        <v>0</v>
      </c>
      <c r="J15" s="127"/>
      <c r="L15">
        <v>19.126741802727274</v>
      </c>
    </row>
    <row r="16" spans="1:22" ht="15" customHeight="1" x14ac:dyDescent="0.25">
      <c r="A16" s="88"/>
      <c r="B16" s="11"/>
      <c r="C16" s="128"/>
      <c r="D16" s="88"/>
      <c r="E16" s="11"/>
      <c r="F16" s="128"/>
      <c r="G16" s="128"/>
      <c r="H16" s="88"/>
      <c r="I16" s="6">
        <f t="shared" si="1"/>
        <v>0</v>
      </c>
      <c r="J16" s="128"/>
      <c r="L16">
        <v>44.031477792207781</v>
      </c>
    </row>
    <row r="17" spans="1:15" ht="15" customHeight="1" x14ac:dyDescent="0.25">
      <c r="A17" s="88" t="s">
        <v>18</v>
      </c>
      <c r="B17" s="6" t="str">
        <f>E17</f>
        <v>Напиток из шиповника</v>
      </c>
      <c r="C17" s="120">
        <f>F17</f>
        <v>11.180609000000002</v>
      </c>
      <c r="D17" s="88" t="s">
        <v>18</v>
      </c>
      <c r="E17" s="6" t="str">
        <f>'08.01.2021 3-7 лет (день 10)'!B19</f>
        <v>Напиток из шиповника</v>
      </c>
      <c r="F17" s="120">
        <f>'08.01.2021 1,5-2 года (день 10)'!BQ98</f>
        <v>11.180609000000002</v>
      </c>
      <c r="G17" s="120">
        <f>'08.01.2021 3-7 лет (день 10)'!BQ103</f>
        <v>15.526098000000001</v>
      </c>
      <c r="H17" s="88" t="s">
        <v>18</v>
      </c>
      <c r="I17" s="6" t="str">
        <f>E17</f>
        <v>Напиток из шиповника</v>
      </c>
      <c r="J17" s="120">
        <f>G17</f>
        <v>15.526098000000001</v>
      </c>
      <c r="L17">
        <v>16.815419030000001</v>
      </c>
    </row>
    <row r="18" spans="1:15" ht="15" customHeight="1" x14ac:dyDescent="0.25">
      <c r="A18" s="88"/>
      <c r="B18" s="6" t="str">
        <f>E18</f>
        <v>Булочка домашняя</v>
      </c>
      <c r="C18" s="121"/>
      <c r="D18" s="88"/>
      <c r="E18" s="6" t="str">
        <f>'08.01.2021 3-7 лет (день 10)'!B20</f>
        <v>Булочка домашняя</v>
      </c>
      <c r="F18" s="121"/>
      <c r="G18" s="121"/>
      <c r="H18" s="88"/>
      <c r="I18" s="6" t="str">
        <f>E18</f>
        <v>Булочка домашняя</v>
      </c>
      <c r="J18" s="121"/>
      <c r="L18">
        <v>31.082481481818188</v>
      </c>
    </row>
    <row r="19" spans="1:15" ht="15" customHeight="1" x14ac:dyDescent="0.25">
      <c r="A19" s="88"/>
      <c r="B19" s="6"/>
      <c r="C19" s="121"/>
      <c r="D19" s="88"/>
      <c r="E19" s="11"/>
      <c r="F19" s="121"/>
      <c r="G19" s="121"/>
      <c r="H19" s="88"/>
      <c r="I19" s="6"/>
      <c r="J19" s="121"/>
      <c r="L19">
        <v>111.05612010675326</v>
      </c>
    </row>
    <row r="20" spans="1:15" ht="15" customHeight="1" x14ac:dyDescent="0.25">
      <c r="A20" s="88"/>
      <c r="B20" s="6"/>
      <c r="C20" s="121"/>
      <c r="D20" s="88"/>
      <c r="E20" s="11"/>
      <c r="F20" s="121"/>
      <c r="G20" s="121"/>
      <c r="H20" s="88"/>
      <c r="I20" s="6"/>
      <c r="J20" s="121"/>
    </row>
    <row r="21" spans="1:15" ht="15" customHeight="1" x14ac:dyDescent="0.25">
      <c r="A21" s="88"/>
      <c r="B21" s="6"/>
      <c r="C21" s="122"/>
      <c r="D21" s="88"/>
      <c r="E21" s="11"/>
      <c r="F21" s="122"/>
      <c r="G21" s="122"/>
      <c r="H21" s="88"/>
      <c r="I21" s="6"/>
      <c r="J21" s="122"/>
    </row>
    <row r="22" spans="1:15" ht="29.25" customHeight="1" x14ac:dyDescent="0.25">
      <c r="A22" s="88" t="s">
        <v>21</v>
      </c>
      <c r="B22" s="20" t="str">
        <f>E22</f>
        <v>Суп молочный с макарон. изделиями</v>
      </c>
      <c r="C22" s="120">
        <f>F22</f>
        <v>10.692553000000002</v>
      </c>
      <c r="D22" s="88" t="s">
        <v>21</v>
      </c>
      <c r="E22" s="20" t="str">
        <f>'08.01.2021 3-7 лет (день 10)'!B24</f>
        <v>Суп молочный с макарон. изделиями</v>
      </c>
      <c r="F22" s="120">
        <f>'08.01.2021 1,5-2 года (день 10)'!BQ114</f>
        <v>10.692553000000002</v>
      </c>
      <c r="G22" s="120">
        <f>'08.01.2021 3-7 лет (день 10)'!BQ120</f>
        <v>15.319555299999996</v>
      </c>
      <c r="H22" s="88" t="s">
        <v>21</v>
      </c>
      <c r="I22" s="20" t="str">
        <f>E22</f>
        <v>Суп молочный с макарон. изделиями</v>
      </c>
      <c r="J22" s="120">
        <f>G22</f>
        <v>15.319555299999996</v>
      </c>
      <c r="L22">
        <v>14.777958181818184</v>
      </c>
    </row>
    <row r="23" spans="1:15" ht="15" customHeight="1" x14ac:dyDescent="0.25">
      <c r="A23" s="88"/>
      <c r="B23" s="20" t="str">
        <f>E23</f>
        <v>Хлеб пшеничный</v>
      </c>
      <c r="C23" s="121"/>
      <c r="D23" s="88"/>
      <c r="E23" s="20" t="str">
        <f>'08.01.2021 3-7 лет (день 10)'!B25</f>
        <v>Хлеб пшеничный</v>
      </c>
      <c r="F23" s="121"/>
      <c r="G23" s="121"/>
      <c r="H23" s="88"/>
      <c r="I23" s="20" t="str">
        <f>E23</f>
        <v>Хлеб пшеничный</v>
      </c>
      <c r="J23" s="121"/>
      <c r="L23">
        <v>33.252185324675324</v>
      </c>
    </row>
    <row r="24" spans="1:15" ht="15" customHeight="1" x14ac:dyDescent="0.25">
      <c r="A24" s="88"/>
      <c r="B24" s="20" t="str">
        <f>E24</f>
        <v>Чай с сахаром</v>
      </c>
      <c r="C24" s="121"/>
      <c r="D24" s="88"/>
      <c r="E24" s="20" t="str">
        <f>'08.01.2021 3-7 лет (день 10)'!B26</f>
        <v>Чай с сахаром</v>
      </c>
      <c r="F24" s="121"/>
      <c r="G24" s="121"/>
      <c r="H24" s="88"/>
      <c r="I24" s="20" t="str">
        <f>E24</f>
        <v>Чай с сахаром</v>
      </c>
      <c r="J24" s="121"/>
      <c r="L24">
        <v>13.980600000000001</v>
      </c>
    </row>
    <row r="25" spans="1:15" ht="15" customHeight="1" x14ac:dyDescent="0.25">
      <c r="A25" s="88"/>
      <c r="B25" s="11">
        <f>E25</f>
        <v>0</v>
      </c>
      <c r="C25" s="121"/>
      <c r="D25" s="88"/>
      <c r="E25" s="10"/>
      <c r="F25" s="121"/>
      <c r="G25" s="121"/>
      <c r="H25" s="88"/>
      <c r="I25" s="11">
        <f>E25</f>
        <v>0</v>
      </c>
      <c r="J25" s="121"/>
      <c r="L25">
        <v>25.710108181818185</v>
      </c>
    </row>
    <row r="26" spans="1:15" ht="15" customHeight="1" x14ac:dyDescent="0.25">
      <c r="A26" s="88"/>
      <c r="B26" s="6"/>
      <c r="C26" s="122"/>
      <c r="D26" s="88"/>
      <c r="E26" s="6"/>
      <c r="F26" s="122"/>
      <c r="G26" s="122"/>
      <c r="H26" s="88"/>
      <c r="I26" s="6"/>
      <c r="J26" s="122"/>
      <c r="L26">
        <v>87.720851688311697</v>
      </c>
    </row>
    <row r="27" spans="1:15" ht="17.25" x14ac:dyDescent="0.3">
      <c r="A27" s="118" t="s">
        <v>42</v>
      </c>
      <c r="B27" s="119"/>
      <c r="C27" s="58">
        <f>C4+C9+C17+C22</f>
        <v>89.838397000000015</v>
      </c>
      <c r="D27" s="118" t="s">
        <v>42</v>
      </c>
      <c r="E27" s="119"/>
      <c r="F27" s="58">
        <f>F4+F9+F17+F22</f>
        <v>89.838397000000015</v>
      </c>
      <c r="G27" s="58">
        <f>G4+G9+G17+G22</f>
        <v>111.06971469999999</v>
      </c>
      <c r="H27" s="118" t="s">
        <v>42</v>
      </c>
      <c r="I27" s="119"/>
      <c r="J27" s="58">
        <f>J4+J9+J17+J22</f>
        <v>111.06971469999999</v>
      </c>
    </row>
    <row r="28" spans="1:15" ht="59.25" customHeight="1" x14ac:dyDescent="0.25">
      <c r="A28" s="13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6"/>
      <c r="C28" s="136"/>
      <c r="D28" s="137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8"/>
      <c r="F28" s="138"/>
      <c r="G28" s="138"/>
      <c r="H28" s="139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6"/>
      <c r="J28" s="140"/>
      <c r="K28" s="53"/>
      <c r="L28" s="53"/>
      <c r="M28" s="132"/>
      <c r="N28" s="132"/>
      <c r="O28" s="132"/>
    </row>
    <row r="29" spans="1:15" ht="21.95" customHeight="1" x14ac:dyDescent="0.25">
      <c r="A29" s="133" t="s">
        <v>45</v>
      </c>
      <c r="B29" s="133"/>
      <c r="C29" s="134"/>
      <c r="D29" s="135" t="s">
        <v>46</v>
      </c>
      <c r="E29" s="133"/>
      <c r="F29" s="133"/>
      <c r="G29" s="134"/>
      <c r="H29" s="135" t="s">
        <v>47</v>
      </c>
      <c r="I29" s="133"/>
      <c r="J29" s="134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45189</v>
      </c>
      <c r="C30" s="55" t="s">
        <v>44</v>
      </c>
      <c r="D30" s="54"/>
      <c r="E30" s="67">
        <f>E3</f>
        <v>45189</v>
      </c>
      <c r="F30" s="55" t="s">
        <v>43</v>
      </c>
      <c r="G30" s="55" t="s">
        <v>44</v>
      </c>
      <c r="H30" s="54"/>
      <c r="I30" s="69">
        <f>E3</f>
        <v>45189</v>
      </c>
      <c r="J30" s="60" t="s">
        <v>44</v>
      </c>
      <c r="K30" s="26"/>
      <c r="L30" s="26"/>
    </row>
    <row r="31" spans="1:15" ht="15" customHeight="1" x14ac:dyDescent="0.25">
      <c r="A31" s="88" t="s">
        <v>8</v>
      </c>
      <c r="B31" s="6" t="str">
        <f>E4</f>
        <v>Каша рисовая молочная</v>
      </c>
      <c r="C31" s="120">
        <f>G4</f>
        <v>26.3503714</v>
      </c>
      <c r="D31" s="88" t="s">
        <v>8</v>
      </c>
      <c r="E31" s="6" t="str">
        <f>E4</f>
        <v>Каша рисовая молочная</v>
      </c>
      <c r="F31" s="120">
        <f>F4</f>
        <v>23.473575</v>
      </c>
      <c r="G31" s="123">
        <f>G4</f>
        <v>26.3503714</v>
      </c>
      <c r="H31" s="88" t="s">
        <v>8</v>
      </c>
      <c r="I31" s="6" t="str">
        <f>I4</f>
        <v>Каша рисовая молочная</v>
      </c>
      <c r="J31" s="120">
        <f>F31</f>
        <v>23.473575</v>
      </c>
    </row>
    <row r="32" spans="1:15" ht="15" customHeight="1" x14ac:dyDescent="0.25">
      <c r="A32" s="88"/>
      <c r="B32" s="6" t="str">
        <f>E5</f>
        <v xml:space="preserve">Бутерброд с маслом </v>
      </c>
      <c r="C32" s="121"/>
      <c r="D32" s="88"/>
      <c r="E32" s="6" t="str">
        <f>E5</f>
        <v xml:space="preserve">Бутерброд с маслом </v>
      </c>
      <c r="F32" s="121"/>
      <c r="G32" s="124"/>
      <c r="H32" s="88"/>
      <c r="I32" s="6" t="str">
        <f>I5</f>
        <v xml:space="preserve">Бутерброд с маслом </v>
      </c>
      <c r="J32" s="121"/>
    </row>
    <row r="33" spans="1:10" ht="15" customHeight="1" x14ac:dyDescent="0.25">
      <c r="A33" s="88"/>
      <c r="B33" s="6" t="str">
        <f>E6</f>
        <v>Кофейный напиток с молоком</v>
      </c>
      <c r="C33" s="121"/>
      <c r="D33" s="88"/>
      <c r="E33" s="6" t="str">
        <f>E6</f>
        <v>Кофейный напиток с молоком</v>
      </c>
      <c r="F33" s="121"/>
      <c r="G33" s="124"/>
      <c r="H33" s="88"/>
      <c r="I33" s="6" t="str">
        <f>I6</f>
        <v>Кофейный напиток с молоком</v>
      </c>
      <c r="J33" s="121"/>
    </row>
    <row r="34" spans="1:10" ht="15" customHeight="1" x14ac:dyDescent="0.25">
      <c r="A34" s="88"/>
      <c r="B34" s="6"/>
      <c r="C34" s="121"/>
      <c r="D34" s="88"/>
      <c r="E34" s="6"/>
      <c r="F34" s="121"/>
      <c r="G34" s="124"/>
      <c r="H34" s="88"/>
      <c r="I34" s="6"/>
      <c r="J34" s="121"/>
    </row>
    <row r="35" spans="1:10" ht="15" customHeight="1" x14ac:dyDescent="0.25">
      <c r="A35" s="88"/>
      <c r="B35" s="6"/>
      <c r="C35" s="122"/>
      <c r="D35" s="88"/>
      <c r="E35" s="6"/>
      <c r="F35" s="122"/>
      <c r="G35" s="125"/>
      <c r="H35" s="88"/>
      <c r="I35" s="6"/>
      <c r="J35" s="122"/>
    </row>
    <row r="36" spans="1:10" ht="15" customHeight="1" x14ac:dyDescent="0.25">
      <c r="A36" s="88" t="s">
        <v>11</v>
      </c>
      <c r="B36" s="6" t="str">
        <f>E9</f>
        <v>Щи из свежей капусты</v>
      </c>
      <c r="C36" s="126">
        <f>G9</f>
        <v>53.873689999999996</v>
      </c>
      <c r="D36" s="88" t="s">
        <v>11</v>
      </c>
      <c r="E36" s="6" t="str">
        <f>E9</f>
        <v>Щи из свежей капусты</v>
      </c>
      <c r="F36" s="129">
        <f>F9</f>
        <v>44.491660000000003</v>
      </c>
      <c r="G36" s="126">
        <f>G9</f>
        <v>53.873689999999996</v>
      </c>
      <c r="H36" s="88" t="s">
        <v>11</v>
      </c>
      <c r="I36" s="6" t="str">
        <f t="shared" ref="I36:I41" si="2">I9</f>
        <v>Щи из свежей капусты</v>
      </c>
      <c r="J36" s="126">
        <f>F36</f>
        <v>44.491660000000003</v>
      </c>
    </row>
    <row r="37" spans="1:10" ht="15" customHeight="1" x14ac:dyDescent="0.25">
      <c r="A37" s="88"/>
      <c r="B37" s="6" t="str">
        <f t="shared" ref="B37:B42" si="3">E10</f>
        <v>Птица в томатном соусе</v>
      </c>
      <c r="C37" s="127"/>
      <c r="D37" s="88"/>
      <c r="E37" s="6" t="str">
        <f t="shared" ref="E37:E41" si="4">E10</f>
        <v>Птица в томатном соусе</v>
      </c>
      <c r="F37" s="130"/>
      <c r="G37" s="127"/>
      <c r="H37" s="88"/>
      <c r="I37" s="6" t="str">
        <f t="shared" si="2"/>
        <v>Птица в томатном соусе</v>
      </c>
      <c r="J37" s="127"/>
    </row>
    <row r="38" spans="1:10" ht="15" customHeight="1" x14ac:dyDescent="0.25">
      <c r="A38" s="88"/>
      <c r="B38" s="6" t="str">
        <f t="shared" si="3"/>
        <v>Гречка отварная</v>
      </c>
      <c r="C38" s="127"/>
      <c r="D38" s="88"/>
      <c r="E38" s="6" t="str">
        <f t="shared" si="4"/>
        <v>Гречка отварная</v>
      </c>
      <c r="F38" s="130"/>
      <c r="G38" s="127"/>
      <c r="H38" s="88"/>
      <c r="I38" s="6" t="str">
        <f t="shared" si="2"/>
        <v>Гречка отварная</v>
      </c>
      <c r="J38" s="127"/>
    </row>
    <row r="39" spans="1:10" ht="15" customHeight="1" x14ac:dyDescent="0.25">
      <c r="A39" s="88"/>
      <c r="B39" s="6" t="str">
        <f t="shared" si="3"/>
        <v>Хлеб пшеничный</v>
      </c>
      <c r="C39" s="127"/>
      <c r="D39" s="88"/>
      <c r="E39" s="6" t="str">
        <f t="shared" si="4"/>
        <v>Хлеб пшеничный</v>
      </c>
      <c r="F39" s="130"/>
      <c r="G39" s="127"/>
      <c r="H39" s="88"/>
      <c r="I39" s="6" t="str">
        <f t="shared" si="2"/>
        <v>Хлеб пшеничный</v>
      </c>
      <c r="J39" s="127"/>
    </row>
    <row r="40" spans="1:10" ht="15" customHeight="1" x14ac:dyDescent="0.25">
      <c r="A40" s="88"/>
      <c r="B40" s="6" t="str">
        <f t="shared" si="3"/>
        <v>Хлеб ржано-пшеничный</v>
      </c>
      <c r="C40" s="127"/>
      <c r="D40" s="88"/>
      <c r="E40" s="6" t="str">
        <f t="shared" si="4"/>
        <v>Хлеб ржано-пшеничный</v>
      </c>
      <c r="F40" s="130"/>
      <c r="G40" s="127"/>
      <c r="H40" s="88"/>
      <c r="I40" s="6" t="str">
        <f t="shared" si="2"/>
        <v>Хлеб ржано-пшеничный</v>
      </c>
      <c r="J40" s="127"/>
    </row>
    <row r="41" spans="1:10" ht="15" customHeight="1" x14ac:dyDescent="0.25">
      <c r="A41" s="88"/>
      <c r="B41" s="6" t="str">
        <f t="shared" si="3"/>
        <v>Чай с лимоном</v>
      </c>
      <c r="C41" s="127"/>
      <c r="D41" s="88"/>
      <c r="E41" s="6" t="str">
        <f t="shared" si="4"/>
        <v>Чай с лимоном</v>
      </c>
      <c r="F41" s="130"/>
      <c r="G41" s="127"/>
      <c r="H41" s="88"/>
      <c r="I41" s="6" t="str">
        <f t="shared" si="2"/>
        <v>Чай с лимоном</v>
      </c>
      <c r="J41" s="127"/>
    </row>
    <row r="42" spans="1:10" ht="15" customHeight="1" x14ac:dyDescent="0.25">
      <c r="A42" s="88"/>
      <c r="B42" s="6">
        <f t="shared" si="3"/>
        <v>0</v>
      </c>
      <c r="C42" s="127"/>
      <c r="D42" s="88"/>
      <c r="E42" s="6"/>
      <c r="F42" s="130"/>
      <c r="G42" s="127"/>
      <c r="H42" s="88"/>
      <c r="I42" s="11" t="str">
        <f>E14</f>
        <v>Чай с лимоном</v>
      </c>
      <c r="J42" s="127"/>
    </row>
    <row r="43" spans="1:10" ht="15" customHeight="1" x14ac:dyDescent="0.25">
      <c r="A43" s="88"/>
      <c r="B43" s="11"/>
      <c r="C43" s="128"/>
      <c r="D43" s="88"/>
      <c r="E43" s="11"/>
      <c r="F43" s="131"/>
      <c r="G43" s="128"/>
      <c r="H43" s="88"/>
      <c r="I43" s="11"/>
      <c r="J43" s="128"/>
    </row>
    <row r="44" spans="1:10" ht="15" customHeight="1" x14ac:dyDescent="0.25">
      <c r="A44" s="88" t="s">
        <v>18</v>
      </c>
      <c r="B44" s="6" t="str">
        <f>E17</f>
        <v>Напиток из шиповника</v>
      </c>
      <c r="C44" s="120">
        <f>G17</f>
        <v>15.526098000000001</v>
      </c>
      <c r="D44" s="88" t="s">
        <v>18</v>
      </c>
      <c r="E44" s="6" t="str">
        <f>E17</f>
        <v>Напиток из шиповника</v>
      </c>
      <c r="F44" s="120">
        <f>F17</f>
        <v>11.180609000000002</v>
      </c>
      <c r="G44" s="123">
        <f>G17</f>
        <v>15.526098000000001</v>
      </c>
      <c r="H44" s="88" t="s">
        <v>18</v>
      </c>
      <c r="I44" s="6" t="str">
        <f>I17</f>
        <v>Напиток из шиповника</v>
      </c>
      <c r="J44" s="120">
        <f>F44</f>
        <v>11.180609000000002</v>
      </c>
    </row>
    <row r="45" spans="1:10" ht="15" customHeight="1" x14ac:dyDescent="0.25">
      <c r="A45" s="88"/>
      <c r="B45" s="6" t="str">
        <f>E18</f>
        <v>Булочка домашняя</v>
      </c>
      <c r="C45" s="121"/>
      <c r="D45" s="88"/>
      <c r="E45" s="6" t="str">
        <f>E18</f>
        <v>Булочка домашняя</v>
      </c>
      <c r="F45" s="121"/>
      <c r="G45" s="124"/>
      <c r="H45" s="88"/>
      <c r="I45" s="6" t="str">
        <f>I18</f>
        <v>Булочка домашняя</v>
      </c>
      <c r="J45" s="121"/>
    </row>
    <row r="46" spans="1:10" ht="15" customHeight="1" x14ac:dyDescent="0.25">
      <c r="A46" s="88"/>
      <c r="B46" s="6"/>
      <c r="C46" s="121"/>
      <c r="D46" s="88"/>
      <c r="E46" s="6"/>
      <c r="F46" s="121"/>
      <c r="G46" s="124"/>
      <c r="H46" s="88"/>
      <c r="I46" s="6"/>
      <c r="J46" s="121"/>
    </row>
    <row r="47" spans="1:10" ht="15" customHeight="1" x14ac:dyDescent="0.25">
      <c r="A47" s="88"/>
      <c r="B47" s="6"/>
      <c r="C47" s="121"/>
      <c r="D47" s="88"/>
      <c r="E47" s="6"/>
      <c r="F47" s="121"/>
      <c r="G47" s="124"/>
      <c r="H47" s="88"/>
      <c r="I47" s="6"/>
      <c r="J47" s="121"/>
    </row>
    <row r="48" spans="1:10" ht="15" customHeight="1" x14ac:dyDescent="0.25">
      <c r="A48" s="88"/>
      <c r="B48" s="6"/>
      <c r="C48" s="122"/>
      <c r="D48" s="88"/>
      <c r="E48" s="6"/>
      <c r="F48" s="122"/>
      <c r="G48" s="125"/>
      <c r="H48" s="88"/>
      <c r="I48" s="6"/>
      <c r="J48" s="122"/>
    </row>
    <row r="49" spans="1:10" ht="29.25" customHeight="1" x14ac:dyDescent="0.25">
      <c r="A49" s="88" t="s">
        <v>21</v>
      </c>
      <c r="B49" s="20" t="str">
        <f>E22</f>
        <v>Суп молочный с макарон. изделиями</v>
      </c>
      <c r="C49" s="120">
        <f>G22</f>
        <v>15.319555299999996</v>
      </c>
      <c r="D49" s="88" t="s">
        <v>21</v>
      </c>
      <c r="E49" s="20" t="str">
        <f>E22</f>
        <v>Суп молочный с макарон. изделиями</v>
      </c>
      <c r="F49" s="120">
        <f>F22</f>
        <v>10.692553000000002</v>
      </c>
      <c r="G49" s="123">
        <f>G22</f>
        <v>15.319555299999996</v>
      </c>
      <c r="H49" s="88" t="s">
        <v>21</v>
      </c>
      <c r="I49" s="20" t="str">
        <f>I22</f>
        <v>Суп молочный с макарон. изделиями</v>
      </c>
      <c r="J49" s="120">
        <f>F49</f>
        <v>10.692553000000002</v>
      </c>
    </row>
    <row r="50" spans="1:10" ht="15" customHeight="1" x14ac:dyDescent="0.25">
      <c r="A50" s="88"/>
      <c r="B50" s="20" t="str">
        <f>E23</f>
        <v>Хлеб пшеничный</v>
      </c>
      <c r="C50" s="121"/>
      <c r="D50" s="88"/>
      <c r="E50" s="20" t="str">
        <f>E23</f>
        <v>Хлеб пшеничный</v>
      </c>
      <c r="F50" s="121"/>
      <c r="G50" s="124"/>
      <c r="H50" s="88"/>
      <c r="I50" s="20" t="str">
        <f>I23</f>
        <v>Хлеб пшеничный</v>
      </c>
      <c r="J50" s="121"/>
    </row>
    <row r="51" spans="1:10" ht="15" customHeight="1" x14ac:dyDescent="0.25">
      <c r="A51" s="88"/>
      <c r="B51" s="20" t="str">
        <f>E24</f>
        <v>Чай с сахаром</v>
      </c>
      <c r="C51" s="121"/>
      <c r="D51" s="88"/>
      <c r="E51" s="20" t="str">
        <f>E24</f>
        <v>Чай с сахаром</v>
      </c>
      <c r="F51" s="121"/>
      <c r="G51" s="124"/>
      <c r="H51" s="88"/>
      <c r="I51" s="20" t="str">
        <f>I24</f>
        <v>Чай с сахаром</v>
      </c>
      <c r="J51" s="121"/>
    </row>
    <row r="52" spans="1:10" ht="15" customHeight="1" x14ac:dyDescent="0.25">
      <c r="A52" s="88"/>
      <c r="B52" s="11">
        <f>E52</f>
        <v>0</v>
      </c>
      <c r="C52" s="121"/>
      <c r="D52" s="88"/>
      <c r="E52" s="11">
        <f>E25</f>
        <v>0</v>
      </c>
      <c r="F52" s="121"/>
      <c r="G52" s="124"/>
      <c r="H52" s="88"/>
      <c r="I52" s="11">
        <f>E25</f>
        <v>0</v>
      </c>
      <c r="J52" s="121"/>
    </row>
    <row r="53" spans="1:10" ht="15" customHeight="1" x14ac:dyDescent="0.25">
      <c r="A53" s="88"/>
      <c r="B53" s="6"/>
      <c r="C53" s="122"/>
      <c r="D53" s="88"/>
      <c r="E53" s="6"/>
      <c r="F53" s="122"/>
      <c r="G53" s="125"/>
      <c r="H53" s="88"/>
      <c r="I53" s="6"/>
      <c r="J53" s="122"/>
    </row>
    <row r="54" spans="1:10" ht="17.25" x14ac:dyDescent="0.3">
      <c r="A54" s="118" t="s">
        <v>42</v>
      </c>
      <c r="B54" s="119"/>
      <c r="C54" s="61">
        <f>C31+C36+C44+C49</f>
        <v>111.06971469999999</v>
      </c>
      <c r="D54" s="44"/>
      <c r="E54" s="62" t="s">
        <v>42</v>
      </c>
      <c r="F54" s="63">
        <f>F31+F36+F44+F49</f>
        <v>89.838397000000015</v>
      </c>
      <c r="G54" s="63">
        <f>G31+G36+G44+G49</f>
        <v>111.06971469999999</v>
      </c>
      <c r="H54" s="118" t="s">
        <v>42</v>
      </c>
      <c r="I54" s="119"/>
      <c r="J54" s="58">
        <f>J31+J36+J44+J49</f>
        <v>89.838397000000015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'08.01.2021 3-7 лет (день 10)'!K4</f>
        <v>45189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48</v>
      </c>
      <c r="B2" s="155" t="s">
        <v>49</v>
      </c>
      <c r="C2" s="155" t="s">
        <v>50</v>
      </c>
      <c r="D2" s="155" t="s">
        <v>51</v>
      </c>
      <c r="E2" s="155" t="s">
        <v>52</v>
      </c>
      <c r="F2" s="155" t="s">
        <v>53</v>
      </c>
      <c r="G2" s="157" t="s">
        <v>54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52" t="s">
        <v>55</v>
      </c>
      <c r="B5" s="150">
        <v>0.3611111111111111</v>
      </c>
      <c r="C5" s="6" t="str">
        <f>'08.01.2021 3-7 лет (день 10)'!B7</f>
        <v>Каша рисовая молочная</v>
      </c>
      <c r="D5" s="64" t="s">
        <v>56</v>
      </c>
      <c r="E5" s="64" t="s">
        <v>57</v>
      </c>
      <c r="F5" s="6"/>
      <c r="G5" s="6"/>
    </row>
    <row r="6" spans="1:7" ht="20.25" customHeight="1" x14ac:dyDescent="0.25">
      <c r="A6" s="152"/>
      <c r="B6" s="150"/>
      <c r="C6" s="9" t="str">
        <f>'08.01.2021 3-7 лет (день 10)'!B8</f>
        <v xml:space="preserve">Бутерброд с маслом </v>
      </c>
      <c r="D6" s="64" t="s">
        <v>56</v>
      </c>
      <c r="E6" s="64" t="s">
        <v>57</v>
      </c>
      <c r="F6" s="6"/>
      <c r="G6" s="6"/>
    </row>
    <row r="7" spans="1:7" ht="20.100000000000001" customHeight="1" x14ac:dyDescent="0.25">
      <c r="A7" s="152"/>
      <c r="B7" s="150"/>
      <c r="C7" s="6" t="str">
        <f>'08.01.2021 3-7 лет (день 10)'!B9</f>
        <v>Кофейный напиток с молоком</v>
      </c>
      <c r="D7" s="64" t="s">
        <v>56</v>
      </c>
      <c r="E7" s="64" t="s">
        <v>57</v>
      </c>
      <c r="F7" s="6"/>
      <c r="G7" s="6"/>
    </row>
    <row r="8" spans="1:7" ht="20.100000000000001" customHeight="1" x14ac:dyDescent="0.25">
      <c r="A8" s="149" t="s">
        <v>58</v>
      </c>
      <c r="B8" s="150">
        <v>0.4861111111111111</v>
      </c>
      <c r="C8" s="9" t="str">
        <f>'08.01.2021 3-7 лет (день 10)'!B12</f>
        <v>Щи из свежей капусты</v>
      </c>
      <c r="D8" s="64" t="s">
        <v>56</v>
      </c>
      <c r="E8" s="64" t="s">
        <v>57</v>
      </c>
      <c r="F8" s="6"/>
      <c r="G8" s="6"/>
    </row>
    <row r="9" spans="1:7" ht="20.100000000000001" customHeight="1" x14ac:dyDescent="0.25">
      <c r="A9" s="149"/>
      <c r="B9" s="150"/>
      <c r="C9" s="9" t="str">
        <f>'08.01.2021 3-7 лет (день 10)'!B13</f>
        <v>Птица в томатном соусе</v>
      </c>
      <c r="D9" s="64" t="s">
        <v>56</v>
      </c>
      <c r="E9" s="64" t="s">
        <v>57</v>
      </c>
      <c r="F9" s="6"/>
      <c r="G9" s="6"/>
    </row>
    <row r="10" spans="1:7" ht="20.100000000000001" customHeight="1" x14ac:dyDescent="0.25">
      <c r="A10" s="149"/>
      <c r="B10" s="150"/>
      <c r="C10" s="9" t="str">
        <f>'08.01.2021 3-7 лет (день 10)'!B14</f>
        <v>Гречка отварная</v>
      </c>
      <c r="D10" s="64" t="s">
        <v>56</v>
      </c>
      <c r="E10" s="64" t="s">
        <v>57</v>
      </c>
      <c r="F10" s="6"/>
      <c r="G10" s="6"/>
    </row>
    <row r="11" spans="1:7" ht="20.100000000000001" customHeight="1" x14ac:dyDescent="0.25">
      <c r="A11" s="149"/>
      <c r="B11" s="150"/>
      <c r="C11" s="9" t="str">
        <f>'08.01.2021 3-7 лет (день 10)'!B15</f>
        <v>Хлеб пшеничный</v>
      </c>
      <c r="D11" s="64" t="s">
        <v>56</v>
      </c>
      <c r="E11" s="64" t="s">
        <v>57</v>
      </c>
      <c r="F11" s="6"/>
      <c r="G11" s="6"/>
    </row>
    <row r="12" spans="1:7" ht="20.100000000000001" customHeight="1" x14ac:dyDescent="0.25">
      <c r="A12" s="149"/>
      <c r="B12" s="150"/>
      <c r="C12" s="9" t="str">
        <f>'08.01.2021 3-7 лет (день 10)'!B16</f>
        <v>Хлеб ржано-пшеничный</v>
      </c>
      <c r="D12" s="64" t="s">
        <v>56</v>
      </c>
      <c r="E12" s="64" t="s">
        <v>57</v>
      </c>
      <c r="F12" s="6"/>
      <c r="G12" s="6"/>
    </row>
    <row r="13" spans="1:7" ht="20.100000000000001" customHeight="1" x14ac:dyDescent="0.25">
      <c r="A13" s="149"/>
      <c r="B13" s="150"/>
      <c r="C13" s="9" t="str">
        <f>'08.01.2021 3-7 лет (день 10)'!B17</f>
        <v>Чай с лимоном</v>
      </c>
      <c r="D13" s="64" t="s">
        <v>56</v>
      </c>
      <c r="E13" s="64" t="s">
        <v>57</v>
      </c>
      <c r="F13" s="6"/>
      <c r="G13" s="6"/>
    </row>
    <row r="14" spans="1:7" ht="20.100000000000001" customHeight="1" x14ac:dyDescent="0.25">
      <c r="A14" s="149"/>
      <c r="B14" s="150"/>
      <c r="C14" s="11"/>
      <c r="D14" s="64"/>
      <c r="E14" s="64"/>
      <c r="F14" s="6"/>
      <c r="G14" s="6"/>
    </row>
    <row r="15" spans="1:7" ht="20.100000000000001" customHeight="1" x14ac:dyDescent="0.25">
      <c r="A15" s="149" t="s">
        <v>59</v>
      </c>
      <c r="B15" s="150">
        <v>0.63888888888888895</v>
      </c>
      <c r="C15" s="6" t="str">
        <f>'08.01.2021 3-7 лет (день 10)'!B19</f>
        <v>Напиток из шиповника</v>
      </c>
      <c r="D15" s="64" t="s">
        <v>56</v>
      </c>
      <c r="E15" s="64" t="s">
        <v>57</v>
      </c>
      <c r="F15" s="6"/>
      <c r="G15" s="6"/>
    </row>
    <row r="16" spans="1:7" ht="20.100000000000001" customHeight="1" x14ac:dyDescent="0.25">
      <c r="A16" s="149"/>
      <c r="B16" s="151"/>
      <c r="C16" s="6" t="str">
        <f>'08.01.2021 3-7 лет (день 10)'!B20</f>
        <v>Булочка домашняя</v>
      </c>
      <c r="D16" s="64" t="s">
        <v>56</v>
      </c>
      <c r="E16" s="64" t="s">
        <v>57</v>
      </c>
      <c r="F16" s="6"/>
      <c r="G16" s="6"/>
    </row>
    <row r="17" spans="1:7" ht="30" customHeight="1" x14ac:dyDescent="0.25">
      <c r="A17" s="149" t="s">
        <v>60</v>
      </c>
      <c r="B17" s="150">
        <v>0.69444444444444453</v>
      </c>
      <c r="C17" s="20" t="str">
        <f>'08.01.2021 3-7 лет (день 10)'!B24</f>
        <v>Суп молочный с макарон. изделиями</v>
      </c>
      <c r="D17" s="64" t="s">
        <v>56</v>
      </c>
      <c r="E17" s="64" t="s">
        <v>57</v>
      </c>
      <c r="F17" s="6"/>
      <c r="G17" s="6"/>
    </row>
    <row r="18" spans="1:7" ht="20.100000000000001" customHeight="1" x14ac:dyDescent="0.25">
      <c r="A18" s="149"/>
      <c r="B18" s="151"/>
      <c r="C18" s="20" t="str">
        <f>'08.01.2021 3-7 лет (день 10)'!B25</f>
        <v>Хлеб пшеничный</v>
      </c>
      <c r="D18" s="64" t="s">
        <v>56</v>
      </c>
      <c r="E18" s="64" t="s">
        <v>57</v>
      </c>
      <c r="F18" s="6"/>
      <c r="G18" s="6"/>
    </row>
    <row r="19" spans="1:7" ht="20.100000000000001" customHeight="1" x14ac:dyDescent="0.25">
      <c r="A19" s="149"/>
      <c r="B19" s="151"/>
      <c r="C19" s="20" t="str">
        <f>'08.01.2021 3-7 лет (день 10)'!B26</f>
        <v>Чай с сахаром</v>
      </c>
      <c r="D19" s="64" t="s">
        <v>56</v>
      </c>
      <c r="E19" s="64" t="s">
        <v>57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7" sqref="B17:M17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62" t="s">
        <v>88</v>
      </c>
      <c r="K1" s="162"/>
      <c r="L1" s="162"/>
      <c r="M1" s="162"/>
    </row>
    <row r="2" spans="1:13" x14ac:dyDescent="0.25">
      <c r="J2" s="162" t="s">
        <v>89</v>
      </c>
      <c r="K2" s="162"/>
      <c r="L2" s="162"/>
      <c r="M2" s="162"/>
    </row>
    <row r="3" spans="1:13" x14ac:dyDescent="0.25">
      <c r="J3" s="162" t="s">
        <v>90</v>
      </c>
      <c r="K3" s="162"/>
      <c r="L3" s="162"/>
      <c r="M3" s="162"/>
    </row>
    <row r="4" spans="1:13" ht="21" customHeight="1" x14ac:dyDescent="0.25">
      <c r="A4" s="79"/>
      <c r="B4" s="79"/>
      <c r="C4" s="79"/>
      <c r="D4" s="79"/>
      <c r="E4" s="79"/>
      <c r="J4" s="163" t="s">
        <v>98</v>
      </c>
      <c r="K4" s="163"/>
      <c r="L4" s="163"/>
      <c r="M4" s="163"/>
    </row>
    <row r="5" spans="1:13" ht="24" customHeight="1" x14ac:dyDescent="0.25">
      <c r="B5" s="80"/>
      <c r="C5" s="80"/>
      <c r="D5" s="80"/>
      <c r="E5" s="164" t="s">
        <v>91</v>
      </c>
      <c r="F5" s="164"/>
      <c r="G5" s="164">
        <f>'08.01.2021 3-7 лет (день 10)'!K4</f>
        <v>45189</v>
      </c>
      <c r="H5" s="164"/>
      <c r="I5" s="80"/>
      <c r="J5" s="80"/>
      <c r="K5" s="80"/>
      <c r="L5" s="80"/>
      <c r="M5" s="80"/>
    </row>
    <row r="6" spans="1:13" ht="42.75" x14ac:dyDescent="0.25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25" x14ac:dyDescent="0.25">
      <c r="A7" s="73" t="s">
        <v>77</v>
      </c>
      <c r="B7" s="159" t="s">
        <v>78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37</v>
      </c>
      <c r="C9" s="77" t="s">
        <v>79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5" customHeight="1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80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81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102</v>
      </c>
      <c r="C17" s="75" t="s">
        <v>104</v>
      </c>
      <c r="D17" s="75">
        <v>0.04</v>
      </c>
      <c r="E17" s="75">
        <v>0</v>
      </c>
      <c r="F17" s="75">
        <v>9.1</v>
      </c>
      <c r="G17" s="75">
        <v>35</v>
      </c>
      <c r="H17" s="75">
        <v>1.87</v>
      </c>
      <c r="I17" s="75">
        <v>0.08</v>
      </c>
      <c r="J17" s="75">
        <v>0</v>
      </c>
      <c r="K17" s="75">
        <v>0</v>
      </c>
      <c r="L17" s="75">
        <v>0</v>
      </c>
      <c r="M17" s="75" t="s">
        <v>105</v>
      </c>
    </row>
    <row r="18" spans="1:13" ht="13.9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82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83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84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85</v>
      </c>
      <c r="C28" s="75"/>
      <c r="D28" s="75">
        <f>SUM(D8:D27)</f>
        <v>34.574999999999996</v>
      </c>
      <c r="E28" s="75">
        <f t="shared" ref="E28:L28" si="0">SUM(E8:E27)</f>
        <v>40.529999999999994</v>
      </c>
      <c r="F28" s="75">
        <f t="shared" si="0"/>
        <v>174.845</v>
      </c>
      <c r="G28" s="75">
        <f t="shared" si="0"/>
        <v>1226.0100000000002</v>
      </c>
      <c r="H28" s="75">
        <f t="shared" si="0"/>
        <v>482.5</v>
      </c>
      <c r="I28" s="75">
        <f t="shared" si="0"/>
        <v>6.9899999999999993</v>
      </c>
      <c r="J28" s="75">
        <f t="shared" si="0"/>
        <v>0.50700000000000001</v>
      </c>
      <c r="K28" s="75">
        <f t="shared" si="0"/>
        <v>0.34450000000000003</v>
      </c>
      <c r="L28" s="75">
        <f t="shared" si="0"/>
        <v>30.87</v>
      </c>
      <c r="M28" s="75"/>
    </row>
    <row r="30" spans="1:13" x14ac:dyDescent="0.25">
      <c r="A30" s="162" t="s">
        <v>94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17" sqref="B17:M17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6.7109375" customWidth="1"/>
    <col min="6" max="6" width="9.28515625" customWidth="1"/>
    <col min="7" max="7" width="6.85546875" customWidth="1"/>
    <col min="8" max="8" width="8.28515625" customWidth="1"/>
    <col min="9" max="9" width="7.7109375" customWidth="1"/>
    <col min="10" max="10" width="7.28515625" customWidth="1"/>
    <col min="12" max="12" width="6.5703125" customWidth="1"/>
    <col min="13" max="13" width="9.28515625" customWidth="1"/>
  </cols>
  <sheetData>
    <row r="1" spans="1:13" x14ac:dyDescent="0.25">
      <c r="J1" s="162" t="s">
        <v>88</v>
      </c>
      <c r="K1" s="162"/>
      <c r="L1" s="162"/>
      <c r="M1" s="162"/>
    </row>
    <row r="2" spans="1:13" x14ac:dyDescent="0.25">
      <c r="J2" s="162" t="s">
        <v>89</v>
      </c>
      <c r="K2" s="162"/>
      <c r="L2" s="162"/>
      <c r="M2" s="162"/>
    </row>
    <row r="3" spans="1:13" x14ac:dyDescent="0.25">
      <c r="J3" s="162" t="s">
        <v>90</v>
      </c>
      <c r="K3" s="162"/>
      <c r="L3" s="162"/>
      <c r="M3" s="162"/>
    </row>
    <row r="4" spans="1:13" ht="21" customHeight="1" x14ac:dyDescent="0.25">
      <c r="A4" s="79"/>
      <c r="B4" s="79"/>
      <c r="C4" s="79"/>
      <c r="D4" s="79"/>
      <c r="E4" s="79"/>
      <c r="J4" s="163" t="s">
        <v>99</v>
      </c>
      <c r="K4" s="163"/>
      <c r="L4" s="163"/>
      <c r="M4" s="163"/>
    </row>
    <row r="5" spans="1:13" ht="24" customHeight="1" x14ac:dyDescent="0.25">
      <c r="B5" s="80"/>
      <c r="C5" s="80"/>
      <c r="D5" s="80"/>
      <c r="E5" s="164" t="s">
        <v>91</v>
      </c>
      <c r="F5" s="164"/>
      <c r="G5" s="164">
        <f>'08.01.2021 3-7 лет (день 10)'!K4</f>
        <v>45189</v>
      </c>
      <c r="H5" s="164"/>
      <c r="I5" s="80"/>
      <c r="J5" s="80"/>
      <c r="K5" s="80"/>
      <c r="L5" s="80"/>
      <c r="M5" s="80"/>
    </row>
    <row r="6" spans="1:13" ht="57" x14ac:dyDescent="0.25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25" x14ac:dyDescent="0.25">
      <c r="A7" s="73" t="s">
        <v>77</v>
      </c>
      <c r="B7" s="159" t="s">
        <v>86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37</v>
      </c>
      <c r="C9" s="77" t="s">
        <v>87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80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81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102</v>
      </c>
      <c r="C17" s="86" t="s">
        <v>106</v>
      </c>
      <c r="D17" s="86">
        <v>0.04</v>
      </c>
      <c r="E17" s="86">
        <v>0</v>
      </c>
      <c r="F17" s="86">
        <v>12.13</v>
      </c>
      <c r="G17" s="86">
        <v>47</v>
      </c>
      <c r="H17" s="86">
        <v>2.35</v>
      </c>
      <c r="I17" s="86">
        <v>0.09</v>
      </c>
      <c r="J17" s="86">
        <v>0</v>
      </c>
      <c r="K17" s="86">
        <v>0</v>
      </c>
      <c r="L17" s="86">
        <v>2</v>
      </c>
      <c r="M17" s="86" t="s">
        <v>105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82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83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84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85</v>
      </c>
      <c r="C28" s="75"/>
      <c r="D28" s="75">
        <f>SUM(D8:D27)</f>
        <v>43.354999999999997</v>
      </c>
      <c r="E28" s="75">
        <f t="shared" ref="E28:L28" si="0">SUM(E8:E27)</f>
        <v>52.77</v>
      </c>
      <c r="F28" s="75">
        <f t="shared" si="0"/>
        <v>223.035</v>
      </c>
      <c r="G28" s="75">
        <f t="shared" si="0"/>
        <v>1574.7</v>
      </c>
      <c r="H28" s="75">
        <f t="shared" si="0"/>
        <v>625.94000000000005</v>
      </c>
      <c r="I28" s="75">
        <f t="shared" si="0"/>
        <v>8.89</v>
      </c>
      <c r="J28" s="75">
        <f t="shared" si="0"/>
        <v>0.625</v>
      </c>
      <c r="K28" s="75">
        <f t="shared" si="0"/>
        <v>0.45250000000000001</v>
      </c>
      <c r="L28" s="75">
        <f t="shared" si="0"/>
        <v>41.780000000000008</v>
      </c>
      <c r="M28" s="75"/>
    </row>
    <row r="29" spans="1:13" ht="0.6" customHeight="1" x14ac:dyDescent="0.25"/>
    <row r="30" spans="1:13" ht="16.149999999999999" customHeight="1" x14ac:dyDescent="0.25">
      <c r="A30" s="162" t="s">
        <v>95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2023-09-19T09:43:50Z</dcterms:modified>
</cp:coreProperties>
</file>