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4" l="1"/>
  <c r="C14" i="4" l="1"/>
  <c r="C14" i="5"/>
  <c r="B25" i="9"/>
  <c r="B26" i="9"/>
  <c r="B24" i="9"/>
  <c r="B22" i="9"/>
  <c r="B14" i="9"/>
  <c r="B15" i="9"/>
  <c r="B16" i="9"/>
  <c r="B17" i="9"/>
  <c r="B13" i="9"/>
  <c r="B9" i="9"/>
  <c r="B10" i="9"/>
  <c r="B8" i="9"/>
  <c r="B24" i="8"/>
  <c r="B25" i="8"/>
  <c r="B23" i="8"/>
  <c r="B21" i="8"/>
  <c r="B13" i="8"/>
  <c r="B14" i="8"/>
  <c r="B15" i="8"/>
  <c r="B16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87" i="5" l="1"/>
  <c r="BO88" i="5" s="1"/>
  <c r="BO55" i="5"/>
  <c r="BO56" i="5" s="1"/>
  <c r="BO92" i="5"/>
  <c r="BO42" i="4"/>
  <c r="BO42" i="5"/>
  <c r="BO60" i="5"/>
  <c r="BO109" i="4"/>
  <c r="BO61" i="5"/>
  <c r="BO103" i="5"/>
  <c r="BO104" i="5" s="1"/>
  <c r="BO108" i="5" s="1"/>
  <c r="BO72" i="5"/>
  <c r="BO73" i="5" s="1"/>
  <c r="BO32" i="5"/>
  <c r="BO72" i="4"/>
  <c r="BO73" i="4" s="1"/>
  <c r="BO43" i="5"/>
  <c r="BO93" i="5"/>
  <c r="BO107" i="5"/>
  <c r="BO94" i="4"/>
  <c r="BO110" i="4"/>
  <c r="BO43" i="4"/>
  <c r="BO55" i="4"/>
  <c r="BO56" i="4" s="1"/>
  <c r="BO109" i="5" l="1"/>
  <c r="BO77" i="4"/>
  <c r="BO78" i="4"/>
  <c r="BO44" i="4" s="1"/>
  <c r="BO77" i="5"/>
  <c r="BO78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X32" i="4" s="1"/>
  <c r="V30" i="5"/>
  <c r="V31" i="5" s="1"/>
  <c r="W30" i="5"/>
  <c r="W31" i="5" s="1"/>
  <c r="X30" i="5"/>
  <c r="X31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N103" i="5" s="1"/>
  <c r="BN104" i="5" s="1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F103" i="5" s="1"/>
  <c r="BF104" i="5" s="1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X103" i="5" s="1"/>
  <c r="AX104" i="5" s="1"/>
  <c r="AW98" i="5"/>
  <c r="AW103" i="5" s="1"/>
  <c r="AW104" i="5" s="1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P103" i="5" s="1"/>
  <c r="AP104" i="5" s="1"/>
  <c r="AO98" i="5"/>
  <c r="AO103" i="5" s="1"/>
  <c r="AO104" i="5" s="1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H103" i="5" s="1"/>
  <c r="AH104" i="5" s="1"/>
  <c r="AG98" i="5"/>
  <c r="AG103" i="5" s="1"/>
  <c r="AG104" i="5" s="1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Z103" i="5" s="1"/>
  <c r="Z104" i="5" s="1"/>
  <c r="Y98" i="5"/>
  <c r="Y103" i="5" s="1"/>
  <c r="Y104" i="5" s="1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R103" i="5" s="1"/>
  <c r="R104" i="5" s="1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G87" i="5" s="1"/>
  <c r="BG88" i="5" s="1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Y87" i="5" s="1"/>
  <c r="AY88" i="5" s="1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Q87" i="5" s="1"/>
  <c r="AQ88" i="5" s="1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I87" i="5" s="1"/>
  <c r="AI88" i="5" s="1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H72" i="5"/>
  <c r="BH73" i="5" s="1"/>
  <c r="BG72" i="5"/>
  <c r="BG73" i="5" s="1"/>
  <c r="BF72" i="5"/>
  <c r="BF73" i="5" s="1"/>
  <c r="BE72" i="5"/>
  <c r="BE73" i="5" s="1"/>
  <c r="BD72" i="5"/>
  <c r="BD73" i="5" s="1"/>
  <c r="BC72" i="5"/>
  <c r="BC73" i="5" s="1"/>
  <c r="BB72" i="5"/>
  <c r="BB73" i="5" s="1"/>
  <c r="BA72" i="5"/>
  <c r="BA73" i="5" s="1"/>
  <c r="AZ72" i="5"/>
  <c r="AZ73" i="5" s="1"/>
  <c r="AY72" i="5"/>
  <c r="AY73" i="5" s="1"/>
  <c r="AX72" i="5"/>
  <c r="AX73" i="5" s="1"/>
  <c r="AW72" i="5"/>
  <c r="AW73" i="5" s="1"/>
  <c r="AV72" i="5"/>
  <c r="AV73" i="5" s="1"/>
  <c r="AU72" i="5"/>
  <c r="AU73" i="5" s="1"/>
  <c r="AT72" i="5"/>
  <c r="AT73" i="5" s="1"/>
  <c r="AS72" i="5"/>
  <c r="AS73" i="5" s="1"/>
  <c r="AR72" i="5"/>
  <c r="AR73" i="5" s="1"/>
  <c r="AQ72" i="5"/>
  <c r="AQ73" i="5" s="1"/>
  <c r="AP72" i="5"/>
  <c r="AP73" i="5" s="1"/>
  <c r="AO72" i="5"/>
  <c r="AO73" i="5" s="1"/>
  <c r="AN72" i="5"/>
  <c r="AN73" i="5" s="1"/>
  <c r="AM72" i="5"/>
  <c r="AM73" i="5" s="1"/>
  <c r="AL72" i="5"/>
  <c r="AL73" i="5" s="1"/>
  <c r="AK72" i="5"/>
  <c r="AK73" i="5" s="1"/>
  <c r="AJ72" i="5"/>
  <c r="AJ73" i="5" s="1"/>
  <c r="AI72" i="5"/>
  <c r="AI73" i="5" s="1"/>
  <c r="AH72" i="5"/>
  <c r="AH73" i="5" s="1"/>
  <c r="AG72" i="5"/>
  <c r="AG73" i="5" s="1"/>
  <c r="AF72" i="5"/>
  <c r="AF73" i="5" s="1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Y73" i="5" s="1"/>
  <c r="X72" i="5"/>
  <c r="X73" i="5" s="1"/>
  <c r="W72" i="5"/>
  <c r="W73" i="5" s="1"/>
  <c r="V72" i="5"/>
  <c r="V73" i="5" s="1"/>
  <c r="U72" i="5"/>
  <c r="U73" i="5" s="1"/>
  <c r="T72" i="5"/>
  <c r="T73" i="5" s="1"/>
  <c r="S72" i="5"/>
  <c r="S73" i="5" s="1"/>
  <c r="R72" i="5"/>
  <c r="R73" i="5" s="1"/>
  <c r="Q72" i="5"/>
  <c r="Q73" i="5" s="1"/>
  <c r="P72" i="5"/>
  <c r="P73" i="5" s="1"/>
  <c r="O72" i="5"/>
  <c r="O73" i="5" s="1"/>
  <c r="N72" i="5"/>
  <c r="N73" i="5" s="1"/>
  <c r="M72" i="5"/>
  <c r="M73" i="5" s="1"/>
  <c r="L72" i="5"/>
  <c r="L73" i="5" s="1"/>
  <c r="K72" i="5"/>
  <c r="K73" i="5" s="1"/>
  <c r="J72" i="5"/>
  <c r="J73" i="5" s="1"/>
  <c r="I72" i="5"/>
  <c r="I73" i="5" s="1"/>
  <c r="H72" i="5"/>
  <c r="H73" i="5" s="1"/>
  <c r="G72" i="5"/>
  <c r="G73" i="5" s="1"/>
  <c r="F72" i="5"/>
  <c r="F73" i="5" s="1"/>
  <c r="E72" i="5"/>
  <c r="E73" i="5" s="1"/>
  <c r="D72" i="5"/>
  <c r="D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L55" i="5" s="1"/>
  <c r="BL56" i="5" s="1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G55" i="5" s="1"/>
  <c r="BG56" i="5" s="1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B55" i="5" s="1"/>
  <c r="BB56" i="5" s="1"/>
  <c r="BA50" i="5"/>
  <c r="BA55" i="5" s="1"/>
  <c r="BA56" i="5" s="1"/>
  <c r="AZ50" i="5"/>
  <c r="AZ55" i="5" s="1"/>
  <c r="AZ56" i="5" s="1"/>
  <c r="AY50" i="5"/>
  <c r="AY55" i="5" s="1"/>
  <c r="AY56" i="5" s="1"/>
  <c r="AX50" i="5"/>
  <c r="AX55" i="5" s="1"/>
  <c r="AX56" i="5" s="1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Z55" i="5" s="1"/>
  <c r="Z56" i="5" s="1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J104" i="4" s="1"/>
  <c r="BJ105" i="4" s="1"/>
  <c r="BI99" i="4"/>
  <c r="BI104" i="4" s="1"/>
  <c r="BI105" i="4" s="1"/>
  <c r="BH99" i="4"/>
  <c r="BH104" i="4" s="1"/>
  <c r="BH105" i="4" s="1"/>
  <c r="BG99" i="4"/>
  <c r="BG104" i="4" s="1"/>
  <c r="BG105" i="4" s="1"/>
  <c r="BF99" i="4"/>
  <c r="BF104" i="4" s="1"/>
  <c r="BF105" i="4" s="1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X104" i="4" s="1"/>
  <c r="AX105" i="4" s="1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R104" i="4" s="1"/>
  <c r="AR105" i="4" s="1"/>
  <c r="AQ99" i="4"/>
  <c r="AQ104" i="4" s="1"/>
  <c r="AQ105" i="4" s="1"/>
  <c r="AP99" i="4"/>
  <c r="AP104" i="4" s="1"/>
  <c r="AP105" i="4" s="1"/>
  <c r="AO99" i="4"/>
  <c r="AO104" i="4" s="1"/>
  <c r="AO105" i="4" s="1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I104" i="4" s="1"/>
  <c r="AI105" i="4" s="1"/>
  <c r="AH99" i="4"/>
  <c r="AH104" i="4" s="1"/>
  <c r="AH105" i="4" s="1"/>
  <c r="AG99" i="4"/>
  <c r="AG104" i="4" s="1"/>
  <c r="AG105" i="4" s="1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Y104" i="4" s="1"/>
  <c r="Y105" i="4" s="1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K104" i="4" s="1"/>
  <c r="K105" i="4" s="1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Z88" i="4" s="1"/>
  <c r="AZ89" i="4" s="1"/>
  <c r="AY83" i="4"/>
  <c r="AY88" i="4" s="1"/>
  <c r="AY89" i="4" s="1"/>
  <c r="AX83" i="4"/>
  <c r="AX88" i="4" s="1"/>
  <c r="AX89" i="4" s="1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Q88" i="4" s="1"/>
  <c r="AQ89" i="4" s="1"/>
  <c r="AP83" i="4"/>
  <c r="AP88" i="4" s="1"/>
  <c r="AP89" i="4" s="1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H88" i="4" s="1"/>
  <c r="AH89" i="4" s="1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U88" i="4" s="1"/>
  <c r="U89" i="4" s="1"/>
  <c r="T83" i="4"/>
  <c r="T88" i="4" s="1"/>
  <c r="T89" i="4" s="1"/>
  <c r="S83" i="4"/>
  <c r="S88" i="4" s="1"/>
  <c r="S89" i="4" s="1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F88" i="4" s="1"/>
  <c r="F89" i="4" s="1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J72" i="4" s="1"/>
  <c r="BJ73" i="4" s="1"/>
  <c r="BI66" i="4"/>
  <c r="BI72" i="4" s="1"/>
  <c r="BI73" i="4" s="1"/>
  <c r="BH66" i="4"/>
  <c r="BG66" i="4"/>
  <c r="BG72" i="4" s="1"/>
  <c r="BG73" i="4" s="1"/>
  <c r="BF66" i="4"/>
  <c r="BE66" i="4"/>
  <c r="BE72" i="4" s="1"/>
  <c r="BE73" i="4" s="1"/>
  <c r="BD66" i="4"/>
  <c r="BC66" i="4"/>
  <c r="BC72" i="4" s="1"/>
  <c r="BC73" i="4" s="1"/>
  <c r="BB66" i="4"/>
  <c r="BB72" i="4" s="1"/>
  <c r="BB73" i="4" s="1"/>
  <c r="BA66" i="4"/>
  <c r="BA72" i="4" s="1"/>
  <c r="BA73" i="4" s="1"/>
  <c r="AZ66" i="4"/>
  <c r="AY66" i="4"/>
  <c r="AY72" i="4" s="1"/>
  <c r="AY73" i="4" s="1"/>
  <c r="AX66" i="4"/>
  <c r="AW66" i="4"/>
  <c r="AW72" i="4" s="1"/>
  <c r="AW73" i="4" s="1"/>
  <c r="AV66" i="4"/>
  <c r="AU66" i="4"/>
  <c r="AU72" i="4" s="1"/>
  <c r="AU73" i="4" s="1"/>
  <c r="AT66" i="4"/>
  <c r="AT72" i="4" s="1"/>
  <c r="AT73" i="4" s="1"/>
  <c r="AS66" i="4"/>
  <c r="AS72" i="4" s="1"/>
  <c r="AS73" i="4" s="1"/>
  <c r="AR66" i="4"/>
  <c r="AQ66" i="4"/>
  <c r="AQ72" i="4" s="1"/>
  <c r="AQ73" i="4" s="1"/>
  <c r="AP66" i="4"/>
  <c r="AO66" i="4"/>
  <c r="AO72" i="4" s="1"/>
  <c r="AO73" i="4" s="1"/>
  <c r="AN66" i="4"/>
  <c r="AM66" i="4"/>
  <c r="AM72" i="4" s="1"/>
  <c r="AM73" i="4" s="1"/>
  <c r="AL66" i="4"/>
  <c r="AL72" i="4" s="1"/>
  <c r="AL73" i="4" s="1"/>
  <c r="AK66" i="4"/>
  <c r="AK72" i="4" s="1"/>
  <c r="AK73" i="4" s="1"/>
  <c r="AJ66" i="4"/>
  <c r="AI66" i="4"/>
  <c r="AI72" i="4" s="1"/>
  <c r="AI73" i="4" s="1"/>
  <c r="AH66" i="4"/>
  <c r="AG66" i="4"/>
  <c r="AF66" i="4"/>
  <c r="AE66" i="4"/>
  <c r="AE72" i="4" s="1"/>
  <c r="AE73" i="4" s="1"/>
  <c r="AD66" i="4"/>
  <c r="AD72" i="4" s="1"/>
  <c r="AD73" i="4" s="1"/>
  <c r="AC66" i="4"/>
  <c r="AC72" i="4" s="1"/>
  <c r="AC73" i="4" s="1"/>
  <c r="AB66" i="4"/>
  <c r="AA66" i="4"/>
  <c r="AA72" i="4" s="1"/>
  <c r="AA73" i="4" s="1"/>
  <c r="Z66" i="4"/>
  <c r="Y66" i="4"/>
  <c r="Y72" i="4" s="1"/>
  <c r="Y73" i="4" s="1"/>
  <c r="X66" i="4"/>
  <c r="W66" i="4"/>
  <c r="W72" i="4" s="1"/>
  <c r="W73" i="4" s="1"/>
  <c r="V66" i="4"/>
  <c r="U66" i="4"/>
  <c r="U72" i="4" s="1"/>
  <c r="U73" i="4" s="1"/>
  <c r="T66" i="4"/>
  <c r="T72" i="4" s="1"/>
  <c r="T73" i="4" s="1"/>
  <c r="S66" i="4"/>
  <c r="R66" i="4"/>
  <c r="Q66" i="4"/>
  <c r="P66" i="4"/>
  <c r="O66" i="4"/>
  <c r="N66" i="4"/>
  <c r="N72" i="4" s="1"/>
  <c r="N73" i="4" s="1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F66" i="4"/>
  <c r="E66" i="4"/>
  <c r="E72" i="4" s="1"/>
  <c r="E73" i="4" s="1"/>
  <c r="D66" i="4"/>
  <c r="B66" i="4"/>
  <c r="BN72" i="4"/>
  <c r="BN73" i="4" s="1"/>
  <c r="BM72" i="4"/>
  <c r="BM73" i="4" s="1"/>
  <c r="BH72" i="4"/>
  <c r="BH73" i="4" s="1"/>
  <c r="BD72" i="4"/>
  <c r="BD73" i="4" s="1"/>
  <c r="AZ72" i="4"/>
  <c r="AZ73" i="4" s="1"/>
  <c r="AV72" i="4"/>
  <c r="AV73" i="4" s="1"/>
  <c r="AR72" i="4"/>
  <c r="AR73" i="4" s="1"/>
  <c r="AN72" i="4"/>
  <c r="AN73" i="4" s="1"/>
  <c r="AJ72" i="4"/>
  <c r="AJ73" i="4" s="1"/>
  <c r="AH72" i="4"/>
  <c r="AH73" i="4" s="1"/>
  <c r="AG72" i="4"/>
  <c r="AG73" i="4" s="1"/>
  <c r="AF72" i="4"/>
  <c r="AF73" i="4" s="1"/>
  <c r="AB72" i="4"/>
  <c r="AB73" i="4" s="1"/>
  <c r="Z72" i="4"/>
  <c r="Z73" i="4" s="1"/>
  <c r="X72" i="4"/>
  <c r="X73" i="4" s="1"/>
  <c r="V72" i="4"/>
  <c r="V73" i="4" s="1"/>
  <c r="Q72" i="4"/>
  <c r="Q73" i="4" s="1"/>
  <c r="F72" i="4"/>
  <c r="F73" i="4" s="1"/>
  <c r="D72" i="4"/>
  <c r="D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J55" i="4" s="1"/>
  <c r="BJ56" i="4" s="1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X55" i="4" s="1"/>
  <c r="X56" i="4" s="1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N55" i="4" s="1"/>
  <c r="N56" i="4" s="1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AP72" i="4" l="1"/>
  <c r="AP73" i="4" s="1"/>
  <c r="AX72" i="4"/>
  <c r="AX73" i="4" s="1"/>
  <c r="BF72" i="4"/>
  <c r="BF73" i="4" s="1"/>
  <c r="G72" i="4"/>
  <c r="G73" i="4" s="1"/>
  <c r="O72" i="4"/>
  <c r="O73" i="4" s="1"/>
  <c r="S72" i="4"/>
  <c r="S73" i="4" s="1"/>
  <c r="AI103" i="5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AF60" i="5"/>
  <c r="AV61" i="5"/>
  <c r="P78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AA77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AW94" i="4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P93" i="4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F110" i="4"/>
  <c r="AN109" i="4"/>
  <c r="L109" i="4" l="1"/>
  <c r="L77" i="5"/>
  <c r="AR61" i="5"/>
  <c r="T77" i="5"/>
  <c r="L78" i="5"/>
  <c r="AH61" i="5"/>
  <c r="T78" i="5"/>
  <c r="H78" i="5"/>
  <c r="AF61" i="5"/>
  <c r="AW78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<sst xmlns="http://schemas.openxmlformats.org/spreadsheetml/2006/main" count="372" uniqueCount="102">
  <si>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</si>
  <si>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</si>
  <si>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</si>
  <si>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</si>
  <si>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</si>
  <si>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</si>
  <si>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</si>
  <si>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</si>
  <si>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</si>
  <si>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</si>
  <si>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</si>
  <si>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</si>
  <si>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</si>
  <si>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</si>
  <si>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</si>
  <si>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</si>
  <si>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</si>
  <si>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</si>
  <si>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</si>
  <si>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</si>
  <si>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</si>
  <si>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</si>
  <si>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</si>
  <si>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</si>
  <si>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</si>
  <si>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</si>
  <si>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</si>
  <si>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</si>
  <si>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</si>
  <si>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</si>
  <si>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</si>
  <si>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</si>
  <si>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</si>
  <si>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</si>
  <si>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</si>
  <si>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</si>
  <si>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</si>
  <si>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</si>
  <si>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</si>
  <si>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</si>
  <si>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</si>
  <si>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</si>
  <si>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</si>
  <si>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</si>
  <si>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</si>
  <si>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</si>
  <si>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</si>
  <si>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</si>
  <si>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</si>
  <si>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</si>
  <si>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</si>
  <si>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</si>
  <si>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</si>
  <si>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</si>
  <si>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</si>
  <si>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</si>
  <si>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</si>
  <si>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</si>
  <si>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</si>
  <si>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</si>
  <si>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</si>
  <si>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</si>
  <si>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</si>
  <si>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</si>
  <si>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</si>
  <si>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</si>
  <si>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</si>
  <si>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</si>
  <si>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</si>
  <si>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</si>
  <si>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</si>
  <si>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</si>
  <si>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</si>
  <si>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</si>
  <si>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</si>
  <si>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</si>
  <si>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</si>
  <si>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</si>
  <si>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</si>
  <si>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</si>
  <si>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</si>
  <si>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</si>
  <si>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</si>
  <si>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</t>
  </si>
  <si>
    <t>263, 264</t>
  </si>
  <si>
    <t>ВСЕГО за день</t>
  </si>
  <si>
    <t>Дети с 3 - 7 лет</t>
  </si>
  <si>
    <t>30/8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</si>
  <si>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</si>
  <si>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</si>
  <si>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</si>
  <si>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</si>
  <si>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</si>
  <si>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</si>
  <si>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</si>
  <si>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</si>
  <si>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</si>
  <si>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</si>
  <si>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</si>
  <si>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Сок</t>
  </si>
  <si>
    <t>Напиток из шиповника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</si>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</sst>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zoomScale="80" zoomScaleNormal="80" workbookViewId="0">
      <selection activeCell="AD1" sqref="AD1:AF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3" width="10.7109375" hidden="1" customWidth="1"/>
    <col min="34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97</v>
      </c>
      <c r="B3" s="91"/>
      <c r="C3" s="91"/>
      <c r="D3" s="91"/>
      <c r="E3" s="91"/>
      <c r="K3" t="s">
        <v>1</v>
      </c>
    </row>
    <row r="4" spans="1:69" x14ac:dyDescent="0.25">
      <c r="K4" t="s">
        <v>98</v>
      </c>
    </row>
    <row r="6" spans="1:69" x14ac:dyDescent="0.25">
      <c r="C6" t="s">
        <v>2</v>
      </c>
      <c r="E6" s="1">
        <v>1</v>
      </c>
      <c r="F6" t="s">
        <v>3</v>
      </c>
      <c r="K6" s="69">
        <f>' 3-7 лет (день 2)'!K6</f>
        <v>45237</v>
      </c>
      <c r="M6" s="2"/>
    </row>
    <row r="7" spans="1:69" ht="15" customHeight="1" x14ac:dyDescent="0.25">
      <c r="A7" s="98"/>
      <c r="B7" s="3" t="s">
        <v>4</v>
      </c>
      <c r="C7" s="95" t="s">
        <v>5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5" t="s">
        <v>89</v>
      </c>
      <c r="BP7" s="100" t="s">
        <v>6</v>
      </c>
      <c r="BQ7" s="100" t="s">
        <v>7</v>
      </c>
    </row>
    <row r="8" spans="1:69" ht="36.75" customHeight="1" x14ac:dyDescent="0.25">
      <c r="A8" s="99"/>
      <c r="B8" s="4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100"/>
      <c r="BQ8" s="100"/>
    </row>
    <row r="9" spans="1:69" x14ac:dyDescent="0.25">
      <c r="A9" s="101" t="s">
        <v>9</v>
      </c>
      <c r="B9" s="5" t="str">
        <f>' 3-7 лет (день 2)'!B9</f>
        <v>Каша молочная "Дружба"</v>
      </c>
      <c r="C9" s="10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101"/>
      <c r="B10" s="5" t="str">
        <f>' 3-7 лет (день 2)'!B10</f>
        <v>Бутерброд с джемом</v>
      </c>
      <c r="C10" s="103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101"/>
      <c r="B11" s="5" t="str">
        <f>' 3-7 лет (день 2)'!B11</f>
        <v>Кофейный напиток с молоком</v>
      </c>
      <c r="C11" s="103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101"/>
      <c r="B12" s="9"/>
      <c r="C12" s="103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101"/>
      <c r="B13" s="9"/>
      <c r="C13" s="104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101" t="s">
        <v>12</v>
      </c>
      <c r="B14" s="9" t="str">
        <f>' 3-7 лет (день 2)'!B14</f>
        <v>Суп с лапшой</v>
      </c>
      <c r="C14" s="103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101"/>
      <c r="B15" s="9" t="str">
        <f>' 3-7 лет (день 2)'!B15</f>
        <v>Котлета мясная</v>
      </c>
      <c r="C15" s="103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101"/>
      <c r="B16" s="9" t="str">
        <f>' 3-7 лет (день 2)'!B16</f>
        <v>Капуста тушеная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101"/>
      <c r="B17" s="9" t="str">
        <f>' 3-7 лет (день 2)'!B17</f>
        <v>Хлеб пшеничный</v>
      </c>
      <c r="C17" s="103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101"/>
      <c r="B18" s="9" t="str">
        <f>' 3-7 лет (день 2)'!B18</f>
        <v>Хлеб ржано-пшеничный</v>
      </c>
      <c r="C18" s="103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101"/>
      <c r="B19" s="9" t="str">
        <f>' 3-7 лет (день 2)'!B19</f>
        <v>Сок</v>
      </c>
      <c r="C19" s="103"/>
      <c r="D19" s="9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/>
      <c r="AG19" s="5"/>
      <c r="AH19" s="5">
        <v>0.17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101" t="s">
        <v>20</v>
      </c>
      <c r="B21" s="5" t="str">
        <f>' 3-7 лет (день 2)'!B21</f>
        <v>Напиток из шиповника</v>
      </c>
      <c r="C21" s="102">
        <f>$E$6</f>
        <v>1</v>
      </c>
      <c r="D21" s="9"/>
      <c r="E21" s="9"/>
      <c r="F21" s="9">
        <v>8.0000000000000002E-3</v>
      </c>
      <c r="G21" s="9"/>
      <c r="H21" s="9"/>
      <c r="I21" s="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>
        <v>0.01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101"/>
      <c r="B22" s="5" t="str">
        <f>' 3-7 лет (день 2)'!B22</f>
        <v>Сдоба обыкновенная</v>
      </c>
      <c r="C22" s="103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101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101"/>
      <c r="B25" s="5"/>
      <c r="C25" s="104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101" t="s">
        <v>23</v>
      </c>
      <c r="B26" s="18" t="str">
        <f>' 3-7 лет (день 2)'!B25</f>
        <v>Суп - уха</v>
      </c>
      <c r="C26" s="102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101"/>
      <c r="B27" s="18" t="str">
        <f>' 3-7 лет (день 2)'!B26</f>
        <v>Хлеб пшеничный</v>
      </c>
      <c r="C27" s="103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101"/>
      <c r="B28" s="18" t="str">
        <f>' 3-7 лет (день 2)'!B27</f>
        <v>Чай с сахаром</v>
      </c>
      <c r="C28" s="103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101"/>
      <c r="B29" s="19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101"/>
      <c r="B30" s="5"/>
      <c r="C30" s="10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3.0499999999999999E-2</v>
      </c>
      <c r="G31" s="22">
        <f t="shared" si="0"/>
        <v>2.9999999999999997E-4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0</v>
      </c>
      <c r="AA31" s="22">
        <f t="shared" si="0"/>
        <v>0</v>
      </c>
      <c r="AB31" s="22">
        <f t="shared" si="0"/>
        <v>0</v>
      </c>
      <c r="AC31" s="22">
        <f t="shared" si="0"/>
        <v>0.01</v>
      </c>
      <c r="AD31" s="22">
        <f t="shared" si="0"/>
        <v>0</v>
      </c>
      <c r="AE31" s="22">
        <f t="shared" si="0"/>
        <v>0</v>
      </c>
      <c r="AF31" s="22">
        <f t="shared" si="0"/>
        <v>0</v>
      </c>
      <c r="AG31" s="22">
        <f t="shared" si="0"/>
        <v>0</v>
      </c>
      <c r="AH31" s="22">
        <f t="shared" si="0"/>
        <v>0.17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0</v>
      </c>
    </row>
    <row r="32" spans="1:67" ht="17.25" x14ac:dyDescent="0.3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3.1E-2</v>
      </c>
      <c r="G32" s="23">
        <f t="shared" si="2"/>
        <v>0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0</v>
      </c>
      <c r="AA32" s="23">
        <f t="shared" si="2"/>
        <v>0</v>
      </c>
      <c r="AB32" s="23">
        <f t="shared" si="2"/>
        <v>0</v>
      </c>
      <c r="AC32" s="23">
        <f t="shared" si="2"/>
        <v>0.01</v>
      </c>
      <c r="AD32" s="23">
        <f t="shared" si="2"/>
        <v>0</v>
      </c>
      <c r="AE32" s="23">
        <f t="shared" si="2"/>
        <v>0</v>
      </c>
      <c r="AF32" s="23">
        <f t="shared" si="2"/>
        <v>0</v>
      </c>
      <c r="AG32" s="23">
        <f t="shared" si="2"/>
        <v>0</v>
      </c>
      <c r="AH32" s="23">
        <f t="shared" si="2"/>
        <v>0.17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 x14ac:dyDescent="0.25">
      <c r="F34" t="s">
        <v>92</v>
      </c>
    </row>
    <row r="36" spans="1:69" x14ac:dyDescent="0.25">
      <c r="F36" t="s">
        <v>93</v>
      </c>
    </row>
    <row r="37" spans="1:69" x14ac:dyDescent="0.25">
      <c r="BP37" s="24"/>
      <c r="BQ37" s="25"/>
    </row>
    <row r="38" spans="1:69" x14ac:dyDescent="0.25">
      <c r="F38" t="s">
        <v>28</v>
      </c>
    </row>
    <row r="40" spans="1:69" ht="17.25" x14ac:dyDescent="0.3">
      <c r="A40" s="26"/>
      <c r="B40" s="27" t="s">
        <v>29</v>
      </c>
      <c r="C40" s="28" t="s">
        <v>30</v>
      </c>
      <c r="D40" s="5">
        <v>67.27</v>
      </c>
      <c r="E40" s="5">
        <v>70</v>
      </c>
      <c r="F40" s="5">
        <v>91</v>
      </c>
      <c r="G40" s="5">
        <v>568</v>
      </c>
      <c r="H40" s="5">
        <v>1250</v>
      </c>
      <c r="I40" s="5">
        <v>720</v>
      </c>
      <c r="J40" s="87">
        <v>71.38</v>
      </c>
      <c r="K40" s="87">
        <v>662.44</v>
      </c>
      <c r="L40" s="87">
        <v>200.83</v>
      </c>
      <c r="M40" s="87">
        <v>529</v>
      </c>
      <c r="N40" s="87">
        <v>99.49</v>
      </c>
      <c r="O40" s="87">
        <v>320.32</v>
      </c>
      <c r="P40" s="87">
        <v>373.68</v>
      </c>
      <c r="Q40" s="5">
        <v>400</v>
      </c>
      <c r="R40" s="5"/>
      <c r="S40" s="5"/>
      <c r="T40" s="5"/>
      <c r="U40" s="5">
        <v>708</v>
      </c>
      <c r="V40" s="5">
        <v>364.1</v>
      </c>
      <c r="W40" s="5">
        <v>59</v>
      </c>
      <c r="X40" s="5">
        <v>9.1999999999999993</v>
      </c>
      <c r="Y40" s="5"/>
      <c r="Z40" s="5">
        <v>366</v>
      </c>
      <c r="AA40" s="5">
        <v>315</v>
      </c>
      <c r="AB40" s="5">
        <v>263</v>
      </c>
      <c r="AC40" s="5">
        <v>250</v>
      </c>
      <c r="AD40" s="5">
        <v>145</v>
      </c>
      <c r="AE40" s="5">
        <v>316</v>
      </c>
      <c r="AF40" s="88">
        <v>249</v>
      </c>
      <c r="AG40" s="5">
        <v>227.27</v>
      </c>
      <c r="AH40" s="5">
        <v>69.2</v>
      </c>
      <c r="AI40" s="5">
        <v>59.25</v>
      </c>
      <c r="AJ40" s="5">
        <v>39.4</v>
      </c>
      <c r="AK40" s="5">
        <v>190</v>
      </c>
      <c r="AL40" s="5">
        <v>194</v>
      </c>
      <c r="AM40" s="5">
        <v>378.4</v>
      </c>
      <c r="AN40" s="5">
        <v>300</v>
      </c>
      <c r="AO40" s="5"/>
      <c r="AP40" s="88">
        <v>201.15</v>
      </c>
      <c r="AQ40" s="5">
        <v>62.5</v>
      </c>
      <c r="AR40" s="5">
        <v>62</v>
      </c>
      <c r="AS40" s="5">
        <v>80.67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129.33000000000001</v>
      </c>
      <c r="BA40" s="5">
        <v>342</v>
      </c>
      <c r="BB40" s="5">
        <v>591</v>
      </c>
      <c r="BC40" s="5">
        <v>558.89</v>
      </c>
      <c r="BD40" s="5">
        <v>217</v>
      </c>
      <c r="BE40" s="5">
        <v>349</v>
      </c>
      <c r="BF40" s="5"/>
      <c r="BG40" s="5">
        <v>27</v>
      </c>
      <c r="BH40" s="5">
        <v>35</v>
      </c>
      <c r="BI40" s="5">
        <v>26</v>
      </c>
      <c r="BJ40" s="5">
        <v>20</v>
      </c>
      <c r="BK40" s="5">
        <v>35</v>
      </c>
      <c r="BL40" s="5">
        <v>298</v>
      </c>
      <c r="BM40" s="5">
        <v>144.44</v>
      </c>
      <c r="BN40" s="5">
        <v>14.89</v>
      </c>
      <c r="BO40" s="89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9.0999999999999998E-2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 t="shared" si="3"/>
        <v>0.36410000000000003</v>
      </c>
      <c r="W41" s="22">
        <f>W40/1000</f>
        <v>5.8999999999999997E-2</v>
      </c>
      <c r="X41" s="22">
        <f t="shared" si="3"/>
        <v>9.1999999999999998E-3</v>
      </c>
      <c r="Y41" s="22">
        <f t="shared" si="3"/>
        <v>0</v>
      </c>
      <c r="Z41" s="22">
        <f t="shared" si="3"/>
        <v>0.36599999999999999</v>
      </c>
      <c r="AA41" s="22">
        <f t="shared" si="3"/>
        <v>0.315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0.316</v>
      </c>
      <c r="AF41" s="22">
        <f t="shared" si="3"/>
        <v>0.249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3.9399999999999998E-2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6.2E-2</v>
      </c>
      <c r="AS41" s="22">
        <f t="shared" si="3"/>
        <v>8.0670000000000006E-2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0.59099999999999997</v>
      </c>
      <c r="BC41" s="22">
        <f t="shared" si="3"/>
        <v>0.55889</v>
      </c>
      <c r="BD41" s="22">
        <f t="shared" si="3"/>
        <v>0.217</v>
      </c>
      <c r="BE41" s="22">
        <f t="shared" si="3"/>
        <v>0.34899999999999998</v>
      </c>
      <c r="BF41" s="22">
        <f t="shared" si="3"/>
        <v>0</v>
      </c>
      <c r="BG41" s="22">
        <f t="shared" si="3"/>
        <v>2.7E-2</v>
      </c>
      <c r="BH41" s="22">
        <f t="shared" si="3"/>
        <v>3.5000000000000003E-2</v>
      </c>
      <c r="BI41" s="22">
        <f t="shared" si="3"/>
        <v>2.5999999999999999E-2</v>
      </c>
      <c r="BJ41" s="22">
        <f t="shared" si="3"/>
        <v>0.02</v>
      </c>
      <c r="BK41" s="22">
        <f t="shared" si="3"/>
        <v>3.5000000000000003E-2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05"/>
      <c r="D42" s="32">
        <f>D32*D40</f>
        <v>4.7088999999999999</v>
      </c>
      <c r="E42" s="32">
        <f t="shared" ref="E42:BN42" si="5">E32*E40</f>
        <v>2.8000000000000003</v>
      </c>
      <c r="F42" s="32">
        <f t="shared" si="5"/>
        <v>2.8210000000000002</v>
      </c>
      <c r="G42" s="32">
        <f t="shared" si="5"/>
        <v>0</v>
      </c>
      <c r="H42" s="32">
        <f t="shared" si="5"/>
        <v>0</v>
      </c>
      <c r="I42" s="32">
        <f t="shared" si="5"/>
        <v>1.44</v>
      </c>
      <c r="J42" s="32">
        <f t="shared" si="5"/>
        <v>13.41944</v>
      </c>
      <c r="K42" s="32">
        <f t="shared" si="5"/>
        <v>5.2995200000000002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10.62</v>
      </c>
      <c r="V42" s="32">
        <f t="shared" si="5"/>
        <v>0</v>
      </c>
      <c r="W42" s="32">
        <f>W32*W40</f>
        <v>0</v>
      </c>
      <c r="X42" s="32">
        <f t="shared" si="5"/>
        <v>1.0764</v>
      </c>
      <c r="Y42" s="32">
        <f t="shared" si="5"/>
        <v>0</v>
      </c>
      <c r="Z42" s="32">
        <f t="shared" si="5"/>
        <v>0</v>
      </c>
      <c r="AA42" s="32">
        <f t="shared" si="5"/>
        <v>0</v>
      </c>
      <c r="AB42" s="32">
        <f t="shared" si="5"/>
        <v>0</v>
      </c>
      <c r="AC42" s="32">
        <f t="shared" si="5"/>
        <v>2.5</v>
      </c>
      <c r="AD42" s="32">
        <f t="shared" si="5"/>
        <v>0</v>
      </c>
      <c r="AE42" s="32">
        <f t="shared" si="5"/>
        <v>0</v>
      </c>
      <c r="AF42" s="32">
        <f t="shared" si="5"/>
        <v>0</v>
      </c>
      <c r="AG42" s="32">
        <f t="shared" si="5"/>
        <v>0</v>
      </c>
      <c r="AH42" s="32">
        <f t="shared" si="5"/>
        <v>11.764000000000001</v>
      </c>
      <c r="AI42" s="32">
        <f t="shared" si="5"/>
        <v>0.47400000000000003</v>
      </c>
      <c r="AJ42" s="32">
        <f t="shared" si="5"/>
        <v>1.7729999999999999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0.52800000000000002</v>
      </c>
      <c r="AY42" s="32">
        <f t="shared" si="5"/>
        <v>0</v>
      </c>
      <c r="AZ42" s="32">
        <f t="shared" si="5"/>
        <v>1.2933000000000001</v>
      </c>
      <c r="BA42" s="32">
        <f t="shared" si="5"/>
        <v>6.84</v>
      </c>
      <c r="BB42" s="32">
        <f t="shared" si="5"/>
        <v>11.82</v>
      </c>
      <c r="BC42" s="32">
        <f t="shared" si="5"/>
        <v>11.1778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3.996</v>
      </c>
      <c r="BH42" s="32">
        <f t="shared" si="5"/>
        <v>1.1200000000000001</v>
      </c>
      <c r="BI42" s="32">
        <f t="shared" si="5"/>
        <v>0.91000000000000014</v>
      </c>
      <c r="BJ42" s="32">
        <f t="shared" si="5"/>
        <v>2.8000000000000003</v>
      </c>
      <c r="BK42" s="32">
        <f t="shared" si="5"/>
        <v>0</v>
      </c>
      <c r="BL42" s="32">
        <f t="shared" si="5"/>
        <v>0.59599999999999997</v>
      </c>
      <c r="BM42" s="32">
        <f t="shared" si="5"/>
        <v>1.01108</v>
      </c>
      <c r="BN42" s="32">
        <f t="shared" si="5"/>
        <v>5.9560000000000002E-2</v>
      </c>
      <c r="BO42" s="32">
        <f t="shared" ref="BO42" si="6">BO32*BO40</f>
        <v>0</v>
      </c>
      <c r="BP42" s="33">
        <f>SUM(D42:BN42)</f>
        <v>103.29425000000001</v>
      </c>
      <c r="BQ42" s="34">
        <f>BP42/$C$9</f>
        <v>103.29425000000001</v>
      </c>
    </row>
    <row r="43" spans="1:69" ht="17.25" x14ac:dyDescent="0.3">
      <c r="A43" s="30"/>
      <c r="B43" s="31" t="s">
        <v>33</v>
      </c>
      <c r="C43" s="105"/>
      <c r="D43" s="32">
        <f>D32*D40</f>
        <v>4.7088999999999999</v>
      </c>
      <c r="E43" s="32">
        <f t="shared" ref="E43:BN43" si="7">E32*E40</f>
        <v>2.8000000000000003</v>
      </c>
      <c r="F43" s="32">
        <f t="shared" si="7"/>
        <v>2.8210000000000002</v>
      </c>
      <c r="G43" s="32">
        <f t="shared" si="7"/>
        <v>0</v>
      </c>
      <c r="H43" s="32">
        <f t="shared" si="7"/>
        <v>0</v>
      </c>
      <c r="I43" s="32">
        <f t="shared" si="7"/>
        <v>1.44</v>
      </c>
      <c r="J43" s="32">
        <f t="shared" si="7"/>
        <v>13.41944</v>
      </c>
      <c r="K43" s="32">
        <f t="shared" si="7"/>
        <v>5.2995200000000002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10.62</v>
      </c>
      <c r="V43" s="32">
        <f t="shared" si="7"/>
        <v>0</v>
      </c>
      <c r="W43" s="32">
        <f>W32*W40</f>
        <v>0</v>
      </c>
      <c r="X43" s="32">
        <f t="shared" si="7"/>
        <v>1.0764</v>
      </c>
      <c r="Y43" s="32">
        <f t="shared" si="7"/>
        <v>0</v>
      </c>
      <c r="Z43" s="32">
        <f t="shared" si="7"/>
        <v>0</v>
      </c>
      <c r="AA43" s="32">
        <f t="shared" si="7"/>
        <v>0</v>
      </c>
      <c r="AB43" s="32">
        <f t="shared" si="7"/>
        <v>0</v>
      </c>
      <c r="AC43" s="32">
        <f t="shared" si="7"/>
        <v>2.5</v>
      </c>
      <c r="AD43" s="32">
        <f t="shared" si="7"/>
        <v>0</v>
      </c>
      <c r="AE43" s="32">
        <f t="shared" si="7"/>
        <v>0</v>
      </c>
      <c r="AF43" s="32">
        <f t="shared" si="7"/>
        <v>0</v>
      </c>
      <c r="AG43" s="32">
        <f t="shared" si="7"/>
        <v>0</v>
      </c>
      <c r="AH43" s="32">
        <f t="shared" si="7"/>
        <v>11.764000000000001</v>
      </c>
      <c r="AI43" s="32">
        <f t="shared" si="7"/>
        <v>0.47400000000000003</v>
      </c>
      <c r="AJ43" s="32">
        <f t="shared" si="7"/>
        <v>1.7729999999999999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0.52800000000000002</v>
      </c>
      <c r="AY43" s="32">
        <f t="shared" si="7"/>
        <v>0</v>
      </c>
      <c r="AZ43" s="32">
        <f t="shared" si="7"/>
        <v>1.2933000000000001</v>
      </c>
      <c r="BA43" s="32">
        <f t="shared" si="7"/>
        <v>6.84</v>
      </c>
      <c r="BB43" s="32">
        <f t="shared" si="7"/>
        <v>11.82</v>
      </c>
      <c r="BC43" s="32">
        <f t="shared" si="7"/>
        <v>11.1778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3.996</v>
      </c>
      <c r="BH43" s="32">
        <f t="shared" si="7"/>
        <v>1.1200000000000001</v>
      </c>
      <c r="BI43" s="32">
        <f t="shared" si="7"/>
        <v>0.91000000000000014</v>
      </c>
      <c r="BJ43" s="32">
        <f t="shared" si="7"/>
        <v>2.8000000000000003</v>
      </c>
      <c r="BK43" s="32">
        <f t="shared" si="7"/>
        <v>0</v>
      </c>
      <c r="BL43" s="32">
        <f t="shared" si="7"/>
        <v>0.59599999999999997</v>
      </c>
      <c r="BM43" s="32">
        <f t="shared" si="7"/>
        <v>1.01108</v>
      </c>
      <c r="BN43" s="32">
        <f t="shared" si="7"/>
        <v>5.9560000000000002E-2</v>
      </c>
      <c r="BO43" s="32">
        <f t="shared" ref="BO43" si="8">BO32*BO40</f>
        <v>0</v>
      </c>
      <c r="BP43" s="33">
        <f>SUM(D43:BN43)</f>
        <v>103.29425000000001</v>
      </c>
      <c r="BQ43" s="34">
        <f>BP43/$C$9</f>
        <v>103.29425000000001</v>
      </c>
    </row>
    <row r="44" spans="1:69" x14ac:dyDescent="0.25">
      <c r="A44" s="35"/>
      <c r="B44" s="35" t="s">
        <v>34</v>
      </c>
      <c r="D44" s="36">
        <f t="shared" ref="D44:AI44" si="9">D61+D78+D94+D110</f>
        <v>4.7088999999999999</v>
      </c>
      <c r="E44" s="36">
        <f t="shared" si="9"/>
        <v>2.8000000000000003</v>
      </c>
      <c r="F44" s="36">
        <f t="shared" si="9"/>
        <v>2.7755000000000001</v>
      </c>
      <c r="G44" s="36">
        <f t="shared" si="9"/>
        <v>0.1704</v>
      </c>
      <c r="H44" s="36">
        <f t="shared" si="9"/>
        <v>0</v>
      </c>
      <c r="I44" s="36">
        <f t="shared" si="9"/>
        <v>1.44</v>
      </c>
      <c r="J44" s="36">
        <f t="shared" si="9"/>
        <v>13.41944</v>
      </c>
      <c r="K44" s="36">
        <f t="shared" si="9"/>
        <v>5.2995200000000002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10.62</v>
      </c>
      <c r="V44" s="36">
        <f t="shared" si="9"/>
        <v>0</v>
      </c>
      <c r="W44" s="36">
        <f t="shared" si="9"/>
        <v>0</v>
      </c>
      <c r="X44" s="36">
        <f t="shared" si="9"/>
        <v>1.0756923076923077</v>
      </c>
      <c r="Y44" s="36">
        <f t="shared" si="9"/>
        <v>0</v>
      </c>
      <c r="Z44" s="36">
        <f t="shared" si="9"/>
        <v>0</v>
      </c>
      <c r="AA44" s="36">
        <f t="shared" si="9"/>
        <v>0</v>
      </c>
      <c r="AB44" s="36">
        <f t="shared" si="9"/>
        <v>0</v>
      </c>
      <c r="AC44" s="36">
        <f t="shared" si="9"/>
        <v>2.5</v>
      </c>
      <c r="AD44" s="36">
        <f t="shared" si="9"/>
        <v>0</v>
      </c>
      <c r="AE44" s="36">
        <f t="shared" si="9"/>
        <v>0</v>
      </c>
      <c r="AF44" s="36">
        <f t="shared" si="9"/>
        <v>0</v>
      </c>
      <c r="AG44" s="36">
        <f t="shared" si="9"/>
        <v>0</v>
      </c>
      <c r="AH44" s="36">
        <f t="shared" si="9"/>
        <v>11.764000000000001</v>
      </c>
      <c r="AI44" s="36">
        <f t="shared" si="9"/>
        <v>0.47400000000000003</v>
      </c>
      <c r="AJ44" s="36">
        <f t="shared" ref="AJ44:BO44" si="10">AJ61+AJ78+AJ94+AJ110</f>
        <v>1.7729999999999999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0.52800000000000002</v>
      </c>
      <c r="AY44" s="36">
        <f t="shared" si="10"/>
        <v>0</v>
      </c>
      <c r="AZ44" s="36">
        <f t="shared" si="10"/>
        <v>1.2933000000000001</v>
      </c>
      <c r="BA44" s="36">
        <f t="shared" si="10"/>
        <v>6.84</v>
      </c>
      <c r="BB44" s="36">
        <f t="shared" si="10"/>
        <v>11.82</v>
      </c>
      <c r="BC44" s="36">
        <f t="shared" si="10"/>
        <v>11.1778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3.9960000000000004</v>
      </c>
      <c r="BH44" s="36">
        <f t="shared" si="10"/>
        <v>1.1199999999999999</v>
      </c>
      <c r="BI44" s="36">
        <f t="shared" si="10"/>
        <v>0.91</v>
      </c>
      <c r="BJ44" s="36">
        <f t="shared" si="10"/>
        <v>2.8000000000000003</v>
      </c>
      <c r="BK44" s="36">
        <f t="shared" si="10"/>
        <v>0</v>
      </c>
      <c r="BL44" s="36">
        <f t="shared" si="10"/>
        <v>0.59599999999999997</v>
      </c>
      <c r="BM44" s="36">
        <f t="shared" si="10"/>
        <v>1.01108</v>
      </c>
      <c r="BN44" s="36">
        <f t="shared" si="10"/>
        <v>5.9560000000000002E-2</v>
      </c>
      <c r="BO44" s="36">
        <f t="shared" si="10"/>
        <v>0</v>
      </c>
    </row>
    <row r="45" spans="1:69" x14ac:dyDescent="0.25">
      <c r="A45" s="35"/>
      <c r="B45" s="35" t="s">
        <v>35</v>
      </c>
      <c r="BQ45" s="37">
        <f>BQ60+BQ77+BQ93+BQ109</f>
        <v>103.41844230769229</v>
      </c>
    </row>
    <row r="47" spans="1:69" x14ac:dyDescent="0.25">
      <c r="J47" s="1">
        <v>10</v>
      </c>
      <c r="K47" t="s">
        <v>2</v>
      </c>
      <c r="T47" t="s">
        <v>36</v>
      </c>
    </row>
    <row r="48" spans="1:69" ht="15" customHeight="1" x14ac:dyDescent="0.25">
      <c r="A48" s="98"/>
      <c r="B48" s="3" t="s">
        <v>4</v>
      </c>
      <c r="C48" s="95" t="s">
        <v>5</v>
      </c>
      <c r="D48" s="97" t="str">
        <f t="shared" ref="D48:AI48" si="11">D7</f>
        <v>Хлеб пшеничный</v>
      </c>
      <c r="E48" s="97" t="str">
        <f t="shared" si="11"/>
        <v>Хлеб ржано-пшеничный</v>
      </c>
      <c r="F48" s="97" t="str">
        <f t="shared" si="11"/>
        <v>Сахар</v>
      </c>
      <c r="G48" s="97" t="str">
        <f t="shared" si="11"/>
        <v>Чай</v>
      </c>
      <c r="H48" s="97" t="str">
        <f t="shared" si="11"/>
        <v>Какао</v>
      </c>
      <c r="I48" s="97" t="str">
        <f t="shared" si="11"/>
        <v>Кофейный напиток</v>
      </c>
      <c r="J48" s="97" t="str">
        <f t="shared" si="11"/>
        <v>Молоко 2,5%</v>
      </c>
      <c r="K48" s="97" t="str">
        <f t="shared" si="11"/>
        <v>Масло сливочное</v>
      </c>
      <c r="L48" s="97" t="str">
        <f t="shared" si="11"/>
        <v>Сметана 15%</v>
      </c>
      <c r="M48" s="97" t="str">
        <f t="shared" si="11"/>
        <v>Молоко сухое</v>
      </c>
      <c r="N48" s="97" t="str">
        <f t="shared" si="11"/>
        <v>Снежок 2,5 %</v>
      </c>
      <c r="O48" s="97" t="str">
        <f t="shared" si="11"/>
        <v>Творог 5%</v>
      </c>
      <c r="P48" s="97" t="str">
        <f t="shared" si="11"/>
        <v>Молоко сгущенное</v>
      </c>
      <c r="Q48" s="97" t="str">
        <f t="shared" si="11"/>
        <v xml:space="preserve">Джем Сава </v>
      </c>
      <c r="R48" s="97" t="str">
        <f t="shared" si="11"/>
        <v>Сыр</v>
      </c>
      <c r="S48" s="97" t="str">
        <f t="shared" si="11"/>
        <v>Зеленый горошек</v>
      </c>
      <c r="T48" s="97" t="str">
        <f t="shared" si="11"/>
        <v>Кукуруза консервирован.</v>
      </c>
      <c r="U48" s="97" t="str">
        <f t="shared" si="11"/>
        <v>Консервы рыбные</v>
      </c>
      <c r="V48" s="97" t="str">
        <f t="shared" si="11"/>
        <v>Огурцы консервирован.</v>
      </c>
      <c r="W48" s="97" t="str">
        <f t="shared" si="11"/>
        <v>Огурцы свежие</v>
      </c>
      <c r="X48" s="97" t="str">
        <f t="shared" si="11"/>
        <v>Яйцо</v>
      </c>
      <c r="Y48" s="97" t="str">
        <f t="shared" si="11"/>
        <v>Икра кабачковая</v>
      </c>
      <c r="Z48" s="97" t="str">
        <f t="shared" si="11"/>
        <v>Изюм</v>
      </c>
      <c r="AA48" s="97" t="str">
        <f t="shared" si="11"/>
        <v>Курага</v>
      </c>
      <c r="AB48" s="97" t="str">
        <f t="shared" si="11"/>
        <v>Чернослив</v>
      </c>
      <c r="AC48" s="97" t="str">
        <f t="shared" si="11"/>
        <v>Шиповник</v>
      </c>
      <c r="AD48" s="97" t="str">
        <f t="shared" si="11"/>
        <v>Сухофрукты</v>
      </c>
      <c r="AE48" s="97" t="str">
        <f t="shared" si="11"/>
        <v>Ягода свежемороженная</v>
      </c>
      <c r="AF48" s="97" t="str">
        <f t="shared" si="11"/>
        <v>Лимон</v>
      </c>
      <c r="AG48" s="97" t="str">
        <f t="shared" si="11"/>
        <v>Кисель</v>
      </c>
      <c r="AH48" s="97" t="str">
        <f t="shared" si="11"/>
        <v xml:space="preserve">Сок </v>
      </c>
      <c r="AI48" s="97" t="str">
        <f t="shared" si="11"/>
        <v>Макаронные изделия</v>
      </c>
      <c r="AJ48" s="97" t="str">
        <f t="shared" ref="AJ48:BO48" si="12">AJ7</f>
        <v>Мука</v>
      </c>
      <c r="AK48" s="97" t="str">
        <f t="shared" si="12"/>
        <v>Дрожжи</v>
      </c>
      <c r="AL48" s="97" t="str">
        <f t="shared" si="12"/>
        <v>Печенье</v>
      </c>
      <c r="AM48" s="97" t="str">
        <f t="shared" si="12"/>
        <v>Пряники</v>
      </c>
      <c r="AN48" s="97" t="str">
        <f t="shared" si="12"/>
        <v>Вафли</v>
      </c>
      <c r="AO48" s="97" t="str">
        <f t="shared" si="12"/>
        <v>Конфеты</v>
      </c>
      <c r="AP48" s="97" t="str">
        <f t="shared" si="12"/>
        <v>Повидло Сава</v>
      </c>
      <c r="AQ48" s="97" t="str">
        <f t="shared" si="12"/>
        <v>Крупа геркулес</v>
      </c>
      <c r="AR48" s="97" t="str">
        <f t="shared" si="12"/>
        <v>Крупа горох</v>
      </c>
      <c r="AS48" s="97" t="str">
        <f t="shared" si="12"/>
        <v>Крупа гречневая</v>
      </c>
      <c r="AT48" s="97" t="str">
        <f t="shared" si="12"/>
        <v>Крупа кукурузная</v>
      </c>
      <c r="AU48" s="97" t="str">
        <f t="shared" si="12"/>
        <v>Крупа манная</v>
      </c>
      <c r="AV48" s="97" t="str">
        <f t="shared" si="12"/>
        <v>Крупа перловая</v>
      </c>
      <c r="AW48" s="97" t="str">
        <f t="shared" si="12"/>
        <v>Крупа пшеничная</v>
      </c>
      <c r="AX48" s="97" t="str">
        <f t="shared" si="12"/>
        <v>Крупа пшено</v>
      </c>
      <c r="AY48" s="97" t="str">
        <f t="shared" si="12"/>
        <v>Крупа ячневая</v>
      </c>
      <c r="AZ48" s="97" t="str">
        <f t="shared" si="12"/>
        <v>Рис</v>
      </c>
      <c r="BA48" s="97" t="str">
        <f t="shared" si="12"/>
        <v>Цыпленок бройлер</v>
      </c>
      <c r="BB48" s="97" t="str">
        <f t="shared" si="12"/>
        <v>Филе куриное</v>
      </c>
      <c r="BC48" s="97" t="str">
        <f t="shared" si="12"/>
        <v>Фарш говяжий</v>
      </c>
      <c r="BD48" s="97" t="str">
        <f t="shared" si="12"/>
        <v>Печень куриная</v>
      </c>
      <c r="BE48" s="97" t="str">
        <f t="shared" si="12"/>
        <v>Филе минтая</v>
      </c>
      <c r="BF48" s="97" t="str">
        <f t="shared" si="12"/>
        <v>Филе сельди слабосол.</v>
      </c>
      <c r="BG48" s="97" t="str">
        <f t="shared" si="12"/>
        <v>Картофель</v>
      </c>
      <c r="BH48" s="97" t="str">
        <f t="shared" si="12"/>
        <v>Морковь</v>
      </c>
      <c r="BI48" s="97" t="str">
        <f t="shared" si="12"/>
        <v>Лук</v>
      </c>
      <c r="BJ48" s="97" t="str">
        <f t="shared" si="12"/>
        <v>Капуста</v>
      </c>
      <c r="BK48" s="97" t="str">
        <f t="shared" si="12"/>
        <v>Свекла</v>
      </c>
      <c r="BL48" s="97" t="str">
        <f t="shared" si="12"/>
        <v>Томатная паста</v>
      </c>
      <c r="BM48" s="97" t="str">
        <f t="shared" si="12"/>
        <v>Масло растительное</v>
      </c>
      <c r="BN48" s="97" t="str">
        <f t="shared" si="12"/>
        <v>Соль</v>
      </c>
      <c r="BO48" s="97" t="str">
        <f t="shared" si="12"/>
        <v>Аскорбиновая кислота</v>
      </c>
      <c r="BP48" s="100" t="s">
        <v>6</v>
      </c>
      <c r="BQ48" s="100" t="s">
        <v>7</v>
      </c>
    </row>
    <row r="49" spans="1:69" ht="36.75" customHeight="1" x14ac:dyDescent="0.25">
      <c r="A49" s="99"/>
      <c r="B49" s="4" t="s">
        <v>8</v>
      </c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0"/>
      <c r="BQ49" s="100"/>
    </row>
    <row r="50" spans="1:69" x14ac:dyDescent="0.25">
      <c r="A50" s="101" t="s">
        <v>9</v>
      </c>
      <c r="B50" s="5" t="str">
        <f>B9</f>
        <v>Каша молочная "Дружба"</v>
      </c>
      <c r="C50" s="102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67.27</v>
      </c>
      <c r="E58" s="29">
        <f t="shared" ref="E58:BN58" si="27">E40</f>
        <v>70</v>
      </c>
      <c r="F58" s="29">
        <f t="shared" si="27"/>
        <v>91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59</v>
      </c>
      <c r="X58" s="29">
        <f t="shared" si="27"/>
        <v>9.1999999999999993</v>
      </c>
      <c r="Y58" s="29">
        <f t="shared" si="27"/>
        <v>0</v>
      </c>
      <c r="Z58" s="29">
        <f t="shared" si="27"/>
        <v>366</v>
      </c>
      <c r="AA58" s="29">
        <f t="shared" si="27"/>
        <v>315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316</v>
      </c>
      <c r="AF58" s="29">
        <f t="shared" si="27"/>
        <v>249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39.4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62</v>
      </c>
      <c r="AS58" s="29">
        <f t="shared" si="27"/>
        <v>80.67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591</v>
      </c>
      <c r="BC58" s="29">
        <f t="shared" si="27"/>
        <v>558.89</v>
      </c>
      <c r="BD58" s="29">
        <f t="shared" si="27"/>
        <v>217</v>
      </c>
      <c r="BE58" s="29">
        <f t="shared" si="27"/>
        <v>349</v>
      </c>
      <c r="BF58" s="29">
        <f t="shared" si="27"/>
        <v>0</v>
      </c>
      <c r="BG58" s="29">
        <f t="shared" si="27"/>
        <v>27</v>
      </c>
      <c r="BH58" s="29">
        <f t="shared" si="27"/>
        <v>35</v>
      </c>
      <c r="BI58" s="29">
        <f t="shared" si="27"/>
        <v>26</v>
      </c>
      <c r="BJ58" s="29">
        <f t="shared" si="27"/>
        <v>20</v>
      </c>
      <c r="BK58" s="29">
        <f t="shared" si="27"/>
        <v>35</v>
      </c>
      <c r="BL58" s="29">
        <f t="shared" si="27"/>
        <v>298</v>
      </c>
      <c r="BM58" s="29">
        <f t="shared" si="27"/>
        <v>144.44</v>
      </c>
      <c r="BN58" s="29">
        <f t="shared" si="27"/>
        <v>14.89</v>
      </c>
      <c r="BO58" s="29"/>
    </row>
    <row r="59" spans="1:69" ht="17.25" x14ac:dyDescent="0.3">
      <c r="B59" s="20" t="s">
        <v>31</v>
      </c>
      <c r="C59" s="21" t="s">
        <v>30</v>
      </c>
      <c r="D59" s="22">
        <f>D58/1000</f>
        <v>6.7269999999999996E-2</v>
      </c>
      <c r="E59" s="22">
        <f t="shared" ref="E59:BN59" si="28">E58/1000</f>
        <v>7.0000000000000007E-2</v>
      </c>
      <c r="F59" s="22">
        <f t="shared" si="28"/>
        <v>9.0999999999999998E-2</v>
      </c>
      <c r="G59" s="22">
        <f t="shared" si="28"/>
        <v>0.56799999999999995</v>
      </c>
      <c r="H59" s="22">
        <f t="shared" si="28"/>
        <v>1.25</v>
      </c>
      <c r="I59" s="22">
        <f t="shared" si="28"/>
        <v>0.72</v>
      </c>
      <c r="J59" s="22">
        <f t="shared" si="28"/>
        <v>7.1379999999999999E-2</v>
      </c>
      <c r="K59" s="22">
        <f t="shared" si="28"/>
        <v>0.66244000000000003</v>
      </c>
      <c r="L59" s="22">
        <f t="shared" si="28"/>
        <v>0.20083000000000001</v>
      </c>
      <c r="M59" s="22">
        <f t="shared" si="28"/>
        <v>0.52900000000000003</v>
      </c>
      <c r="N59" s="22">
        <f t="shared" si="28"/>
        <v>9.9489999999999995E-2</v>
      </c>
      <c r="O59" s="22">
        <f t="shared" si="28"/>
        <v>0.32031999999999999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0.70799999999999996</v>
      </c>
      <c r="V59" s="22">
        <f t="shared" si="28"/>
        <v>0.36410000000000003</v>
      </c>
      <c r="W59" s="22">
        <f>W58/1000</f>
        <v>5.8999999999999997E-2</v>
      </c>
      <c r="X59" s="22">
        <f t="shared" si="28"/>
        <v>9.1999999999999998E-3</v>
      </c>
      <c r="Y59" s="22">
        <f t="shared" si="28"/>
        <v>0</v>
      </c>
      <c r="Z59" s="22">
        <f t="shared" si="28"/>
        <v>0.36599999999999999</v>
      </c>
      <c r="AA59" s="22">
        <f t="shared" si="28"/>
        <v>0.315</v>
      </c>
      <c r="AB59" s="22">
        <f t="shared" si="28"/>
        <v>0.26300000000000001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0.316</v>
      </c>
      <c r="AF59" s="22">
        <f t="shared" si="28"/>
        <v>0.249</v>
      </c>
      <c r="AG59" s="22">
        <f t="shared" si="28"/>
        <v>0.22727</v>
      </c>
      <c r="AH59" s="22">
        <f t="shared" si="28"/>
        <v>6.9199999999999998E-2</v>
      </c>
      <c r="AI59" s="22">
        <f t="shared" si="28"/>
        <v>5.9249999999999997E-2</v>
      </c>
      <c r="AJ59" s="22">
        <f t="shared" si="28"/>
        <v>3.9399999999999998E-2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0.37839999999999996</v>
      </c>
      <c r="AN59" s="22">
        <f t="shared" si="28"/>
        <v>0.3</v>
      </c>
      <c r="AO59" s="22">
        <f t="shared" si="28"/>
        <v>0</v>
      </c>
      <c r="AP59" s="22">
        <f t="shared" si="28"/>
        <v>0.20115</v>
      </c>
      <c r="AQ59" s="22">
        <f t="shared" si="28"/>
        <v>6.25E-2</v>
      </c>
      <c r="AR59" s="22">
        <f t="shared" si="28"/>
        <v>6.2E-2</v>
      </c>
      <c r="AS59" s="22">
        <f t="shared" si="28"/>
        <v>8.0670000000000006E-2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0.12933</v>
      </c>
      <c r="BA59" s="22">
        <f t="shared" si="28"/>
        <v>0.34200000000000003</v>
      </c>
      <c r="BB59" s="22">
        <f t="shared" si="28"/>
        <v>0.59099999999999997</v>
      </c>
      <c r="BC59" s="22">
        <f t="shared" si="28"/>
        <v>0.55889</v>
      </c>
      <c r="BD59" s="22">
        <f t="shared" si="28"/>
        <v>0.217</v>
      </c>
      <c r="BE59" s="22">
        <f t="shared" si="28"/>
        <v>0.34899999999999998</v>
      </c>
      <c r="BF59" s="22">
        <f t="shared" si="28"/>
        <v>0</v>
      </c>
      <c r="BG59" s="22">
        <f t="shared" si="28"/>
        <v>2.7E-2</v>
      </c>
      <c r="BH59" s="22">
        <f t="shared" si="28"/>
        <v>3.5000000000000003E-2</v>
      </c>
      <c r="BI59" s="22">
        <f t="shared" si="28"/>
        <v>2.5999999999999999E-2</v>
      </c>
      <c r="BJ59" s="22">
        <f t="shared" si="28"/>
        <v>0.02</v>
      </c>
      <c r="BK59" s="22">
        <f t="shared" si="28"/>
        <v>3.5000000000000003E-2</v>
      </c>
      <c r="BL59" s="22">
        <f t="shared" si="28"/>
        <v>0.29799999999999999</v>
      </c>
      <c r="BM59" s="22">
        <f t="shared" si="28"/>
        <v>0.14443999999999999</v>
      </c>
      <c r="BN59" s="22">
        <f t="shared" si="28"/>
        <v>1.489E-2</v>
      </c>
      <c r="BO59" s="22"/>
    </row>
    <row r="60" spans="1:69" ht="17.25" x14ac:dyDescent="0.3">
      <c r="A60" s="30"/>
      <c r="B60" s="31" t="s">
        <v>32</v>
      </c>
      <c r="C60" s="105"/>
      <c r="D60" s="32">
        <f>D56*D58</f>
        <v>1.3453999999999999</v>
      </c>
      <c r="E60" s="32">
        <f t="shared" ref="E60:BN60" si="29">E56*E58</f>
        <v>0</v>
      </c>
      <c r="F60" s="32">
        <f t="shared" si="29"/>
        <v>1.0009999999999999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12.134600000000001</v>
      </c>
      <c r="K60" s="32">
        <f t="shared" si="29"/>
        <v>1.3248800000000001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0.52800000000000002</v>
      </c>
      <c r="AY60" s="32">
        <f t="shared" si="29"/>
        <v>0</v>
      </c>
      <c r="AZ60" s="32">
        <f t="shared" si="29"/>
        <v>1.2933000000000001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7.4450000000000002E-3</v>
      </c>
      <c r="BO60" s="32"/>
      <c r="BP60" s="33">
        <f>SUM(D60:BN60)</f>
        <v>21.074624999999997</v>
      </c>
      <c r="BQ60" s="34">
        <f>BP60/$C$9</f>
        <v>21.074624999999997</v>
      </c>
    </row>
    <row r="61" spans="1:69" ht="17.25" x14ac:dyDescent="0.3">
      <c r="A61" s="30"/>
      <c r="B61" s="31" t="s">
        <v>33</v>
      </c>
      <c r="C61" s="105"/>
      <c r="D61" s="32">
        <f>D56*D58</f>
        <v>1.3453999999999999</v>
      </c>
      <c r="E61" s="32">
        <f t="shared" ref="E61:BN61" si="30">E56*E58</f>
        <v>0</v>
      </c>
      <c r="F61" s="32">
        <f t="shared" si="30"/>
        <v>1.0009999999999999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12.134600000000001</v>
      </c>
      <c r="K61" s="32">
        <f t="shared" si="30"/>
        <v>1.3248800000000001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0.52800000000000002</v>
      </c>
      <c r="AY61" s="32">
        <f t="shared" si="30"/>
        <v>0</v>
      </c>
      <c r="AZ61" s="32">
        <f t="shared" si="30"/>
        <v>1.2933000000000001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7.4450000000000002E-3</v>
      </c>
      <c r="BO61" s="32"/>
      <c r="BP61" s="33">
        <f>SUM(D61:BN61)</f>
        <v>21.074624999999997</v>
      </c>
      <c r="BQ61" s="34">
        <f>BP61/$C$9</f>
        <v>21.074624999999997</v>
      </c>
    </row>
    <row r="63" spans="1:69" x14ac:dyDescent="0.25">
      <c r="J63" s="1">
        <v>10</v>
      </c>
      <c r="K63" t="s">
        <v>2</v>
      </c>
      <c r="T63" t="s">
        <v>36</v>
      </c>
    </row>
    <row r="64" spans="1:69" ht="15" customHeight="1" x14ac:dyDescent="0.25">
      <c r="A64" s="98"/>
      <c r="B64" s="3" t="s">
        <v>4</v>
      </c>
      <c r="C64" s="95" t="s">
        <v>5</v>
      </c>
      <c r="D64" s="97" t="str">
        <f t="shared" ref="D64:BC64" si="31">D48</f>
        <v>Хлеб пшеничный</v>
      </c>
      <c r="E64" s="97" t="str">
        <f t="shared" si="31"/>
        <v>Хлеб ржано-пшеничный</v>
      </c>
      <c r="F64" s="97" t="str">
        <f t="shared" si="31"/>
        <v>Сахар</v>
      </c>
      <c r="G64" s="97" t="str">
        <f t="shared" si="31"/>
        <v>Чай</v>
      </c>
      <c r="H64" s="97" t="str">
        <f t="shared" si="31"/>
        <v>Какао</v>
      </c>
      <c r="I64" s="97" t="str">
        <f t="shared" si="31"/>
        <v>Кофейный напиток</v>
      </c>
      <c r="J64" s="97" t="str">
        <f t="shared" si="31"/>
        <v>Молоко 2,5%</v>
      </c>
      <c r="K64" s="97" t="str">
        <f t="shared" si="31"/>
        <v>Масло сливочное</v>
      </c>
      <c r="L64" s="97" t="str">
        <f t="shared" si="31"/>
        <v>Сметана 15%</v>
      </c>
      <c r="M64" s="97" t="str">
        <f t="shared" si="31"/>
        <v>Молоко сухое</v>
      </c>
      <c r="N64" s="97" t="str">
        <f t="shared" si="31"/>
        <v>Снежок 2,5 %</v>
      </c>
      <c r="O64" s="97" t="str">
        <f t="shared" si="31"/>
        <v>Творог 5%</v>
      </c>
      <c r="P64" s="97" t="str">
        <f t="shared" si="31"/>
        <v>Молоко сгущенное</v>
      </c>
      <c r="Q64" s="97" t="str">
        <f t="shared" si="31"/>
        <v xml:space="preserve">Джем Сава </v>
      </c>
      <c r="R64" s="97" t="str">
        <f t="shared" si="31"/>
        <v>Сыр</v>
      </c>
      <c r="S64" s="97" t="str">
        <f t="shared" si="31"/>
        <v>Зеленый горошек</v>
      </c>
      <c r="T64" s="97" t="str">
        <f t="shared" si="31"/>
        <v>Кукуруза консервирован.</v>
      </c>
      <c r="U64" s="97" t="str">
        <f t="shared" si="31"/>
        <v>Консервы рыбные</v>
      </c>
      <c r="V64" s="97" t="str">
        <f t="shared" si="31"/>
        <v>Огурцы консервирован.</v>
      </c>
      <c r="W64" s="97" t="str">
        <f>W48</f>
        <v>Огурцы свежие</v>
      </c>
      <c r="X64" s="97" t="str">
        <f t="shared" si="31"/>
        <v>Яйцо</v>
      </c>
      <c r="Y64" s="97" t="str">
        <f t="shared" si="31"/>
        <v>Икра кабачковая</v>
      </c>
      <c r="Z64" s="97" t="str">
        <f t="shared" si="31"/>
        <v>Изюм</v>
      </c>
      <c r="AA64" s="97" t="str">
        <f t="shared" si="31"/>
        <v>Курага</v>
      </c>
      <c r="AB64" s="97" t="str">
        <f t="shared" si="31"/>
        <v>Чернослив</v>
      </c>
      <c r="AC64" s="97" t="str">
        <f t="shared" si="31"/>
        <v>Шиповник</v>
      </c>
      <c r="AD64" s="97" t="str">
        <f t="shared" si="31"/>
        <v>Сухофрукты</v>
      </c>
      <c r="AE64" s="97" t="str">
        <f t="shared" si="31"/>
        <v>Ягода свежемороженная</v>
      </c>
      <c r="AF64" s="97" t="str">
        <f t="shared" si="31"/>
        <v>Лимон</v>
      </c>
      <c r="AG64" s="97" t="str">
        <f t="shared" si="31"/>
        <v>Кисель</v>
      </c>
      <c r="AH64" s="97" t="str">
        <f t="shared" si="31"/>
        <v xml:space="preserve">Сок </v>
      </c>
      <c r="AI64" s="97" t="str">
        <f t="shared" si="31"/>
        <v>Макаронные изделия</v>
      </c>
      <c r="AJ64" s="97" t="str">
        <f t="shared" si="31"/>
        <v>Мука</v>
      </c>
      <c r="AK64" s="97" t="str">
        <f t="shared" si="31"/>
        <v>Дрожжи</v>
      </c>
      <c r="AL64" s="97" t="str">
        <f t="shared" si="31"/>
        <v>Печенье</v>
      </c>
      <c r="AM64" s="97" t="str">
        <f t="shared" si="31"/>
        <v>Пряники</v>
      </c>
      <c r="AN64" s="97" t="str">
        <f t="shared" si="31"/>
        <v>Вафли</v>
      </c>
      <c r="AO64" s="97" t="str">
        <f t="shared" si="31"/>
        <v>Конфеты</v>
      </c>
      <c r="AP64" s="97" t="str">
        <f t="shared" si="31"/>
        <v>Повидло Сава</v>
      </c>
      <c r="AQ64" s="97" t="str">
        <f t="shared" si="31"/>
        <v>Крупа геркулес</v>
      </c>
      <c r="AR64" s="97" t="str">
        <f t="shared" si="31"/>
        <v>Крупа горох</v>
      </c>
      <c r="AS64" s="97" t="str">
        <f t="shared" si="31"/>
        <v>Крупа гречневая</v>
      </c>
      <c r="AT64" s="97" t="str">
        <f t="shared" si="31"/>
        <v>Крупа кукурузная</v>
      </c>
      <c r="AU64" s="97" t="str">
        <f t="shared" si="31"/>
        <v>Крупа манная</v>
      </c>
      <c r="AV64" s="97" t="str">
        <f t="shared" si="31"/>
        <v>Крупа перловая</v>
      </c>
      <c r="AW64" s="97" t="str">
        <f t="shared" si="31"/>
        <v>Крупа пшеничная</v>
      </c>
      <c r="AX64" s="97" t="str">
        <f t="shared" si="31"/>
        <v>Крупа пшено</v>
      </c>
      <c r="AY64" s="97" t="str">
        <f t="shared" si="31"/>
        <v>Крупа ячневая</v>
      </c>
      <c r="AZ64" s="97" t="str">
        <f t="shared" si="31"/>
        <v>Рис</v>
      </c>
      <c r="BA64" s="97" t="str">
        <f t="shared" si="31"/>
        <v>Цыпленок бройлер</v>
      </c>
      <c r="BB64" s="97" t="str">
        <f t="shared" si="31"/>
        <v>Филе куриное</v>
      </c>
      <c r="BC64" s="97" t="str">
        <f t="shared" si="31"/>
        <v>Фарш говяжий</v>
      </c>
      <c r="BD64" s="97" t="str">
        <f>BD48</f>
        <v>Печень куриная</v>
      </c>
      <c r="BE64" s="97" t="str">
        <f>BE48</f>
        <v>Филе минтая</v>
      </c>
      <c r="BF64" s="97" t="str">
        <f>BF48</f>
        <v>Филе сельди слабосол.</v>
      </c>
      <c r="BG64" s="97" t="str">
        <f>BG48</f>
        <v>Картофель</v>
      </c>
      <c r="BH64" s="97" t="str">
        <f t="shared" ref="BH64:BN64" si="32">BH48</f>
        <v>Морковь</v>
      </c>
      <c r="BI64" s="97" t="str">
        <f t="shared" si="32"/>
        <v>Лук</v>
      </c>
      <c r="BJ64" s="97" t="str">
        <f t="shared" si="32"/>
        <v>Капуста</v>
      </c>
      <c r="BK64" s="97" t="str">
        <f t="shared" si="32"/>
        <v>Свекла</v>
      </c>
      <c r="BL64" s="97" t="str">
        <f t="shared" si="32"/>
        <v>Томатная паста</v>
      </c>
      <c r="BM64" s="97" t="str">
        <f t="shared" si="32"/>
        <v>Масло растительное</v>
      </c>
      <c r="BN64" s="97" t="str">
        <f t="shared" si="32"/>
        <v>Соль</v>
      </c>
      <c r="BO64" s="97" t="str">
        <f t="shared" ref="BO64" si="33">BO48</f>
        <v>Аскорбиновая кислота</v>
      </c>
      <c r="BP64" s="106" t="s">
        <v>6</v>
      </c>
      <c r="BQ64" s="100" t="s">
        <v>7</v>
      </c>
    </row>
    <row r="65" spans="1:69" ht="36.75" customHeight="1" x14ac:dyDescent="0.25">
      <c r="A65" s="99"/>
      <c r="B65" s="4" t="s">
        <v>8</v>
      </c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0"/>
    </row>
    <row r="66" spans="1:69" ht="15" customHeight="1" x14ac:dyDescent="0.25">
      <c r="A66" s="107"/>
      <c r="B66" s="5" t="str">
        <f t="shared" ref="B66:B71" si="34">B14</f>
        <v>Суп с лапшой</v>
      </c>
      <c r="C66" s="103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07"/>
      <c r="B67" s="5" t="str">
        <f t="shared" si="34"/>
        <v>Котлета мясная</v>
      </c>
      <c r="C67" s="103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07"/>
      <c r="B68" s="5" t="str">
        <f t="shared" si="34"/>
        <v>Капуста тушеная</v>
      </c>
      <c r="C68" s="103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07"/>
      <c r="B69" s="5" t="str">
        <f t="shared" si="34"/>
        <v>Хлеб пшеничный</v>
      </c>
      <c r="C69" s="103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07"/>
      <c r="B70" s="5" t="str">
        <f t="shared" si="34"/>
        <v>Хлеб ржано-пшеничный</v>
      </c>
      <c r="C70" s="103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08"/>
      <c r="B71" s="5" t="str">
        <f t="shared" si="34"/>
        <v>Сок</v>
      </c>
      <c r="C71" s="104"/>
      <c r="D71" s="5">
        <f t="shared" ref="D71:AI71" si="45">D19</f>
        <v>0</v>
      </c>
      <c r="E71" s="5">
        <f t="shared" si="45"/>
        <v>0</v>
      </c>
      <c r="F71" s="5">
        <f t="shared" si="45"/>
        <v>0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0</v>
      </c>
      <c r="AA71" s="5">
        <f t="shared" si="45"/>
        <v>0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0.17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0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0</v>
      </c>
      <c r="AA72" s="22">
        <f t="shared" si="47"/>
        <v>0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0.17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0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0</v>
      </c>
      <c r="AA73" s="23">
        <f t="shared" si="51"/>
        <v>0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0.17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0</v>
      </c>
    </row>
    <row r="74" spans="1:69" x14ac:dyDescent="0.25">
      <c r="BO74" s="5"/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3">D40</f>
        <v>67.27</v>
      </c>
      <c r="E75" s="29">
        <f t="shared" si="53"/>
        <v>70</v>
      </c>
      <c r="F75" s="29">
        <f t="shared" si="53"/>
        <v>91</v>
      </c>
      <c r="G75" s="29">
        <f t="shared" si="53"/>
        <v>568</v>
      </c>
      <c r="H75" s="29">
        <f t="shared" si="53"/>
        <v>1250</v>
      </c>
      <c r="I75" s="29">
        <f t="shared" si="53"/>
        <v>720</v>
      </c>
      <c r="J75" s="29">
        <f t="shared" si="53"/>
        <v>71.38</v>
      </c>
      <c r="K75" s="29">
        <f t="shared" si="53"/>
        <v>662.44</v>
      </c>
      <c r="L75" s="29">
        <f t="shared" si="53"/>
        <v>200.83</v>
      </c>
      <c r="M75" s="29">
        <f t="shared" si="53"/>
        <v>529</v>
      </c>
      <c r="N75" s="29">
        <f t="shared" si="53"/>
        <v>99.49</v>
      </c>
      <c r="O75" s="29">
        <f t="shared" si="53"/>
        <v>320.32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708</v>
      </c>
      <c r="V75" s="29">
        <f t="shared" si="53"/>
        <v>364.1</v>
      </c>
      <c r="W75" s="29">
        <f t="shared" si="53"/>
        <v>59</v>
      </c>
      <c r="X75" s="29">
        <f t="shared" si="53"/>
        <v>9.1999999999999993</v>
      </c>
      <c r="Y75" s="29">
        <f t="shared" si="53"/>
        <v>0</v>
      </c>
      <c r="Z75" s="29">
        <f t="shared" si="53"/>
        <v>366</v>
      </c>
      <c r="AA75" s="29">
        <f t="shared" si="53"/>
        <v>315</v>
      </c>
      <c r="AB75" s="29">
        <f t="shared" si="53"/>
        <v>263</v>
      </c>
      <c r="AC75" s="29">
        <f t="shared" si="53"/>
        <v>250</v>
      </c>
      <c r="AD75" s="29">
        <f t="shared" si="53"/>
        <v>145</v>
      </c>
      <c r="AE75" s="29">
        <f t="shared" si="53"/>
        <v>316</v>
      </c>
      <c r="AF75" s="29">
        <f t="shared" si="53"/>
        <v>249</v>
      </c>
      <c r="AG75" s="29">
        <f t="shared" si="53"/>
        <v>227.27</v>
      </c>
      <c r="AH75" s="29">
        <f t="shared" si="53"/>
        <v>69.2</v>
      </c>
      <c r="AI75" s="29">
        <f t="shared" si="53"/>
        <v>59.25</v>
      </c>
      <c r="AJ75" s="29">
        <f t="shared" ref="AJ75:BO75" si="54">AJ40</f>
        <v>39.4</v>
      </c>
      <c r="AK75" s="29">
        <f t="shared" si="54"/>
        <v>190</v>
      </c>
      <c r="AL75" s="29">
        <f t="shared" si="54"/>
        <v>194</v>
      </c>
      <c r="AM75" s="29">
        <f t="shared" si="54"/>
        <v>378.4</v>
      </c>
      <c r="AN75" s="29">
        <f t="shared" si="54"/>
        <v>300</v>
      </c>
      <c r="AO75" s="29">
        <f t="shared" si="54"/>
        <v>0</v>
      </c>
      <c r="AP75" s="29">
        <f t="shared" si="54"/>
        <v>201.15</v>
      </c>
      <c r="AQ75" s="29">
        <f t="shared" si="54"/>
        <v>62.5</v>
      </c>
      <c r="AR75" s="29">
        <f t="shared" si="54"/>
        <v>62</v>
      </c>
      <c r="AS75" s="29">
        <f t="shared" si="54"/>
        <v>80.67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129.33000000000001</v>
      </c>
      <c r="BA75" s="29">
        <f t="shared" si="54"/>
        <v>342</v>
      </c>
      <c r="BB75" s="29">
        <f t="shared" si="54"/>
        <v>591</v>
      </c>
      <c r="BC75" s="29">
        <f t="shared" si="54"/>
        <v>558.89</v>
      </c>
      <c r="BD75" s="29">
        <f t="shared" si="54"/>
        <v>217</v>
      </c>
      <c r="BE75" s="29">
        <f t="shared" si="54"/>
        <v>349</v>
      </c>
      <c r="BF75" s="29">
        <f t="shared" si="54"/>
        <v>0</v>
      </c>
      <c r="BG75" s="29">
        <f t="shared" si="54"/>
        <v>27</v>
      </c>
      <c r="BH75" s="29">
        <f t="shared" si="54"/>
        <v>35</v>
      </c>
      <c r="BI75" s="29">
        <f t="shared" si="54"/>
        <v>26</v>
      </c>
      <c r="BJ75" s="29">
        <f t="shared" si="54"/>
        <v>20</v>
      </c>
      <c r="BK75" s="29">
        <f t="shared" si="54"/>
        <v>35</v>
      </c>
      <c r="BL75" s="29">
        <f t="shared" si="54"/>
        <v>298</v>
      </c>
      <c r="BM75" s="29">
        <f t="shared" si="54"/>
        <v>144.44</v>
      </c>
      <c r="BN75" s="29">
        <f t="shared" si="54"/>
        <v>14.89</v>
      </c>
      <c r="BO75" s="29">
        <f t="shared" si="54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6.7269999999999996E-2</v>
      </c>
      <c r="E76" s="22">
        <f t="shared" ref="E76:BN76" si="55">E75/1000</f>
        <v>7.0000000000000007E-2</v>
      </c>
      <c r="F76" s="22">
        <f t="shared" si="55"/>
        <v>9.0999999999999998E-2</v>
      </c>
      <c r="G76" s="22">
        <f t="shared" si="55"/>
        <v>0.56799999999999995</v>
      </c>
      <c r="H76" s="22">
        <f t="shared" si="55"/>
        <v>1.25</v>
      </c>
      <c r="I76" s="22">
        <f t="shared" si="55"/>
        <v>0.72</v>
      </c>
      <c r="J76" s="22">
        <f t="shared" si="55"/>
        <v>7.1379999999999999E-2</v>
      </c>
      <c r="K76" s="22">
        <f t="shared" si="55"/>
        <v>0.66244000000000003</v>
      </c>
      <c r="L76" s="22">
        <f t="shared" si="55"/>
        <v>0.20083000000000001</v>
      </c>
      <c r="M76" s="22">
        <f t="shared" si="55"/>
        <v>0.52900000000000003</v>
      </c>
      <c r="N76" s="22">
        <f t="shared" si="55"/>
        <v>9.9489999999999995E-2</v>
      </c>
      <c r="O76" s="22">
        <f t="shared" si="55"/>
        <v>0.32031999999999999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0.70799999999999996</v>
      </c>
      <c r="V76" s="22">
        <f t="shared" si="55"/>
        <v>0.36410000000000003</v>
      </c>
      <c r="W76" s="22">
        <f>W75/1000</f>
        <v>5.8999999999999997E-2</v>
      </c>
      <c r="X76" s="22">
        <f t="shared" si="55"/>
        <v>9.1999999999999998E-3</v>
      </c>
      <c r="Y76" s="22">
        <f t="shared" si="55"/>
        <v>0</v>
      </c>
      <c r="Z76" s="22">
        <f t="shared" si="55"/>
        <v>0.36599999999999999</v>
      </c>
      <c r="AA76" s="22">
        <f t="shared" si="55"/>
        <v>0.315</v>
      </c>
      <c r="AB76" s="22">
        <f t="shared" si="55"/>
        <v>0.26300000000000001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0.316</v>
      </c>
      <c r="AF76" s="22">
        <f t="shared" si="55"/>
        <v>0.249</v>
      </c>
      <c r="AG76" s="22">
        <f t="shared" si="55"/>
        <v>0.22727</v>
      </c>
      <c r="AH76" s="22">
        <f t="shared" si="55"/>
        <v>6.9199999999999998E-2</v>
      </c>
      <c r="AI76" s="22">
        <f t="shared" si="55"/>
        <v>5.9249999999999997E-2</v>
      </c>
      <c r="AJ76" s="22">
        <f t="shared" si="55"/>
        <v>3.9399999999999998E-2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0.37839999999999996</v>
      </c>
      <c r="AN76" s="22">
        <f t="shared" si="55"/>
        <v>0.3</v>
      </c>
      <c r="AO76" s="22">
        <f t="shared" si="55"/>
        <v>0</v>
      </c>
      <c r="AP76" s="22">
        <f t="shared" si="55"/>
        <v>0.20115</v>
      </c>
      <c r="AQ76" s="22">
        <f t="shared" si="55"/>
        <v>6.25E-2</v>
      </c>
      <c r="AR76" s="22">
        <f t="shared" si="55"/>
        <v>6.2E-2</v>
      </c>
      <c r="AS76" s="22">
        <f t="shared" si="55"/>
        <v>8.0670000000000006E-2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0.12933</v>
      </c>
      <c r="BA76" s="22">
        <f t="shared" si="55"/>
        <v>0.34200000000000003</v>
      </c>
      <c r="BB76" s="22">
        <f t="shared" si="55"/>
        <v>0.59099999999999997</v>
      </c>
      <c r="BC76" s="22">
        <f t="shared" si="55"/>
        <v>0.55889</v>
      </c>
      <c r="BD76" s="22">
        <f t="shared" si="55"/>
        <v>0.217</v>
      </c>
      <c r="BE76" s="22">
        <f t="shared" si="55"/>
        <v>0.34899999999999998</v>
      </c>
      <c r="BF76" s="22">
        <f t="shared" si="55"/>
        <v>0</v>
      </c>
      <c r="BG76" s="22">
        <f t="shared" si="55"/>
        <v>2.7E-2</v>
      </c>
      <c r="BH76" s="22">
        <f t="shared" si="55"/>
        <v>3.5000000000000003E-2</v>
      </c>
      <c r="BI76" s="22">
        <f t="shared" si="55"/>
        <v>2.5999999999999999E-2</v>
      </c>
      <c r="BJ76" s="22">
        <f t="shared" si="55"/>
        <v>0.02</v>
      </c>
      <c r="BK76" s="22">
        <f t="shared" si="55"/>
        <v>3.5000000000000003E-2</v>
      </c>
      <c r="BL76" s="22">
        <f t="shared" si="55"/>
        <v>0.29799999999999999</v>
      </c>
      <c r="BM76" s="22">
        <f t="shared" si="55"/>
        <v>0.14443999999999999</v>
      </c>
      <c r="BN76" s="22">
        <f t="shared" si="55"/>
        <v>1.489E-2</v>
      </c>
      <c r="BO76" s="22">
        <f t="shared" ref="BO76" si="56">BO75/1000</f>
        <v>10</v>
      </c>
    </row>
    <row r="77" spans="1:69" ht="17.25" x14ac:dyDescent="0.3">
      <c r="A77" s="30"/>
      <c r="B77" s="31" t="s">
        <v>32</v>
      </c>
      <c r="C77" s="105"/>
      <c r="D77" s="32">
        <f>D73*D75</f>
        <v>2.0181</v>
      </c>
      <c r="E77" s="32">
        <f t="shared" ref="E77:BN77" si="57">E73*E75</f>
        <v>2.8000000000000003</v>
      </c>
      <c r="F77" s="32">
        <f t="shared" si="57"/>
        <v>0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2.6497600000000001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0.70769230769230773</v>
      </c>
      <c r="Y77" s="32">
        <f t="shared" si="57"/>
        <v>0</v>
      </c>
      <c r="Z77" s="32">
        <f t="shared" si="57"/>
        <v>0</v>
      </c>
      <c r="AA77" s="32">
        <f t="shared" si="57"/>
        <v>0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11.764000000000001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6.84</v>
      </c>
      <c r="BB77" s="32">
        <f t="shared" si="57"/>
        <v>11.82</v>
      </c>
      <c r="BC77" s="32">
        <f t="shared" si="57"/>
        <v>11.1778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2.16</v>
      </c>
      <c r="BH77" s="32">
        <f t="shared" si="57"/>
        <v>0.73499999999999988</v>
      </c>
      <c r="BI77" s="32">
        <f t="shared" si="57"/>
        <v>0.65</v>
      </c>
      <c r="BJ77" s="32">
        <f t="shared" si="57"/>
        <v>2.8000000000000003</v>
      </c>
      <c r="BK77" s="32">
        <f t="shared" si="57"/>
        <v>0</v>
      </c>
      <c r="BL77" s="32">
        <f t="shared" si="57"/>
        <v>0.59599999999999997</v>
      </c>
      <c r="BM77" s="32">
        <f t="shared" si="57"/>
        <v>0.86663999999999997</v>
      </c>
      <c r="BN77" s="32">
        <f t="shared" si="57"/>
        <v>3.7225000000000001E-2</v>
      </c>
      <c r="BO77" s="32">
        <f t="shared" ref="BO77" si="58">BO73*BO75</f>
        <v>0</v>
      </c>
      <c r="BP77" s="33">
        <f>SUM(D77:BN77)</f>
        <v>58.096217307692299</v>
      </c>
      <c r="BQ77" s="34">
        <f>BP77/$C$9</f>
        <v>58.096217307692299</v>
      </c>
    </row>
    <row r="78" spans="1:69" ht="17.25" x14ac:dyDescent="0.3">
      <c r="A78" s="30"/>
      <c r="B78" s="31" t="s">
        <v>33</v>
      </c>
      <c r="C78" s="105"/>
      <c r="D78" s="32">
        <f>D73*D75</f>
        <v>2.0181</v>
      </c>
      <c r="E78" s="32">
        <f t="shared" ref="E78:BN78" si="59">E73*E75</f>
        <v>2.8000000000000003</v>
      </c>
      <c r="F78" s="32">
        <f t="shared" si="59"/>
        <v>0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2.6497600000000001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0.70769230769230773</v>
      </c>
      <c r="Y78" s="32">
        <f t="shared" si="59"/>
        <v>0</v>
      </c>
      <c r="Z78" s="32">
        <f t="shared" si="59"/>
        <v>0</v>
      </c>
      <c r="AA78" s="32">
        <f t="shared" si="59"/>
        <v>0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11.764000000000001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6.84</v>
      </c>
      <c r="BB78" s="32">
        <f t="shared" si="59"/>
        <v>11.82</v>
      </c>
      <c r="BC78" s="32">
        <f t="shared" si="59"/>
        <v>11.1778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2.16</v>
      </c>
      <c r="BH78" s="32">
        <f t="shared" si="59"/>
        <v>0.73499999999999988</v>
      </c>
      <c r="BI78" s="32">
        <f t="shared" si="59"/>
        <v>0.65</v>
      </c>
      <c r="BJ78" s="32">
        <f t="shared" si="59"/>
        <v>2.8000000000000003</v>
      </c>
      <c r="BK78" s="32">
        <f t="shared" si="59"/>
        <v>0</v>
      </c>
      <c r="BL78" s="32">
        <f t="shared" si="59"/>
        <v>0.59599999999999997</v>
      </c>
      <c r="BM78" s="32">
        <f t="shared" si="59"/>
        <v>0.86663999999999997</v>
      </c>
      <c r="BN78" s="32">
        <f t="shared" si="59"/>
        <v>3.7225000000000001E-2</v>
      </c>
      <c r="BO78" s="32">
        <f t="shared" ref="BO78" si="60">BO73*BO75</f>
        <v>0</v>
      </c>
      <c r="BP78" s="33">
        <f>SUM(D78:BN78)</f>
        <v>58.096217307692299</v>
      </c>
      <c r="BQ78" s="34">
        <f>BP78/$C$9</f>
        <v>58.096217307692299</v>
      </c>
    </row>
    <row r="80" spans="1:69" x14ac:dyDescent="0.25">
      <c r="J80" s="1">
        <v>10</v>
      </c>
      <c r="K80" t="s">
        <v>2</v>
      </c>
      <c r="T80" t="s">
        <v>36</v>
      </c>
    </row>
    <row r="81" spans="1:69" ht="15" customHeight="1" x14ac:dyDescent="0.25">
      <c r="A81" s="98"/>
      <c r="B81" s="3" t="s">
        <v>4</v>
      </c>
      <c r="C81" s="95" t="s">
        <v>5</v>
      </c>
      <c r="D81" s="97" t="str">
        <f t="shared" ref="D81:AI81" si="61">D64</f>
        <v>Хлеб пшеничный</v>
      </c>
      <c r="E81" s="97" t="str">
        <f t="shared" si="61"/>
        <v>Хлеб ржано-пшеничный</v>
      </c>
      <c r="F81" s="97" t="str">
        <f t="shared" si="61"/>
        <v>Сахар</v>
      </c>
      <c r="G81" s="97" t="str">
        <f t="shared" si="61"/>
        <v>Чай</v>
      </c>
      <c r="H81" s="97" t="str">
        <f t="shared" si="61"/>
        <v>Какао</v>
      </c>
      <c r="I81" s="97" t="str">
        <f t="shared" si="61"/>
        <v>Кофейный напиток</v>
      </c>
      <c r="J81" s="97" t="str">
        <f t="shared" si="61"/>
        <v>Молоко 2,5%</v>
      </c>
      <c r="K81" s="97" t="str">
        <f t="shared" si="61"/>
        <v>Масло сливочное</v>
      </c>
      <c r="L81" s="97" t="str">
        <f t="shared" si="61"/>
        <v>Сметана 15%</v>
      </c>
      <c r="M81" s="97" t="str">
        <f t="shared" si="61"/>
        <v>Молоко сухое</v>
      </c>
      <c r="N81" s="97" t="str">
        <f t="shared" si="61"/>
        <v>Снежок 2,5 %</v>
      </c>
      <c r="O81" s="97" t="str">
        <f t="shared" si="61"/>
        <v>Творог 5%</v>
      </c>
      <c r="P81" s="97" t="str">
        <f t="shared" si="61"/>
        <v>Молоко сгущенное</v>
      </c>
      <c r="Q81" s="97" t="str">
        <f t="shared" si="61"/>
        <v xml:space="preserve">Джем Сава </v>
      </c>
      <c r="R81" s="97" t="str">
        <f t="shared" si="61"/>
        <v>Сыр</v>
      </c>
      <c r="S81" s="97" t="str">
        <f t="shared" si="61"/>
        <v>Зеленый горошек</v>
      </c>
      <c r="T81" s="97" t="str">
        <f t="shared" si="61"/>
        <v>Кукуруза консервирован.</v>
      </c>
      <c r="U81" s="97" t="str">
        <f t="shared" si="61"/>
        <v>Консервы рыбные</v>
      </c>
      <c r="V81" s="97" t="str">
        <f t="shared" si="61"/>
        <v>Огурцы консервирован.</v>
      </c>
      <c r="W81" s="97" t="str">
        <f t="shared" si="61"/>
        <v>Огурцы свежие</v>
      </c>
      <c r="X81" s="97" t="str">
        <f t="shared" si="61"/>
        <v>Яйцо</v>
      </c>
      <c r="Y81" s="97" t="str">
        <f t="shared" si="61"/>
        <v>Икра кабачковая</v>
      </c>
      <c r="Z81" s="97" t="str">
        <f t="shared" si="61"/>
        <v>Изюм</v>
      </c>
      <c r="AA81" s="97" t="str">
        <f t="shared" si="61"/>
        <v>Курага</v>
      </c>
      <c r="AB81" s="97" t="str">
        <f t="shared" si="61"/>
        <v>Чернослив</v>
      </c>
      <c r="AC81" s="97" t="str">
        <f t="shared" si="61"/>
        <v>Шиповник</v>
      </c>
      <c r="AD81" s="97" t="str">
        <f t="shared" si="61"/>
        <v>Сухофрукты</v>
      </c>
      <c r="AE81" s="97" t="str">
        <f t="shared" si="61"/>
        <v>Ягода свежемороженная</v>
      </c>
      <c r="AF81" s="97" t="str">
        <f t="shared" si="61"/>
        <v>Лимон</v>
      </c>
      <c r="AG81" s="97" t="str">
        <f t="shared" si="61"/>
        <v>Кисель</v>
      </c>
      <c r="AH81" s="97" t="str">
        <f t="shared" si="61"/>
        <v xml:space="preserve">Сок </v>
      </c>
      <c r="AI81" s="97" t="str">
        <f t="shared" si="61"/>
        <v>Макаронные изделия</v>
      </c>
      <c r="AJ81" s="97" t="str">
        <f t="shared" ref="AJ81:BO81" si="62">AJ64</f>
        <v>Мука</v>
      </c>
      <c r="AK81" s="97" t="str">
        <f t="shared" si="62"/>
        <v>Дрожжи</v>
      </c>
      <c r="AL81" s="97" t="str">
        <f t="shared" si="62"/>
        <v>Печенье</v>
      </c>
      <c r="AM81" s="97" t="str">
        <f t="shared" si="62"/>
        <v>Пряники</v>
      </c>
      <c r="AN81" s="97" t="str">
        <f t="shared" si="62"/>
        <v>Вафли</v>
      </c>
      <c r="AO81" s="97" t="str">
        <f t="shared" si="62"/>
        <v>Конфеты</v>
      </c>
      <c r="AP81" s="97" t="str">
        <f t="shared" si="62"/>
        <v>Повидло Сава</v>
      </c>
      <c r="AQ81" s="97" t="str">
        <f t="shared" si="62"/>
        <v>Крупа геркулес</v>
      </c>
      <c r="AR81" s="97" t="str">
        <f t="shared" si="62"/>
        <v>Крупа горох</v>
      </c>
      <c r="AS81" s="97" t="str">
        <f t="shared" si="62"/>
        <v>Крупа гречневая</v>
      </c>
      <c r="AT81" s="97" t="str">
        <f t="shared" si="62"/>
        <v>Крупа кукурузная</v>
      </c>
      <c r="AU81" s="97" t="str">
        <f t="shared" si="62"/>
        <v>Крупа манная</v>
      </c>
      <c r="AV81" s="97" t="str">
        <f t="shared" si="62"/>
        <v>Крупа перловая</v>
      </c>
      <c r="AW81" s="97" t="str">
        <f t="shared" si="62"/>
        <v>Крупа пшеничная</v>
      </c>
      <c r="AX81" s="97" t="str">
        <f t="shared" si="62"/>
        <v>Крупа пшено</v>
      </c>
      <c r="AY81" s="97" t="str">
        <f t="shared" si="62"/>
        <v>Крупа ячневая</v>
      </c>
      <c r="AZ81" s="97" t="str">
        <f t="shared" si="62"/>
        <v>Рис</v>
      </c>
      <c r="BA81" s="97" t="str">
        <f t="shared" si="62"/>
        <v>Цыпленок бройлер</v>
      </c>
      <c r="BB81" s="97" t="str">
        <f t="shared" si="62"/>
        <v>Филе куриное</v>
      </c>
      <c r="BC81" s="97" t="str">
        <f t="shared" si="62"/>
        <v>Фарш говяжий</v>
      </c>
      <c r="BD81" s="97" t="str">
        <f t="shared" si="62"/>
        <v>Печень куриная</v>
      </c>
      <c r="BE81" s="97" t="str">
        <f t="shared" si="62"/>
        <v>Филе минтая</v>
      </c>
      <c r="BF81" s="97" t="str">
        <f t="shared" si="62"/>
        <v>Филе сельди слабосол.</v>
      </c>
      <c r="BG81" s="97" t="str">
        <f t="shared" si="62"/>
        <v>Картофель</v>
      </c>
      <c r="BH81" s="97" t="str">
        <f t="shared" si="62"/>
        <v>Морковь</v>
      </c>
      <c r="BI81" s="97" t="str">
        <f t="shared" si="62"/>
        <v>Лук</v>
      </c>
      <c r="BJ81" s="97" t="str">
        <f t="shared" si="62"/>
        <v>Капуста</v>
      </c>
      <c r="BK81" s="97" t="str">
        <f t="shared" si="62"/>
        <v>Свекла</v>
      </c>
      <c r="BL81" s="97" t="str">
        <f t="shared" si="62"/>
        <v>Томатная паста</v>
      </c>
      <c r="BM81" s="97" t="str">
        <f t="shared" si="62"/>
        <v>Масло растительное</v>
      </c>
      <c r="BN81" s="97" t="str">
        <f t="shared" si="62"/>
        <v>Соль</v>
      </c>
      <c r="BO81" s="97" t="str">
        <f t="shared" si="62"/>
        <v>Аскорбиновая кислота</v>
      </c>
      <c r="BP81" s="106" t="s">
        <v>6</v>
      </c>
      <c r="BQ81" s="100" t="s">
        <v>7</v>
      </c>
    </row>
    <row r="82" spans="1:69" ht="36.75" customHeight="1" x14ac:dyDescent="0.25">
      <c r="A82" s="99"/>
      <c r="B82" s="4" t="s">
        <v>8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106"/>
      <c r="BQ82" s="100"/>
    </row>
    <row r="83" spans="1:69" ht="13.5" customHeight="1" x14ac:dyDescent="0.25">
      <c r="A83" s="101" t="s">
        <v>20</v>
      </c>
      <c r="B83" s="5" t="str">
        <f>B21</f>
        <v>Напиток из шиповника</v>
      </c>
      <c r="C83" s="102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0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0.01</v>
      </c>
      <c r="AD83" s="5">
        <f t="shared" si="63"/>
        <v>0</v>
      </c>
      <c r="AE83" s="5">
        <f t="shared" si="63"/>
        <v>0</v>
      </c>
      <c r="AF83" s="5">
        <f t="shared" si="63"/>
        <v>0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101"/>
      <c r="B85" s="5">
        <f>B23</f>
        <v>0</v>
      </c>
      <c r="C85" s="103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101"/>
      <c r="B86" s="5">
        <f>B24</f>
        <v>0</v>
      </c>
      <c r="C86" s="103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101"/>
      <c r="B87" s="5">
        <f>B25</f>
        <v>0</v>
      </c>
      <c r="C87" s="104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0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0.01</v>
      </c>
      <c r="AD88" s="22">
        <f t="shared" si="73"/>
        <v>0</v>
      </c>
      <c r="AE88" s="22">
        <f t="shared" si="73"/>
        <v>0</v>
      </c>
      <c r="AF88" s="22">
        <f t="shared" si="73"/>
        <v>0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1.15E-2</v>
      </c>
      <c r="G89" s="23">
        <f t="shared" si="76"/>
        <v>0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0.01</v>
      </c>
      <c r="AD89" s="23">
        <f t="shared" si="78"/>
        <v>0</v>
      </c>
      <c r="AE89" s="23">
        <f t="shared" si="78"/>
        <v>0</v>
      </c>
      <c r="AF89" s="23">
        <f t="shared" si="78"/>
        <v>0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29</v>
      </c>
      <c r="C91" s="28" t="s">
        <v>30</v>
      </c>
      <c r="D91" s="29">
        <f t="shared" ref="D91:AI91" si="80">D40</f>
        <v>67.27</v>
      </c>
      <c r="E91" s="29">
        <f t="shared" si="80"/>
        <v>70</v>
      </c>
      <c r="F91" s="29">
        <f t="shared" si="80"/>
        <v>91</v>
      </c>
      <c r="G91" s="29">
        <f t="shared" si="80"/>
        <v>568</v>
      </c>
      <c r="H91" s="29">
        <f t="shared" si="80"/>
        <v>1250</v>
      </c>
      <c r="I91" s="29">
        <f t="shared" si="80"/>
        <v>720</v>
      </c>
      <c r="J91" s="29">
        <f t="shared" si="80"/>
        <v>71.38</v>
      </c>
      <c r="K91" s="29">
        <f t="shared" si="80"/>
        <v>662.44</v>
      </c>
      <c r="L91" s="29">
        <f t="shared" si="80"/>
        <v>200.83</v>
      </c>
      <c r="M91" s="29">
        <f t="shared" si="80"/>
        <v>529</v>
      </c>
      <c r="N91" s="29">
        <f t="shared" si="80"/>
        <v>99.49</v>
      </c>
      <c r="O91" s="29">
        <f t="shared" si="80"/>
        <v>320.32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708</v>
      </c>
      <c r="V91" s="29">
        <f t="shared" si="80"/>
        <v>364.1</v>
      </c>
      <c r="W91" s="29">
        <f t="shared" si="80"/>
        <v>59</v>
      </c>
      <c r="X91" s="29">
        <f t="shared" si="80"/>
        <v>9.1999999999999993</v>
      </c>
      <c r="Y91" s="29">
        <f t="shared" si="80"/>
        <v>0</v>
      </c>
      <c r="Z91" s="29">
        <f t="shared" si="80"/>
        <v>366</v>
      </c>
      <c r="AA91" s="29">
        <f t="shared" si="80"/>
        <v>315</v>
      </c>
      <c r="AB91" s="29">
        <f t="shared" si="80"/>
        <v>263</v>
      </c>
      <c r="AC91" s="29">
        <f t="shared" si="80"/>
        <v>250</v>
      </c>
      <c r="AD91" s="29">
        <f t="shared" si="80"/>
        <v>145</v>
      </c>
      <c r="AE91" s="29">
        <f t="shared" si="80"/>
        <v>316</v>
      </c>
      <c r="AF91" s="29">
        <f t="shared" si="80"/>
        <v>249</v>
      </c>
      <c r="AG91" s="29">
        <f t="shared" si="80"/>
        <v>227.27</v>
      </c>
      <c r="AH91" s="29">
        <f t="shared" si="80"/>
        <v>69.2</v>
      </c>
      <c r="AI91" s="29">
        <f t="shared" si="80"/>
        <v>59.25</v>
      </c>
      <c r="AJ91" s="29">
        <f t="shared" ref="AJ91:BN91" si="81">AJ40</f>
        <v>39.4</v>
      </c>
      <c r="AK91" s="29">
        <f t="shared" si="81"/>
        <v>190</v>
      </c>
      <c r="AL91" s="29">
        <f t="shared" si="81"/>
        <v>194</v>
      </c>
      <c r="AM91" s="29">
        <f t="shared" si="81"/>
        <v>378.4</v>
      </c>
      <c r="AN91" s="29">
        <f t="shared" si="81"/>
        <v>300</v>
      </c>
      <c r="AO91" s="29">
        <f t="shared" si="81"/>
        <v>0</v>
      </c>
      <c r="AP91" s="29">
        <f t="shared" si="81"/>
        <v>201.15</v>
      </c>
      <c r="AQ91" s="29">
        <f t="shared" si="81"/>
        <v>62.5</v>
      </c>
      <c r="AR91" s="29">
        <f t="shared" si="81"/>
        <v>62</v>
      </c>
      <c r="AS91" s="29">
        <f t="shared" si="81"/>
        <v>80.67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129.33000000000001</v>
      </c>
      <c r="BA91" s="29">
        <f t="shared" si="81"/>
        <v>342</v>
      </c>
      <c r="BB91" s="29">
        <f t="shared" si="81"/>
        <v>591</v>
      </c>
      <c r="BC91" s="29">
        <f t="shared" si="81"/>
        <v>558.89</v>
      </c>
      <c r="BD91" s="29">
        <f t="shared" si="81"/>
        <v>217</v>
      </c>
      <c r="BE91" s="29">
        <f t="shared" si="81"/>
        <v>349</v>
      </c>
      <c r="BF91" s="29">
        <f t="shared" si="81"/>
        <v>0</v>
      </c>
      <c r="BG91" s="29">
        <f t="shared" si="81"/>
        <v>27</v>
      </c>
      <c r="BH91" s="29">
        <f t="shared" si="81"/>
        <v>35</v>
      </c>
      <c r="BI91" s="29">
        <f t="shared" si="81"/>
        <v>26</v>
      </c>
      <c r="BJ91" s="29">
        <f t="shared" si="81"/>
        <v>20</v>
      </c>
      <c r="BK91" s="29">
        <f t="shared" si="81"/>
        <v>35</v>
      </c>
      <c r="BL91" s="29">
        <f t="shared" si="81"/>
        <v>298</v>
      </c>
      <c r="BM91" s="29">
        <f t="shared" si="81"/>
        <v>144.44</v>
      </c>
      <c r="BN91" s="29">
        <f t="shared" si="81"/>
        <v>14.89</v>
      </c>
      <c r="BO91" s="29"/>
    </row>
    <row r="92" spans="1:69" ht="17.25" x14ac:dyDescent="0.3">
      <c r="B92" s="20" t="s">
        <v>31</v>
      </c>
      <c r="C92" s="21" t="s">
        <v>30</v>
      </c>
      <c r="D92" s="22">
        <f>D91/1000</f>
        <v>6.7269999999999996E-2</v>
      </c>
      <c r="E92" s="22">
        <f t="shared" ref="E92:BN92" si="82">E91/1000</f>
        <v>7.0000000000000007E-2</v>
      </c>
      <c r="F92" s="22">
        <f t="shared" si="82"/>
        <v>9.0999999999999998E-2</v>
      </c>
      <c r="G92" s="22">
        <f t="shared" si="82"/>
        <v>0.56799999999999995</v>
      </c>
      <c r="H92" s="22">
        <f t="shared" si="82"/>
        <v>1.25</v>
      </c>
      <c r="I92" s="22">
        <f t="shared" si="82"/>
        <v>0.72</v>
      </c>
      <c r="J92" s="22">
        <f t="shared" si="82"/>
        <v>7.1379999999999999E-2</v>
      </c>
      <c r="K92" s="22">
        <f t="shared" si="82"/>
        <v>0.66244000000000003</v>
      </c>
      <c r="L92" s="22">
        <f t="shared" si="82"/>
        <v>0.20083000000000001</v>
      </c>
      <c r="M92" s="22">
        <f t="shared" si="82"/>
        <v>0.52900000000000003</v>
      </c>
      <c r="N92" s="22">
        <f t="shared" si="82"/>
        <v>9.9489999999999995E-2</v>
      </c>
      <c r="O92" s="22">
        <f t="shared" si="82"/>
        <v>0.32031999999999999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0.70799999999999996</v>
      </c>
      <c r="V92" s="22">
        <f t="shared" si="82"/>
        <v>0.36410000000000003</v>
      </c>
      <c r="W92" s="22">
        <f>W91/1000</f>
        <v>5.8999999999999997E-2</v>
      </c>
      <c r="X92" s="22">
        <f t="shared" si="82"/>
        <v>9.1999999999999998E-3</v>
      </c>
      <c r="Y92" s="22">
        <f t="shared" si="82"/>
        <v>0</v>
      </c>
      <c r="Z92" s="22">
        <f t="shared" si="82"/>
        <v>0.36599999999999999</v>
      </c>
      <c r="AA92" s="22">
        <f t="shared" si="82"/>
        <v>0.315</v>
      </c>
      <c r="AB92" s="22">
        <f t="shared" si="82"/>
        <v>0.26300000000000001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0.316</v>
      </c>
      <c r="AF92" s="22">
        <f t="shared" si="82"/>
        <v>0.249</v>
      </c>
      <c r="AG92" s="22">
        <f t="shared" si="82"/>
        <v>0.22727</v>
      </c>
      <c r="AH92" s="22">
        <f t="shared" si="82"/>
        <v>6.9199999999999998E-2</v>
      </c>
      <c r="AI92" s="22">
        <f t="shared" si="82"/>
        <v>5.9249999999999997E-2</v>
      </c>
      <c r="AJ92" s="22">
        <f t="shared" si="82"/>
        <v>3.9399999999999998E-2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0.37839999999999996</v>
      </c>
      <c r="AN92" s="22">
        <f t="shared" si="82"/>
        <v>0.3</v>
      </c>
      <c r="AO92" s="22">
        <f t="shared" si="82"/>
        <v>0</v>
      </c>
      <c r="AP92" s="22">
        <f t="shared" si="82"/>
        <v>0.20115</v>
      </c>
      <c r="AQ92" s="22">
        <f t="shared" si="82"/>
        <v>6.25E-2</v>
      </c>
      <c r="AR92" s="22">
        <f t="shared" si="82"/>
        <v>6.2E-2</v>
      </c>
      <c r="AS92" s="22">
        <f t="shared" si="82"/>
        <v>8.0670000000000006E-2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0.12933</v>
      </c>
      <c r="BA92" s="22">
        <f t="shared" si="82"/>
        <v>0.34200000000000003</v>
      </c>
      <c r="BB92" s="22">
        <f t="shared" si="82"/>
        <v>0.59099999999999997</v>
      </c>
      <c r="BC92" s="22">
        <f t="shared" si="82"/>
        <v>0.55889</v>
      </c>
      <c r="BD92" s="22">
        <f t="shared" si="82"/>
        <v>0.217</v>
      </c>
      <c r="BE92" s="22">
        <f t="shared" si="82"/>
        <v>0.34899999999999998</v>
      </c>
      <c r="BF92" s="22">
        <f t="shared" si="82"/>
        <v>0</v>
      </c>
      <c r="BG92" s="22">
        <f t="shared" si="82"/>
        <v>2.7E-2</v>
      </c>
      <c r="BH92" s="22">
        <f t="shared" si="82"/>
        <v>3.5000000000000003E-2</v>
      </c>
      <c r="BI92" s="22">
        <f t="shared" si="82"/>
        <v>2.5999999999999999E-2</v>
      </c>
      <c r="BJ92" s="22">
        <f t="shared" si="82"/>
        <v>0.02</v>
      </c>
      <c r="BK92" s="22">
        <f t="shared" si="82"/>
        <v>3.5000000000000003E-2</v>
      </c>
      <c r="BL92" s="22">
        <f t="shared" si="82"/>
        <v>0.29799999999999999</v>
      </c>
      <c r="BM92" s="22">
        <f t="shared" si="82"/>
        <v>0.14443999999999999</v>
      </c>
      <c r="BN92" s="22">
        <f t="shared" si="82"/>
        <v>1.489E-2</v>
      </c>
      <c r="BO92" s="22">
        <f t="shared" ref="BO92" si="83">BO91/1000</f>
        <v>0</v>
      </c>
    </row>
    <row r="93" spans="1:69" ht="17.25" x14ac:dyDescent="0.3">
      <c r="A93" s="30"/>
      <c r="B93" s="31" t="s">
        <v>32</v>
      </c>
      <c r="C93" s="105"/>
      <c r="D93" s="32">
        <f>D89*D91</f>
        <v>0</v>
      </c>
      <c r="E93" s="32">
        <f t="shared" ref="E93:BN93" si="84">E89*E91</f>
        <v>0</v>
      </c>
      <c r="F93" s="32">
        <f t="shared" si="84"/>
        <v>1.0465</v>
      </c>
      <c r="G93" s="32">
        <f t="shared" si="84"/>
        <v>0</v>
      </c>
      <c r="H93" s="32">
        <f t="shared" si="84"/>
        <v>0</v>
      </c>
      <c r="I93" s="32">
        <f t="shared" si="84"/>
        <v>0</v>
      </c>
      <c r="J93" s="32">
        <f t="shared" si="84"/>
        <v>1.2848399999999998</v>
      </c>
      <c r="K93" s="32">
        <f t="shared" si="84"/>
        <v>1.3248800000000001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0.36799999999999999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2.5</v>
      </c>
      <c r="AD93" s="32">
        <f t="shared" si="84"/>
        <v>0</v>
      </c>
      <c r="AE93" s="32">
        <f t="shared" si="84"/>
        <v>0</v>
      </c>
      <c r="AF93" s="32">
        <f t="shared" si="84"/>
        <v>0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1.7729999999999999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8.4872200000000007</v>
      </c>
      <c r="BQ93" s="34">
        <f>BP93/$C$9</f>
        <v>8.4872200000000007</v>
      </c>
    </row>
    <row r="94" spans="1:69" ht="17.25" x14ac:dyDescent="0.3">
      <c r="A94" s="30"/>
      <c r="B94" s="31" t="s">
        <v>33</v>
      </c>
      <c r="C94" s="105"/>
      <c r="D94" s="32">
        <f>D89*D91</f>
        <v>0</v>
      </c>
      <c r="E94" s="32">
        <f t="shared" ref="E94:BN94" si="86">E89*E91</f>
        <v>0</v>
      </c>
      <c r="F94" s="32">
        <f t="shared" si="86"/>
        <v>1.0465</v>
      </c>
      <c r="G94" s="32">
        <f t="shared" si="86"/>
        <v>0</v>
      </c>
      <c r="H94" s="32">
        <f t="shared" si="86"/>
        <v>0</v>
      </c>
      <c r="I94" s="32">
        <f t="shared" si="86"/>
        <v>0</v>
      </c>
      <c r="J94" s="32">
        <f t="shared" si="86"/>
        <v>1.2848399999999998</v>
      </c>
      <c r="K94" s="32">
        <f t="shared" si="86"/>
        <v>1.3248800000000001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0.36799999999999999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2.5</v>
      </c>
      <c r="AD94" s="32">
        <f t="shared" si="86"/>
        <v>0</v>
      </c>
      <c r="AE94" s="32">
        <f t="shared" si="86"/>
        <v>0</v>
      </c>
      <c r="AF94" s="32">
        <f t="shared" si="86"/>
        <v>0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1.7729999999999999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8.4872200000000007</v>
      </c>
      <c r="BQ94" s="34">
        <f>BP94/$C$9</f>
        <v>8.4872200000000007</v>
      </c>
    </row>
    <row r="96" spans="1:69" x14ac:dyDescent="0.25">
      <c r="J96" s="1">
        <v>10</v>
      </c>
      <c r="K96" t="s">
        <v>2</v>
      </c>
      <c r="T96" t="s">
        <v>36</v>
      </c>
    </row>
    <row r="97" spans="1:69" ht="15" customHeight="1" x14ac:dyDescent="0.25">
      <c r="A97" s="98"/>
      <c r="B97" s="3" t="s">
        <v>4</v>
      </c>
      <c r="C97" s="95" t="s">
        <v>5</v>
      </c>
      <c r="D97" s="97" t="str">
        <f t="shared" ref="D97:BN97" si="88">D81</f>
        <v>Хлеб пшеничный</v>
      </c>
      <c r="E97" s="97" t="str">
        <f t="shared" si="88"/>
        <v>Хлеб ржано-пшеничный</v>
      </c>
      <c r="F97" s="97" t="str">
        <f t="shared" si="88"/>
        <v>Сахар</v>
      </c>
      <c r="G97" s="97" t="str">
        <f t="shared" si="88"/>
        <v>Чай</v>
      </c>
      <c r="H97" s="97" t="str">
        <f t="shared" si="88"/>
        <v>Какао</v>
      </c>
      <c r="I97" s="97" t="str">
        <f t="shared" si="88"/>
        <v>Кофейный напиток</v>
      </c>
      <c r="J97" s="97" t="str">
        <f t="shared" si="88"/>
        <v>Молоко 2,5%</v>
      </c>
      <c r="K97" s="97" t="str">
        <f t="shared" si="88"/>
        <v>Масло сливочное</v>
      </c>
      <c r="L97" s="97" t="str">
        <f t="shared" si="88"/>
        <v>Сметана 15%</v>
      </c>
      <c r="M97" s="97" t="str">
        <f t="shared" si="88"/>
        <v>Молоко сухое</v>
      </c>
      <c r="N97" s="97" t="str">
        <f t="shared" si="88"/>
        <v>Снежок 2,5 %</v>
      </c>
      <c r="O97" s="97" t="str">
        <f t="shared" si="88"/>
        <v>Творог 5%</v>
      </c>
      <c r="P97" s="97" t="str">
        <f t="shared" si="88"/>
        <v>Молоко сгущенное</v>
      </c>
      <c r="Q97" s="97" t="str">
        <f t="shared" si="88"/>
        <v xml:space="preserve">Джем Сава </v>
      </c>
      <c r="R97" s="97" t="str">
        <f t="shared" si="88"/>
        <v>Сыр</v>
      </c>
      <c r="S97" s="97" t="str">
        <f t="shared" si="88"/>
        <v>Зеленый горошек</v>
      </c>
      <c r="T97" s="97" t="str">
        <f t="shared" si="88"/>
        <v>Кукуруза консервирован.</v>
      </c>
      <c r="U97" s="97" t="str">
        <f t="shared" si="88"/>
        <v>Консервы рыбные</v>
      </c>
      <c r="V97" s="97" t="str">
        <f t="shared" si="88"/>
        <v>Огурцы консервирован.</v>
      </c>
      <c r="W97" s="97" t="str">
        <f>W81</f>
        <v>Огурцы свежие</v>
      </c>
      <c r="X97" s="97" t="str">
        <f t="shared" si="88"/>
        <v>Яйцо</v>
      </c>
      <c r="Y97" s="97" t="str">
        <f t="shared" si="88"/>
        <v>Икра кабачковая</v>
      </c>
      <c r="Z97" s="97" t="str">
        <f t="shared" si="88"/>
        <v>Изюм</v>
      </c>
      <c r="AA97" s="97" t="str">
        <f t="shared" si="88"/>
        <v>Курага</v>
      </c>
      <c r="AB97" s="97" t="str">
        <f t="shared" si="88"/>
        <v>Чернослив</v>
      </c>
      <c r="AC97" s="97" t="str">
        <f t="shared" si="88"/>
        <v>Шиповник</v>
      </c>
      <c r="AD97" s="97" t="str">
        <f t="shared" si="88"/>
        <v>Сухофрукты</v>
      </c>
      <c r="AE97" s="97" t="str">
        <f t="shared" si="88"/>
        <v>Ягода свежемороженная</v>
      </c>
      <c r="AF97" s="97" t="str">
        <f t="shared" si="88"/>
        <v>Лимон</v>
      </c>
      <c r="AG97" s="97" t="str">
        <f t="shared" si="88"/>
        <v>Кисель</v>
      </c>
      <c r="AH97" s="97" t="str">
        <f t="shared" si="88"/>
        <v xml:space="preserve">Сок </v>
      </c>
      <c r="AI97" s="97" t="str">
        <f t="shared" si="88"/>
        <v>Макаронные изделия</v>
      </c>
      <c r="AJ97" s="97" t="str">
        <f t="shared" si="88"/>
        <v>Мука</v>
      </c>
      <c r="AK97" s="97" t="str">
        <f t="shared" si="88"/>
        <v>Дрожжи</v>
      </c>
      <c r="AL97" s="97" t="str">
        <f t="shared" si="88"/>
        <v>Печенье</v>
      </c>
      <c r="AM97" s="97" t="str">
        <f t="shared" si="88"/>
        <v>Пряники</v>
      </c>
      <c r="AN97" s="97" t="str">
        <f t="shared" si="88"/>
        <v>Вафли</v>
      </c>
      <c r="AO97" s="97" t="str">
        <f t="shared" si="88"/>
        <v>Конфеты</v>
      </c>
      <c r="AP97" s="97" t="str">
        <f t="shared" si="88"/>
        <v>Повидло Сава</v>
      </c>
      <c r="AQ97" s="97" t="str">
        <f t="shared" si="88"/>
        <v>Крупа геркулес</v>
      </c>
      <c r="AR97" s="97" t="str">
        <f t="shared" si="88"/>
        <v>Крупа горох</v>
      </c>
      <c r="AS97" s="97" t="str">
        <f t="shared" si="88"/>
        <v>Крупа гречневая</v>
      </c>
      <c r="AT97" s="97" t="str">
        <f t="shared" si="88"/>
        <v>Крупа кукурузная</v>
      </c>
      <c r="AU97" s="97" t="str">
        <f t="shared" si="88"/>
        <v>Крупа манная</v>
      </c>
      <c r="AV97" s="97" t="str">
        <f t="shared" si="88"/>
        <v>Крупа перловая</v>
      </c>
      <c r="AW97" s="97" t="str">
        <f t="shared" si="88"/>
        <v>Крупа пшеничная</v>
      </c>
      <c r="AX97" s="97" t="str">
        <f t="shared" si="88"/>
        <v>Крупа пшено</v>
      </c>
      <c r="AY97" s="97" t="str">
        <f t="shared" si="88"/>
        <v>Крупа ячневая</v>
      </c>
      <c r="AZ97" s="97" t="str">
        <f t="shared" si="88"/>
        <v>Рис</v>
      </c>
      <c r="BA97" s="97" t="str">
        <f t="shared" si="88"/>
        <v>Цыпленок бройлер</v>
      </c>
      <c r="BB97" s="97" t="str">
        <f t="shared" si="88"/>
        <v>Филе куриное</v>
      </c>
      <c r="BC97" s="97" t="str">
        <f t="shared" si="88"/>
        <v>Фарш говяжий</v>
      </c>
      <c r="BD97" s="97" t="str">
        <f t="shared" si="88"/>
        <v>Печень куриная</v>
      </c>
      <c r="BE97" s="97" t="str">
        <f t="shared" si="88"/>
        <v>Филе минтая</v>
      </c>
      <c r="BF97" s="97" t="str">
        <f t="shared" si="88"/>
        <v>Филе сельди слабосол.</v>
      </c>
      <c r="BG97" s="97" t="str">
        <f t="shared" si="88"/>
        <v>Картофель</v>
      </c>
      <c r="BH97" s="97" t="str">
        <f t="shared" si="88"/>
        <v>Морковь</v>
      </c>
      <c r="BI97" s="97" t="str">
        <f t="shared" si="88"/>
        <v>Лук</v>
      </c>
      <c r="BJ97" s="97" t="str">
        <f t="shared" si="88"/>
        <v>Капуста</v>
      </c>
      <c r="BK97" s="97" t="str">
        <f t="shared" si="88"/>
        <v>Свекла</v>
      </c>
      <c r="BL97" s="97" t="str">
        <f t="shared" si="88"/>
        <v>Томатная паста</v>
      </c>
      <c r="BM97" s="97" t="str">
        <f t="shared" si="88"/>
        <v>Масло растительное</v>
      </c>
      <c r="BN97" s="97" t="str">
        <f t="shared" si="88"/>
        <v>Соль</v>
      </c>
      <c r="BO97" s="97" t="str">
        <f t="shared" ref="BO97" si="89">BO81</f>
        <v>Аскорбиновая кислота</v>
      </c>
      <c r="BP97" s="106" t="s">
        <v>6</v>
      </c>
      <c r="BQ97" s="100" t="s">
        <v>7</v>
      </c>
    </row>
    <row r="98" spans="1:69" ht="36.75" customHeight="1" x14ac:dyDescent="0.25">
      <c r="A98" s="99"/>
      <c r="B98" s="4" t="s">
        <v>8</v>
      </c>
      <c r="C98" s="96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106"/>
      <c r="BQ98" s="100"/>
    </row>
    <row r="99" spans="1:69" x14ac:dyDescent="0.25">
      <c r="A99" s="101" t="s">
        <v>23</v>
      </c>
      <c r="B99" s="18" t="str">
        <f>B26</f>
        <v>Суп - уха</v>
      </c>
      <c r="C99" s="102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101"/>
      <c r="B100" s="18" t="str">
        <f>B27</f>
        <v>Хлеб пшеничный</v>
      </c>
      <c r="C100" s="103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101"/>
      <c r="B101" s="18" t="str">
        <f>B28</f>
        <v>Чай с сахаром</v>
      </c>
      <c r="C101" s="103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101"/>
      <c r="B102" s="18">
        <f>B29</f>
        <v>0</v>
      </c>
      <c r="C102" s="103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101"/>
      <c r="B103" s="18">
        <f>B30</f>
        <v>0</v>
      </c>
      <c r="C103" s="104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29</v>
      </c>
      <c r="C107" s="28" t="s">
        <v>30</v>
      </c>
      <c r="D107" s="29">
        <f t="shared" ref="D107:AI107" si="104">D40</f>
        <v>67.27</v>
      </c>
      <c r="E107" s="29">
        <f t="shared" si="104"/>
        <v>70</v>
      </c>
      <c r="F107" s="29">
        <f t="shared" si="104"/>
        <v>91</v>
      </c>
      <c r="G107" s="29">
        <f t="shared" si="104"/>
        <v>568</v>
      </c>
      <c r="H107" s="29">
        <f t="shared" si="104"/>
        <v>1250</v>
      </c>
      <c r="I107" s="29">
        <f t="shared" si="104"/>
        <v>720</v>
      </c>
      <c r="J107" s="29">
        <f t="shared" si="104"/>
        <v>71.38</v>
      </c>
      <c r="K107" s="29">
        <f t="shared" si="104"/>
        <v>662.44</v>
      </c>
      <c r="L107" s="29">
        <f t="shared" si="104"/>
        <v>200.83</v>
      </c>
      <c r="M107" s="29">
        <f t="shared" si="104"/>
        <v>529</v>
      </c>
      <c r="N107" s="29">
        <f t="shared" si="104"/>
        <v>99.49</v>
      </c>
      <c r="O107" s="29">
        <f t="shared" si="104"/>
        <v>320.32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708</v>
      </c>
      <c r="V107" s="29">
        <f t="shared" si="104"/>
        <v>364.1</v>
      </c>
      <c r="W107" s="29">
        <f t="shared" si="104"/>
        <v>59</v>
      </c>
      <c r="X107" s="29">
        <f t="shared" si="104"/>
        <v>9.1999999999999993</v>
      </c>
      <c r="Y107" s="29">
        <f t="shared" si="104"/>
        <v>0</v>
      </c>
      <c r="Z107" s="29">
        <f t="shared" si="104"/>
        <v>366</v>
      </c>
      <c r="AA107" s="29">
        <f t="shared" si="104"/>
        <v>315</v>
      </c>
      <c r="AB107" s="29">
        <f t="shared" si="104"/>
        <v>263</v>
      </c>
      <c r="AC107" s="29">
        <f t="shared" si="104"/>
        <v>250</v>
      </c>
      <c r="AD107" s="29">
        <f t="shared" si="104"/>
        <v>145</v>
      </c>
      <c r="AE107" s="29">
        <f t="shared" si="104"/>
        <v>316</v>
      </c>
      <c r="AF107" s="29">
        <f t="shared" si="104"/>
        <v>249</v>
      </c>
      <c r="AG107" s="29">
        <f t="shared" si="104"/>
        <v>227.27</v>
      </c>
      <c r="AH107" s="29">
        <f t="shared" si="104"/>
        <v>69.2</v>
      </c>
      <c r="AI107" s="29">
        <f t="shared" si="104"/>
        <v>59.25</v>
      </c>
      <c r="AJ107" s="29">
        <f t="shared" ref="AJ107:BO107" si="105">AJ40</f>
        <v>39.4</v>
      </c>
      <c r="AK107" s="29">
        <f t="shared" si="105"/>
        <v>190</v>
      </c>
      <c r="AL107" s="29">
        <f t="shared" si="105"/>
        <v>194</v>
      </c>
      <c r="AM107" s="29">
        <f t="shared" si="105"/>
        <v>378.4</v>
      </c>
      <c r="AN107" s="29">
        <f t="shared" si="105"/>
        <v>300</v>
      </c>
      <c r="AO107" s="29">
        <f t="shared" si="105"/>
        <v>0</v>
      </c>
      <c r="AP107" s="29">
        <f t="shared" si="105"/>
        <v>201.15</v>
      </c>
      <c r="AQ107" s="29">
        <f t="shared" si="105"/>
        <v>62.5</v>
      </c>
      <c r="AR107" s="29">
        <f t="shared" si="105"/>
        <v>62</v>
      </c>
      <c r="AS107" s="29">
        <f t="shared" si="105"/>
        <v>80.67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129.33000000000001</v>
      </c>
      <c r="BA107" s="29">
        <f t="shared" si="105"/>
        <v>342</v>
      </c>
      <c r="BB107" s="29">
        <f t="shared" si="105"/>
        <v>591</v>
      </c>
      <c r="BC107" s="29">
        <f t="shared" si="105"/>
        <v>558.89</v>
      </c>
      <c r="BD107" s="29">
        <f t="shared" si="105"/>
        <v>217</v>
      </c>
      <c r="BE107" s="29">
        <f t="shared" si="105"/>
        <v>349</v>
      </c>
      <c r="BF107" s="29">
        <f t="shared" si="105"/>
        <v>0</v>
      </c>
      <c r="BG107" s="29">
        <f t="shared" si="105"/>
        <v>27</v>
      </c>
      <c r="BH107" s="29">
        <f t="shared" si="105"/>
        <v>35</v>
      </c>
      <c r="BI107" s="29">
        <f t="shared" si="105"/>
        <v>26</v>
      </c>
      <c r="BJ107" s="29">
        <f t="shared" si="105"/>
        <v>20</v>
      </c>
      <c r="BK107" s="29">
        <f t="shared" si="105"/>
        <v>35</v>
      </c>
      <c r="BL107" s="29">
        <f t="shared" si="105"/>
        <v>298</v>
      </c>
      <c r="BM107" s="29">
        <f t="shared" si="105"/>
        <v>144.44</v>
      </c>
      <c r="BN107" s="29">
        <f t="shared" si="105"/>
        <v>14.89</v>
      </c>
      <c r="BO107" s="29">
        <f t="shared" si="105"/>
        <v>10000</v>
      </c>
    </row>
    <row r="108" spans="1:69" ht="17.25" x14ac:dyDescent="0.3">
      <c r="B108" s="20" t="s">
        <v>31</v>
      </c>
      <c r="C108" s="21" t="s">
        <v>30</v>
      </c>
      <c r="D108" s="22">
        <f>D107/1000</f>
        <v>6.7269999999999996E-2</v>
      </c>
      <c r="E108" s="22">
        <f t="shared" ref="E108:BN108" si="106">E107/1000</f>
        <v>7.0000000000000007E-2</v>
      </c>
      <c r="F108" s="22">
        <f t="shared" si="106"/>
        <v>9.0999999999999998E-2</v>
      </c>
      <c r="G108" s="22">
        <f t="shared" si="106"/>
        <v>0.56799999999999995</v>
      </c>
      <c r="H108" s="22">
        <f t="shared" si="106"/>
        <v>1.25</v>
      </c>
      <c r="I108" s="22">
        <f t="shared" si="106"/>
        <v>0.72</v>
      </c>
      <c r="J108" s="22">
        <f t="shared" si="106"/>
        <v>7.1379999999999999E-2</v>
      </c>
      <c r="K108" s="22">
        <f t="shared" si="106"/>
        <v>0.66244000000000003</v>
      </c>
      <c r="L108" s="22">
        <f t="shared" si="106"/>
        <v>0.20083000000000001</v>
      </c>
      <c r="M108" s="22">
        <f t="shared" si="106"/>
        <v>0.52900000000000003</v>
      </c>
      <c r="N108" s="22">
        <f t="shared" si="106"/>
        <v>9.9489999999999995E-2</v>
      </c>
      <c r="O108" s="22">
        <f t="shared" si="106"/>
        <v>0.32031999999999999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0.70799999999999996</v>
      </c>
      <c r="V108" s="22">
        <f t="shared" si="106"/>
        <v>0.36410000000000003</v>
      </c>
      <c r="W108" s="22">
        <f>W107/1000</f>
        <v>5.8999999999999997E-2</v>
      </c>
      <c r="X108" s="22">
        <f t="shared" si="106"/>
        <v>9.1999999999999998E-3</v>
      </c>
      <c r="Y108" s="22">
        <f t="shared" si="106"/>
        <v>0</v>
      </c>
      <c r="Z108" s="22">
        <f t="shared" si="106"/>
        <v>0.36599999999999999</v>
      </c>
      <c r="AA108" s="22">
        <f t="shared" si="106"/>
        <v>0.315</v>
      </c>
      <c r="AB108" s="22">
        <f t="shared" si="106"/>
        <v>0.26300000000000001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0.316</v>
      </c>
      <c r="AF108" s="22">
        <f t="shared" si="106"/>
        <v>0.249</v>
      </c>
      <c r="AG108" s="22">
        <f t="shared" si="106"/>
        <v>0.22727</v>
      </c>
      <c r="AH108" s="22">
        <f t="shared" si="106"/>
        <v>6.9199999999999998E-2</v>
      </c>
      <c r="AI108" s="22">
        <f t="shared" si="106"/>
        <v>5.9249999999999997E-2</v>
      </c>
      <c r="AJ108" s="22">
        <f t="shared" si="106"/>
        <v>3.9399999999999998E-2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0.37839999999999996</v>
      </c>
      <c r="AN108" s="22">
        <f t="shared" si="106"/>
        <v>0.3</v>
      </c>
      <c r="AO108" s="22">
        <f t="shared" si="106"/>
        <v>0</v>
      </c>
      <c r="AP108" s="22">
        <f t="shared" si="106"/>
        <v>0.20115</v>
      </c>
      <c r="AQ108" s="22">
        <f t="shared" si="106"/>
        <v>6.25E-2</v>
      </c>
      <c r="AR108" s="22">
        <f t="shared" si="106"/>
        <v>6.2E-2</v>
      </c>
      <c r="AS108" s="22">
        <f t="shared" si="106"/>
        <v>8.0670000000000006E-2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0.12933</v>
      </c>
      <c r="BA108" s="22">
        <f t="shared" si="106"/>
        <v>0.34200000000000003</v>
      </c>
      <c r="BB108" s="22">
        <f t="shared" si="106"/>
        <v>0.59099999999999997</v>
      </c>
      <c r="BC108" s="22">
        <f t="shared" si="106"/>
        <v>0.55889</v>
      </c>
      <c r="BD108" s="22">
        <f t="shared" si="106"/>
        <v>0.217</v>
      </c>
      <c r="BE108" s="22">
        <f t="shared" si="106"/>
        <v>0.34899999999999998</v>
      </c>
      <c r="BF108" s="22">
        <f t="shared" si="106"/>
        <v>0</v>
      </c>
      <c r="BG108" s="22">
        <f t="shared" si="106"/>
        <v>2.7E-2</v>
      </c>
      <c r="BH108" s="22">
        <f t="shared" si="106"/>
        <v>3.5000000000000003E-2</v>
      </c>
      <c r="BI108" s="22">
        <f t="shared" si="106"/>
        <v>2.5999999999999999E-2</v>
      </c>
      <c r="BJ108" s="22">
        <f t="shared" si="106"/>
        <v>0.02</v>
      </c>
      <c r="BK108" s="22">
        <f t="shared" si="106"/>
        <v>3.5000000000000003E-2</v>
      </c>
      <c r="BL108" s="22">
        <f t="shared" si="106"/>
        <v>0.29799999999999999</v>
      </c>
      <c r="BM108" s="22">
        <f t="shared" si="106"/>
        <v>0.14443999999999999</v>
      </c>
      <c r="BN108" s="22">
        <f t="shared" si="106"/>
        <v>1.489E-2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32</v>
      </c>
      <c r="C109" s="105"/>
      <c r="D109" s="32">
        <f>D105*D107</f>
        <v>1.3453999999999999</v>
      </c>
      <c r="E109" s="32">
        <f t="shared" ref="E109:BN109" si="108">E105*E107</f>
        <v>0</v>
      </c>
      <c r="F109" s="32">
        <f t="shared" si="108"/>
        <v>0.72799999999999998</v>
      </c>
      <c r="G109" s="32">
        <f t="shared" si="108"/>
        <v>0.1704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10.62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1.8360000000000001</v>
      </c>
      <c r="BH109" s="32">
        <f t="shared" si="108"/>
        <v>0.38499999999999995</v>
      </c>
      <c r="BI109" s="32">
        <f t="shared" si="108"/>
        <v>0.26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0.14444000000000001</v>
      </c>
      <c r="BN109" s="32">
        <f t="shared" si="108"/>
        <v>1.489E-2</v>
      </c>
      <c r="BO109" s="32">
        <f t="shared" ref="BO109" si="109">BO105*BO107</f>
        <v>0</v>
      </c>
      <c r="BP109" s="33">
        <f>SUM(D109:BN109)</f>
        <v>15.760379999999998</v>
      </c>
      <c r="BQ109" s="34">
        <f>BP109/$C$9</f>
        <v>15.760379999999998</v>
      </c>
    </row>
    <row r="110" spans="1:69" ht="17.25" x14ac:dyDescent="0.3">
      <c r="A110" s="30"/>
      <c r="B110" s="31" t="s">
        <v>33</v>
      </c>
      <c r="C110" s="105"/>
      <c r="D110" s="32">
        <f>D105*D107</f>
        <v>1.3453999999999999</v>
      </c>
      <c r="E110" s="32">
        <f t="shared" ref="E110:BN110" si="110">E105*E107</f>
        <v>0</v>
      </c>
      <c r="F110" s="32">
        <f t="shared" si="110"/>
        <v>0.72799999999999998</v>
      </c>
      <c r="G110" s="32">
        <f t="shared" si="110"/>
        <v>0.1704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10.62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1.8360000000000001</v>
      </c>
      <c r="BH110" s="32">
        <f t="shared" si="110"/>
        <v>0.38499999999999995</v>
      </c>
      <c r="BI110" s="32">
        <f t="shared" si="110"/>
        <v>0.26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0.14444000000000001</v>
      </c>
      <c r="BN110" s="32">
        <f t="shared" si="110"/>
        <v>1.489E-2</v>
      </c>
      <c r="BO110" s="32">
        <f t="shared" ref="BO110" si="111">BO105*BO107</f>
        <v>0</v>
      </c>
      <c r="BP110" s="33">
        <f>SUM(D110:BN110)</f>
        <v>15.760379999999998</v>
      </c>
      <c r="BQ110" s="34">
        <f>BP110/$C$9</f>
        <v>15.760379999999998</v>
      </c>
    </row>
  </sheetData>
  <mergeCells count="361"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zoomScale="75" zoomScaleNormal="75" workbookViewId="0">
      <selection activeCell="AC6" sqref="AC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8" width="10.7109375" hidden="1" customWidth="1"/>
    <col min="29" max="29" width="10.7109375" customWidth="1"/>
    <col min="30" max="33" width="10.7109375" hidden="1" customWidth="1"/>
    <col min="34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hidden="1" x14ac:dyDescent="0.25">
      <c r="A3" s="91" t="s">
        <v>97</v>
      </c>
      <c r="B3" s="91"/>
      <c r="C3" s="91"/>
      <c r="D3" s="91"/>
      <c r="E3" s="91"/>
      <c r="K3" t="s">
        <v>1</v>
      </c>
    </row>
    <row r="4" spans="1:69" x14ac:dyDescent="0.25">
      <c r="K4" t="s">
        <v>98</v>
      </c>
    </row>
    <row r="6" spans="1:69" x14ac:dyDescent="0.25">
      <c r="D6" t="s">
        <v>2</v>
      </c>
      <c r="F6" s="1">
        <v>1</v>
      </c>
      <c r="G6" t="s">
        <v>37</v>
      </c>
      <c r="K6" s="69">
        <v>45237</v>
      </c>
      <c r="Q6" s="2"/>
      <c r="Z6" s="2"/>
    </row>
    <row r="7" spans="1:69" s="39" customFormat="1" ht="15" customHeight="1" x14ac:dyDescent="0.25">
      <c r="A7" s="109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5" t="s">
        <v>89</v>
      </c>
      <c r="BP7" s="114" t="s">
        <v>6</v>
      </c>
      <c r="BQ7" s="114" t="s">
        <v>7</v>
      </c>
    </row>
    <row r="8" spans="1:69" s="39" customFormat="1" ht="36" customHeight="1" x14ac:dyDescent="0.25">
      <c r="A8" s="110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4"/>
      <c r="BQ8" s="114"/>
    </row>
    <row r="9" spans="1:69" ht="15" customHeight="1" x14ac:dyDescent="0.25">
      <c r="A9" s="101" t="s">
        <v>9</v>
      </c>
      <c r="B9" s="5" t="s">
        <v>10</v>
      </c>
      <c r="C9" s="102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101"/>
      <c r="B10" s="8" t="s">
        <v>38</v>
      </c>
      <c r="C10" s="103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101"/>
      <c r="B11" s="9" t="s">
        <v>11</v>
      </c>
      <c r="C11" s="103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101"/>
      <c r="B12" s="5"/>
      <c r="C12" s="10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101"/>
      <c r="B13" s="5"/>
      <c r="C13" s="10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101" t="s">
        <v>12</v>
      </c>
      <c r="B14" s="8" t="s">
        <v>14</v>
      </c>
      <c r="C14" s="103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101"/>
      <c r="B15" s="5" t="s">
        <v>15</v>
      </c>
      <c r="C15" s="103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101"/>
      <c r="B16" s="5" t="s">
        <v>16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101"/>
      <c r="B17" s="9" t="s">
        <v>17</v>
      </c>
      <c r="C17" s="103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101"/>
      <c r="B18" s="9" t="s">
        <v>18</v>
      </c>
      <c r="C18" s="103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101"/>
      <c r="B19" s="9" t="s">
        <v>99</v>
      </c>
      <c r="C19" s="103"/>
      <c r="D19" s="9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/>
      <c r="AG19" s="5"/>
      <c r="AH19" s="5">
        <v>0.18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ht="15.75" customHeight="1" x14ac:dyDescent="0.25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101" t="s">
        <v>20</v>
      </c>
      <c r="B21" s="5" t="s">
        <v>100</v>
      </c>
      <c r="C21" s="102">
        <f>$F$6</f>
        <v>1</v>
      </c>
      <c r="D21" s="9"/>
      <c r="E21" s="9"/>
      <c r="F21" s="9">
        <v>8.9999999999999993E-3</v>
      </c>
      <c r="G21" s="9"/>
      <c r="H21" s="9"/>
      <c r="I21" s="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>
        <v>1.2999999999999999E-2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101"/>
      <c r="B22" s="5" t="s">
        <v>22</v>
      </c>
      <c r="C22" s="103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101"/>
      <c r="B24" s="5"/>
      <c r="C24" s="104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101" t="s">
        <v>23</v>
      </c>
      <c r="B25" s="18" t="s">
        <v>24</v>
      </c>
      <c r="C25" s="102">
        <f>$F$6</f>
        <v>1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101"/>
      <c r="B26" t="s">
        <v>17</v>
      </c>
      <c r="C26" s="103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101"/>
      <c r="B27" s="9" t="s">
        <v>25</v>
      </c>
      <c r="C27" s="103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101"/>
      <c r="B28" s="19"/>
      <c r="C28" s="103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101"/>
      <c r="B29" s="5"/>
      <c r="C29" s="10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3.6999999999999998E-2</v>
      </c>
      <c r="G30" s="44">
        <f t="shared" si="0"/>
        <v>4.0000000000000002E-4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</v>
      </c>
      <c r="AA30" s="44">
        <f t="shared" si="0"/>
        <v>0</v>
      </c>
      <c r="AB30" s="44">
        <f t="shared" si="0"/>
        <v>0</v>
      </c>
      <c r="AC30" s="44">
        <f t="shared" si="0"/>
        <v>1.2999999999999999E-2</v>
      </c>
      <c r="AD30" s="44">
        <f t="shared" si="0"/>
        <v>0</v>
      </c>
      <c r="AE30" s="44">
        <f t="shared" si="0"/>
        <v>0</v>
      </c>
      <c r="AF30" s="44">
        <f t="shared" si="0"/>
        <v>0</v>
      </c>
      <c r="AG30" s="44">
        <f t="shared" si="0"/>
        <v>0</v>
      </c>
      <c r="AH30" s="44">
        <f t="shared" si="0"/>
        <v>0.18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0</v>
      </c>
    </row>
    <row r="31" spans="1:68" ht="17.25" x14ac:dyDescent="0.3">
      <c r="A31" s="41"/>
      <c r="B31" s="42" t="s">
        <v>39</v>
      </c>
      <c r="C31" s="43"/>
      <c r="D31" s="45">
        <f>ROUND(PRODUCT(D30,$F$6),3)</f>
        <v>0.09</v>
      </c>
      <c r="E31" s="45">
        <f t="shared" ref="E31:BO31" si="2">ROUND(PRODUCT(E30,$F$6),3)</f>
        <v>0.05</v>
      </c>
      <c r="F31" s="45">
        <f t="shared" si="2"/>
        <v>3.6999999999999998E-2</v>
      </c>
      <c r="G31" s="45">
        <f t="shared" si="2"/>
        <v>0</v>
      </c>
      <c r="H31" s="45">
        <f t="shared" si="2"/>
        <v>0</v>
      </c>
      <c r="I31" s="45">
        <f t="shared" si="2"/>
        <v>2E-3</v>
      </c>
      <c r="J31" s="45">
        <f t="shared" si="2"/>
        <v>0.22900000000000001</v>
      </c>
      <c r="K31" s="45">
        <f t="shared" si="2"/>
        <v>8.9999999999999993E-3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1.7999999999999999E-2</v>
      </c>
      <c r="V31" s="45">
        <f t="shared" si="2"/>
        <v>0</v>
      </c>
      <c r="W31" s="45">
        <f t="shared" si="2"/>
        <v>0</v>
      </c>
      <c r="X31" s="45">
        <f t="shared" si="2"/>
        <v>0.14199999999999999</v>
      </c>
      <c r="Y31" s="45">
        <f t="shared" si="2"/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1.2999999999999999E-2</v>
      </c>
      <c r="AD31" s="45">
        <f t="shared" si="2"/>
        <v>0</v>
      </c>
      <c r="AE31" s="45">
        <f t="shared" si="2"/>
        <v>0</v>
      </c>
      <c r="AF31" s="45">
        <f t="shared" si="2"/>
        <v>0</v>
      </c>
      <c r="AG31" s="45">
        <f t="shared" si="2"/>
        <v>0</v>
      </c>
      <c r="AH31" s="45">
        <f t="shared" si="2"/>
        <v>0.18</v>
      </c>
      <c r="AI31" s="45">
        <f t="shared" si="2"/>
        <v>0.01</v>
      </c>
      <c r="AJ31" s="45">
        <f t="shared" si="2"/>
        <v>4.7E-2</v>
      </c>
      <c r="AK31" s="45">
        <f t="shared" si="2"/>
        <v>2E-3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6.0000000000000001E-3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0.25900000000000001</v>
      </c>
      <c r="BH31" s="45">
        <f t="shared" si="2"/>
        <v>4.7E-2</v>
      </c>
      <c r="BI31" s="45">
        <f t="shared" si="2"/>
        <v>2.9000000000000001E-2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8.0000000000000002E-3</v>
      </c>
      <c r="BN31" s="45">
        <f t="shared" si="2"/>
        <v>6.0000000000000001E-3</v>
      </c>
      <c r="BO31" s="45">
        <f t="shared" si="2"/>
        <v>0</v>
      </c>
    </row>
    <row r="32" spans="1:68" s="46" customFormat="1" ht="18.75" x14ac:dyDescent="0.3">
      <c r="D32" s="47">
        <f>D31+' 1,5-2 года (день 2)'!D32</f>
        <v>0.16</v>
      </c>
      <c r="E32" s="47">
        <f>E31+' 1,5-2 года (день 2)'!E32</f>
        <v>0.09</v>
      </c>
      <c r="F32" s="47">
        <f>F31+' 1,5-2 года (день 2)'!F32</f>
        <v>6.8000000000000005E-2</v>
      </c>
      <c r="G32" s="47">
        <f>G31+' 1,5-2 года (день 2)'!G32</f>
        <v>0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0.41700000000000004</v>
      </c>
      <c r="K32" s="47">
        <f>K31+' 1,5-2 года (день 2)'!K32</f>
        <v>1.7000000000000001E-2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3.3000000000000002E-2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0.25900000000000001</v>
      </c>
      <c r="Y32" s="47">
        <f>Y31+' 1,5-2 года (день 2)'!Y32</f>
        <v>0</v>
      </c>
      <c r="Z32" s="47">
        <f>Z31+' 1,5-2 года (день 2)'!Z32</f>
        <v>0</v>
      </c>
      <c r="AA32" s="47">
        <f>AA31+' 1,5-2 года (день 2)'!AA32</f>
        <v>0</v>
      </c>
      <c r="AB32" s="47">
        <f>AB31+' 1,5-2 года (день 2)'!AB32</f>
        <v>0</v>
      </c>
      <c r="AC32" s="47">
        <f>AC31+' 1,5-2 года (день 2)'!AC32</f>
        <v>2.3E-2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0</v>
      </c>
      <c r="AG32" s="47">
        <f>AG31+' 1,5-2 года (день 2)'!AG32</f>
        <v>0</v>
      </c>
      <c r="AH32" s="47">
        <f>AH31+' 1,5-2 года (день 2)'!AH32</f>
        <v>0.35</v>
      </c>
      <c r="AI32" s="47">
        <f>AI31+' 1,5-2 года (день 2)'!AI32</f>
        <v>1.8000000000000002E-2</v>
      </c>
      <c r="AJ32" s="47">
        <f>AJ31+' 1,5-2 года (день 2)'!AJ32</f>
        <v>9.1999999999999998E-2</v>
      </c>
      <c r="AK32" s="47">
        <f>AK31+' 1,5-2 года (день 2)'!AK32</f>
        <v>3.0000000000000001E-3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1.0999999999999999E-2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0.40700000000000003</v>
      </c>
      <c r="BH32" s="47">
        <f>BH31+' 1,5-2 года (день 2)'!BH32</f>
        <v>7.9000000000000001E-2</v>
      </c>
      <c r="BI32" s="47">
        <f>BI31+' 1,5-2 года (день 2)'!BI32</f>
        <v>6.4000000000000001E-2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1.4999999999999999E-2</v>
      </c>
      <c r="BN32" s="47">
        <f>BN31+' 1,5-2 года (день 2)'!BN32</f>
        <v>0.01</v>
      </c>
      <c r="BO32" s="47">
        <f>BO31+' 1,5-2 года (день 2)'!BO32</f>
        <v>0</v>
      </c>
      <c r="BP32" s="48">
        <f>SUM(D32:BN32)</f>
        <v>2.6279999999999997</v>
      </c>
    </row>
    <row r="33" spans="1:69" x14ac:dyDescent="0.25">
      <c r="F33" t="s">
        <v>90</v>
      </c>
    </row>
    <row r="35" spans="1:69" x14ac:dyDescent="0.25">
      <c r="F35" t="s">
        <v>91</v>
      </c>
    </row>
    <row r="36" spans="1:69" x14ac:dyDescent="0.25">
      <c r="BP36" s="24"/>
      <c r="BQ36" s="25"/>
    </row>
    <row r="37" spans="1:69" x14ac:dyDescent="0.25">
      <c r="F37" t="s">
        <v>28</v>
      </c>
    </row>
    <row r="40" spans="1:69" ht="17.25" x14ac:dyDescent="0.3">
      <c r="A40" s="26"/>
      <c r="B40" s="27" t="s">
        <v>29</v>
      </c>
      <c r="C40" s="28" t="s">
        <v>30</v>
      </c>
      <c r="D40" s="29">
        <v>67.27</v>
      </c>
      <c r="E40" s="29">
        <v>70</v>
      </c>
      <c r="F40" s="29">
        <v>91</v>
      </c>
      <c r="G40" s="29">
        <v>568</v>
      </c>
      <c r="H40" s="29">
        <v>1250</v>
      </c>
      <c r="I40" s="29">
        <v>720</v>
      </c>
      <c r="J40" s="29">
        <v>71.38</v>
      </c>
      <c r="K40" s="29">
        <v>662.44</v>
      </c>
      <c r="L40" s="29">
        <v>200.83</v>
      </c>
      <c r="M40" s="29">
        <v>529</v>
      </c>
      <c r="N40" s="29">
        <v>99.49</v>
      </c>
      <c r="O40" s="29">
        <v>320.32</v>
      </c>
      <c r="P40" s="29">
        <v>373.68</v>
      </c>
      <c r="Q40" s="29">
        <v>400</v>
      </c>
      <c r="R40" s="29"/>
      <c r="S40" s="29"/>
      <c r="T40" s="29"/>
      <c r="U40" s="29">
        <v>708</v>
      </c>
      <c r="V40" s="29">
        <v>364.1</v>
      </c>
      <c r="W40" s="29">
        <v>59</v>
      </c>
      <c r="X40" s="29">
        <v>9.1999999999999993</v>
      </c>
      <c r="Y40" s="29"/>
      <c r="Z40" s="29">
        <v>366</v>
      </c>
      <c r="AA40" s="29">
        <v>315</v>
      </c>
      <c r="AB40" s="29">
        <v>263</v>
      </c>
      <c r="AC40" s="29">
        <v>250</v>
      </c>
      <c r="AD40" s="29">
        <v>145</v>
      </c>
      <c r="AE40" s="29">
        <v>316</v>
      </c>
      <c r="AF40" s="90">
        <v>249</v>
      </c>
      <c r="AG40" s="29">
        <v>227.27</v>
      </c>
      <c r="AH40" s="29">
        <v>69.2</v>
      </c>
      <c r="AI40" s="29">
        <v>59.25</v>
      </c>
      <c r="AJ40" s="29">
        <v>39.4</v>
      </c>
      <c r="AK40" s="29">
        <v>190</v>
      </c>
      <c r="AL40" s="29">
        <v>194</v>
      </c>
      <c r="AM40" s="29">
        <v>378.4</v>
      </c>
      <c r="AN40" s="29">
        <v>300</v>
      </c>
      <c r="AO40" s="29"/>
      <c r="AP40" s="29">
        <v>201.15</v>
      </c>
      <c r="AQ40" s="29">
        <v>62.5</v>
      </c>
      <c r="AR40" s="29">
        <v>62</v>
      </c>
      <c r="AS40" s="29">
        <v>80.67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129.33000000000001</v>
      </c>
      <c r="BA40" s="29">
        <v>342</v>
      </c>
      <c r="BB40" s="29">
        <v>591</v>
      </c>
      <c r="BC40" s="29">
        <v>558.89</v>
      </c>
      <c r="BD40" s="29">
        <v>217</v>
      </c>
      <c r="BE40" s="29">
        <v>349</v>
      </c>
      <c r="BF40" s="29"/>
      <c r="BG40" s="29">
        <v>27</v>
      </c>
      <c r="BH40" s="29">
        <v>35</v>
      </c>
      <c r="BI40" s="29">
        <v>26</v>
      </c>
      <c r="BJ40" s="29">
        <v>20</v>
      </c>
      <c r="BK40" s="29">
        <v>35</v>
      </c>
      <c r="BL40" s="29">
        <v>298</v>
      </c>
      <c r="BM40" s="29">
        <v>144.44</v>
      </c>
      <c r="BN40" s="29">
        <v>14.89</v>
      </c>
      <c r="BO40" s="86">
        <v>10000</v>
      </c>
    </row>
    <row r="41" spans="1:69" ht="17.25" x14ac:dyDescent="0.3">
      <c r="B41" s="20" t="s">
        <v>31</v>
      </c>
      <c r="C41" s="21" t="s">
        <v>30</v>
      </c>
      <c r="D41" s="22">
        <f>D40/1000</f>
        <v>6.7269999999999996E-2</v>
      </c>
      <c r="E41" s="22">
        <f t="shared" ref="E41:BN41" si="3">E40/1000</f>
        <v>7.0000000000000007E-2</v>
      </c>
      <c r="F41" s="22">
        <f t="shared" si="3"/>
        <v>9.0999999999999998E-2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7.1379999999999999E-2</v>
      </c>
      <c r="K41" s="22">
        <f t="shared" si="3"/>
        <v>0.66244000000000003</v>
      </c>
      <c r="L41" s="22">
        <f t="shared" si="3"/>
        <v>0.20083000000000001</v>
      </c>
      <c r="M41" s="22">
        <f t="shared" si="3"/>
        <v>0.52900000000000003</v>
      </c>
      <c r="N41" s="22">
        <f t="shared" si="3"/>
        <v>9.9489999999999995E-2</v>
      </c>
      <c r="O41" s="22">
        <f t="shared" si="3"/>
        <v>0.32031999999999999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0.70799999999999996</v>
      </c>
      <c r="V41" s="22">
        <f>V40/1000</f>
        <v>0.36410000000000003</v>
      </c>
      <c r="W41" s="22">
        <f>W40/1000</f>
        <v>5.8999999999999997E-2</v>
      </c>
      <c r="X41" s="22">
        <f t="shared" si="3"/>
        <v>9.1999999999999998E-3</v>
      </c>
      <c r="Y41" s="22">
        <f t="shared" si="3"/>
        <v>0</v>
      </c>
      <c r="Z41" s="22">
        <f t="shared" si="3"/>
        <v>0.36599999999999999</v>
      </c>
      <c r="AA41" s="22">
        <f t="shared" si="3"/>
        <v>0.315</v>
      </c>
      <c r="AB41" s="22">
        <f t="shared" si="3"/>
        <v>0.26300000000000001</v>
      </c>
      <c r="AC41" s="22">
        <f t="shared" si="3"/>
        <v>0.25</v>
      </c>
      <c r="AD41" s="22">
        <f t="shared" si="3"/>
        <v>0.14499999999999999</v>
      </c>
      <c r="AE41" s="22">
        <f t="shared" si="3"/>
        <v>0.316</v>
      </c>
      <c r="AF41" s="22">
        <f t="shared" si="3"/>
        <v>0.249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3.9399999999999998E-2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0.20115</v>
      </c>
      <c r="AQ41" s="22">
        <f t="shared" si="3"/>
        <v>6.25E-2</v>
      </c>
      <c r="AR41" s="22">
        <f t="shared" si="3"/>
        <v>6.2E-2</v>
      </c>
      <c r="AS41" s="22">
        <f t="shared" si="3"/>
        <v>8.0670000000000006E-2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0.59099999999999997</v>
      </c>
      <c r="BC41" s="22">
        <f t="shared" si="3"/>
        <v>0.55889</v>
      </c>
      <c r="BD41" s="22">
        <f t="shared" si="3"/>
        <v>0.217</v>
      </c>
      <c r="BE41" s="22">
        <f t="shared" si="3"/>
        <v>0.34899999999999998</v>
      </c>
      <c r="BF41" s="22">
        <f t="shared" si="3"/>
        <v>0</v>
      </c>
      <c r="BG41" s="22">
        <f t="shared" si="3"/>
        <v>2.7E-2</v>
      </c>
      <c r="BH41" s="22">
        <f t="shared" si="3"/>
        <v>3.5000000000000003E-2</v>
      </c>
      <c r="BI41" s="22">
        <f t="shared" si="3"/>
        <v>2.5999999999999999E-2</v>
      </c>
      <c r="BJ41" s="22">
        <f t="shared" si="3"/>
        <v>0.02</v>
      </c>
      <c r="BK41" s="22">
        <f t="shared" si="3"/>
        <v>3.5000000000000003E-2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1.489E-2</v>
      </c>
      <c r="BO41" s="22">
        <f t="shared" ref="BO41" si="4">BO40/1000</f>
        <v>10</v>
      </c>
    </row>
    <row r="42" spans="1:69" ht="17.25" x14ac:dyDescent="0.3">
      <c r="A42" s="30"/>
      <c r="B42" s="31" t="s">
        <v>32</v>
      </c>
      <c r="C42" s="113"/>
      <c r="D42" s="32">
        <f>D31*D40</f>
        <v>6.0542999999999996</v>
      </c>
      <c r="E42" s="32">
        <f t="shared" ref="E42:BN42" si="5">E31*E40</f>
        <v>3.5</v>
      </c>
      <c r="F42" s="32">
        <f t="shared" si="5"/>
        <v>3.367</v>
      </c>
      <c r="G42" s="32">
        <f t="shared" si="5"/>
        <v>0</v>
      </c>
      <c r="H42" s="32">
        <f t="shared" si="5"/>
        <v>0</v>
      </c>
      <c r="I42" s="32">
        <f t="shared" si="5"/>
        <v>1.44</v>
      </c>
      <c r="J42" s="32">
        <f t="shared" si="5"/>
        <v>16.346019999999999</v>
      </c>
      <c r="K42" s="32">
        <f t="shared" si="5"/>
        <v>5.9619600000000004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12.744</v>
      </c>
      <c r="V42" s="32">
        <f>V31*V40</f>
        <v>0</v>
      </c>
      <c r="W42" s="32">
        <f>W31*W40</f>
        <v>0</v>
      </c>
      <c r="X42" s="32">
        <f t="shared" si="5"/>
        <v>1.3063999999999998</v>
      </c>
      <c r="Y42" s="32">
        <f t="shared" si="5"/>
        <v>0</v>
      </c>
      <c r="Z42" s="32">
        <f t="shared" si="5"/>
        <v>0</v>
      </c>
      <c r="AA42" s="32">
        <f t="shared" si="5"/>
        <v>0</v>
      </c>
      <c r="AB42" s="32">
        <f t="shared" si="5"/>
        <v>0</v>
      </c>
      <c r="AC42" s="32">
        <f t="shared" si="5"/>
        <v>3.25</v>
      </c>
      <c r="AD42" s="32">
        <f t="shared" si="5"/>
        <v>0</v>
      </c>
      <c r="AE42" s="32">
        <f t="shared" si="5"/>
        <v>0</v>
      </c>
      <c r="AF42" s="32">
        <f t="shared" si="5"/>
        <v>0</v>
      </c>
      <c r="AG42" s="32">
        <f t="shared" si="5"/>
        <v>0</v>
      </c>
      <c r="AH42" s="32">
        <f t="shared" si="5"/>
        <v>12.456</v>
      </c>
      <c r="AI42" s="32">
        <f t="shared" si="5"/>
        <v>0.59250000000000003</v>
      </c>
      <c r="AJ42" s="32">
        <f t="shared" si="5"/>
        <v>1.8517999999999999</v>
      </c>
      <c r="AK42" s="32">
        <f t="shared" si="5"/>
        <v>0.38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0.3075</v>
      </c>
      <c r="AW42" s="32">
        <f t="shared" si="5"/>
        <v>0</v>
      </c>
      <c r="AX42" s="32">
        <f t="shared" si="5"/>
        <v>0.66</v>
      </c>
      <c r="AY42" s="32">
        <f t="shared" si="5"/>
        <v>0</v>
      </c>
      <c r="AZ42" s="32">
        <f t="shared" si="5"/>
        <v>1.6812900000000002</v>
      </c>
      <c r="BA42" s="32">
        <f t="shared" si="5"/>
        <v>10.26</v>
      </c>
      <c r="BB42" s="32">
        <f t="shared" si="5"/>
        <v>17.73</v>
      </c>
      <c r="BC42" s="32">
        <f t="shared" si="5"/>
        <v>16.7667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6.9930000000000003</v>
      </c>
      <c r="BH42" s="32">
        <f t="shared" si="5"/>
        <v>1.645</v>
      </c>
      <c r="BI42" s="32">
        <f t="shared" si="5"/>
        <v>0.754</v>
      </c>
      <c r="BJ42" s="32">
        <f t="shared" si="5"/>
        <v>3.2</v>
      </c>
      <c r="BK42" s="32">
        <f t="shared" si="5"/>
        <v>0</v>
      </c>
      <c r="BL42" s="32">
        <f t="shared" si="5"/>
        <v>0.89400000000000002</v>
      </c>
      <c r="BM42" s="32">
        <f t="shared" si="5"/>
        <v>1.1555200000000001</v>
      </c>
      <c r="BN42" s="32">
        <f t="shared" si="5"/>
        <v>8.9340000000000003E-2</v>
      </c>
      <c r="BO42" s="32">
        <f t="shared" ref="BO42" si="6">BO31*BO40</f>
        <v>0</v>
      </c>
      <c r="BP42" s="33">
        <f>SUM(D42:BN42)</f>
        <v>134.18632999999997</v>
      </c>
      <c r="BQ42" s="34">
        <f>BP42/$C$9</f>
        <v>134.18632999999997</v>
      </c>
    </row>
    <row r="43" spans="1:69" ht="17.25" x14ac:dyDescent="0.3">
      <c r="A43" s="30"/>
      <c r="B43" s="31" t="s">
        <v>33</v>
      </c>
      <c r="C43" s="113"/>
      <c r="D43" s="32">
        <f>D31*D40</f>
        <v>6.0542999999999996</v>
      </c>
      <c r="E43" s="32">
        <f t="shared" ref="E43:BN43" si="7">E31*E40</f>
        <v>3.5</v>
      </c>
      <c r="F43" s="32">
        <f t="shared" si="7"/>
        <v>3.367</v>
      </c>
      <c r="G43" s="32">
        <f t="shared" si="7"/>
        <v>0</v>
      </c>
      <c r="H43" s="32">
        <f t="shared" si="7"/>
        <v>0</v>
      </c>
      <c r="I43" s="32">
        <f t="shared" si="7"/>
        <v>1.44</v>
      </c>
      <c r="J43" s="32">
        <f t="shared" si="7"/>
        <v>16.346019999999999</v>
      </c>
      <c r="K43" s="32">
        <f t="shared" si="7"/>
        <v>5.9619600000000004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12.744</v>
      </c>
      <c r="V43" s="32">
        <f>V31*V40</f>
        <v>0</v>
      </c>
      <c r="W43" s="32">
        <f>W31*W40</f>
        <v>0</v>
      </c>
      <c r="X43" s="32">
        <f t="shared" si="7"/>
        <v>1.3063999999999998</v>
      </c>
      <c r="Y43" s="32">
        <f t="shared" si="7"/>
        <v>0</v>
      </c>
      <c r="Z43" s="32">
        <f t="shared" si="7"/>
        <v>0</v>
      </c>
      <c r="AA43" s="32">
        <f t="shared" si="7"/>
        <v>0</v>
      </c>
      <c r="AB43" s="32">
        <f t="shared" si="7"/>
        <v>0</v>
      </c>
      <c r="AC43" s="32">
        <f t="shared" si="7"/>
        <v>3.25</v>
      </c>
      <c r="AD43" s="32">
        <f t="shared" si="7"/>
        <v>0</v>
      </c>
      <c r="AE43" s="32">
        <f t="shared" si="7"/>
        <v>0</v>
      </c>
      <c r="AF43" s="32">
        <f t="shared" si="7"/>
        <v>0</v>
      </c>
      <c r="AG43" s="32">
        <f t="shared" si="7"/>
        <v>0</v>
      </c>
      <c r="AH43" s="32">
        <f t="shared" si="7"/>
        <v>12.456</v>
      </c>
      <c r="AI43" s="32">
        <f t="shared" si="7"/>
        <v>0.59250000000000003</v>
      </c>
      <c r="AJ43" s="32">
        <f t="shared" si="7"/>
        <v>1.8517999999999999</v>
      </c>
      <c r="AK43" s="32">
        <f t="shared" si="7"/>
        <v>0.38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0.3075</v>
      </c>
      <c r="AW43" s="32">
        <f t="shared" si="7"/>
        <v>0</v>
      </c>
      <c r="AX43" s="32">
        <f t="shared" si="7"/>
        <v>0.66</v>
      </c>
      <c r="AY43" s="32">
        <f t="shared" si="7"/>
        <v>0</v>
      </c>
      <c r="AZ43" s="32">
        <f t="shared" si="7"/>
        <v>1.6812900000000002</v>
      </c>
      <c r="BA43" s="32">
        <f t="shared" si="7"/>
        <v>10.26</v>
      </c>
      <c r="BB43" s="32">
        <f t="shared" si="7"/>
        <v>17.73</v>
      </c>
      <c r="BC43" s="32">
        <f t="shared" si="7"/>
        <v>16.7667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6.9930000000000003</v>
      </c>
      <c r="BH43" s="32">
        <f t="shared" si="7"/>
        <v>1.645</v>
      </c>
      <c r="BI43" s="32">
        <f t="shared" si="7"/>
        <v>0.754</v>
      </c>
      <c r="BJ43" s="32">
        <f t="shared" si="7"/>
        <v>3.2</v>
      </c>
      <c r="BK43" s="32">
        <f t="shared" si="7"/>
        <v>0</v>
      </c>
      <c r="BL43" s="32">
        <f t="shared" si="7"/>
        <v>0.89400000000000002</v>
      </c>
      <c r="BM43" s="32">
        <f t="shared" si="7"/>
        <v>1.1555200000000001</v>
      </c>
      <c r="BN43" s="32">
        <f t="shared" si="7"/>
        <v>8.9340000000000003E-2</v>
      </c>
      <c r="BO43" s="32">
        <f t="shared" ref="BO43" si="8">BO31*BO40</f>
        <v>0</v>
      </c>
      <c r="BP43" s="33">
        <f>SUM(D43:BN43)</f>
        <v>134.18632999999997</v>
      </c>
      <c r="BQ43" s="34">
        <f>BP43/$C$9</f>
        <v>134.18632999999997</v>
      </c>
    </row>
    <row r="44" spans="1:69" x14ac:dyDescent="0.25">
      <c r="A44" s="35"/>
      <c r="B44" s="35" t="s">
        <v>34</v>
      </c>
      <c r="D44" s="36">
        <f>D61+D78+D93+D109</f>
        <v>6.0542999999999996</v>
      </c>
      <c r="E44" s="36">
        <f>E61+E78+E93+E109</f>
        <v>3.5</v>
      </c>
      <c r="F44" s="36">
        <f>F61+F78+F93+F109</f>
        <v>3.367</v>
      </c>
      <c r="G44" s="36">
        <f>G61+G78+G93+G109</f>
        <v>0.22720000000000001</v>
      </c>
      <c r="H44" s="36"/>
      <c r="I44" s="36">
        <f t="shared" ref="I44:Q44" si="9">I61+I78+I93+I109</f>
        <v>1.7279999999999998</v>
      </c>
      <c r="J44" s="36">
        <f t="shared" si="9"/>
        <v>16.346019999999999</v>
      </c>
      <c r="K44" s="36">
        <f t="shared" si="9"/>
        <v>5.6307400000000003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12.744</v>
      </c>
      <c r="V44" s="36">
        <f>V61+V78+V93+V109</f>
        <v>0</v>
      </c>
      <c r="W44" s="36">
        <f>W61+W78+W93+W109</f>
        <v>0</v>
      </c>
      <c r="X44" s="36">
        <f>X61+X78+X93+X109</f>
        <v>1.3033272</v>
      </c>
      <c r="Y44" s="36"/>
      <c r="Z44" s="36">
        <f>Z61+Z78+Z93+Z109</f>
        <v>0</v>
      </c>
      <c r="AA44" s="36">
        <f>AA61+AA78+AA93+AA109</f>
        <v>0</v>
      </c>
      <c r="AB44" s="36"/>
      <c r="AC44" s="36"/>
      <c r="AD44" s="36"/>
      <c r="AE44" s="36"/>
      <c r="AF44" s="36">
        <f>AF61+AF78+AF93+AF109</f>
        <v>0</v>
      </c>
      <c r="AG44" s="36"/>
      <c r="AH44" s="36"/>
      <c r="AI44" s="36"/>
      <c r="AJ44" s="36">
        <f>AJ61+AJ78+AJ93+AJ109</f>
        <v>1.8517999999999999</v>
      </c>
      <c r="AK44" s="36">
        <f>AK61+AK78+AK93+AK109</f>
        <v>0.38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0.32287500000000002</v>
      </c>
      <c r="AW44" s="36"/>
      <c r="AX44" s="36">
        <f>AX61+AX78+AX93+AX109</f>
        <v>0.66</v>
      </c>
      <c r="AY44" s="36"/>
      <c r="AZ44" s="36">
        <f>AZ61+AZ78+AZ93+AZ109</f>
        <v>1.6812900000000002</v>
      </c>
      <c r="BA44" s="36"/>
      <c r="BB44" s="36">
        <f>BB61+BB78+BB93+BB109</f>
        <v>17.73</v>
      </c>
      <c r="BC44" s="36">
        <f>BC61+BC78+BC93+BC109</f>
        <v>16.7667</v>
      </c>
      <c r="BD44" s="36"/>
      <c r="BE44" s="36"/>
      <c r="BF44" s="36"/>
      <c r="BG44" s="36">
        <f t="shared" ref="BG44:BO44" si="10">BG61+BG78+BG93+BG109</f>
        <v>6.9930000000000003</v>
      </c>
      <c r="BH44" s="36">
        <f t="shared" si="10"/>
        <v>1.645</v>
      </c>
      <c r="BI44" s="36">
        <f t="shared" si="10"/>
        <v>0.76049999999999995</v>
      </c>
      <c r="BJ44" s="36">
        <f t="shared" si="10"/>
        <v>3.2</v>
      </c>
      <c r="BK44" s="36">
        <f t="shared" si="10"/>
        <v>0</v>
      </c>
      <c r="BL44" s="36">
        <f t="shared" si="10"/>
        <v>0.89400000000000002</v>
      </c>
      <c r="BM44" s="36">
        <f t="shared" si="10"/>
        <v>1.1555200000000001</v>
      </c>
      <c r="BN44" s="36">
        <f t="shared" si="10"/>
        <v>8.9340000000000017E-2</v>
      </c>
      <c r="BO44" s="36">
        <f t="shared" si="10"/>
        <v>0</v>
      </c>
    </row>
    <row r="45" spans="1:69" x14ac:dyDescent="0.25">
      <c r="A45" s="35"/>
      <c r="B45" s="35" t="s">
        <v>35</v>
      </c>
      <c r="BQ45" s="37">
        <f>BQ60+BQ77+BQ92+BQ108</f>
        <v>134.3891122</v>
      </c>
    </row>
    <row r="47" spans="1:69" x14ac:dyDescent="0.25">
      <c r="J47" s="1"/>
    </row>
    <row r="48" spans="1:69" ht="15" customHeight="1" x14ac:dyDescent="0.25">
      <c r="A48" s="98"/>
      <c r="B48" s="3" t="s">
        <v>4</v>
      </c>
      <c r="C48" s="95" t="s">
        <v>5</v>
      </c>
      <c r="D48" s="95" t="str">
        <f t="shared" ref="D48:AI48" si="11">D7</f>
        <v>Хлеб пшеничный</v>
      </c>
      <c r="E48" s="95" t="str">
        <f t="shared" si="11"/>
        <v>Хлеб ржано-пшеничный</v>
      </c>
      <c r="F48" s="95" t="str">
        <f t="shared" si="11"/>
        <v>Сахар</v>
      </c>
      <c r="G48" s="95" t="str">
        <f t="shared" si="11"/>
        <v>Чай</v>
      </c>
      <c r="H48" s="95" t="str">
        <f t="shared" si="11"/>
        <v>Какао</v>
      </c>
      <c r="I48" s="95" t="str">
        <f t="shared" si="11"/>
        <v>Кофейный напиток</v>
      </c>
      <c r="J48" s="95" t="str">
        <f t="shared" si="11"/>
        <v>Молоко 2,5%</v>
      </c>
      <c r="K48" s="95" t="str">
        <f t="shared" si="11"/>
        <v>Масло сливочное</v>
      </c>
      <c r="L48" s="95" t="str">
        <f t="shared" si="11"/>
        <v>Сметана 15%</v>
      </c>
      <c r="M48" s="95" t="str">
        <f t="shared" si="11"/>
        <v>Молоко сухое</v>
      </c>
      <c r="N48" s="95" t="str">
        <f t="shared" si="11"/>
        <v>Снежок 2,5 %</v>
      </c>
      <c r="O48" s="95" t="str">
        <f t="shared" si="11"/>
        <v>Творог 5%</v>
      </c>
      <c r="P48" s="95" t="str">
        <f t="shared" si="11"/>
        <v>Молоко сгущенное</v>
      </c>
      <c r="Q48" s="95" t="str">
        <f t="shared" si="11"/>
        <v xml:space="preserve">Джем Сава </v>
      </c>
      <c r="R48" s="95" t="str">
        <f t="shared" si="11"/>
        <v>Сыр</v>
      </c>
      <c r="S48" s="95" t="str">
        <f t="shared" si="11"/>
        <v>Зеленый горошек</v>
      </c>
      <c r="T48" s="95" t="str">
        <f t="shared" si="11"/>
        <v>Кукуруза консервирован.</v>
      </c>
      <c r="U48" s="95" t="str">
        <f t="shared" si="11"/>
        <v>Консервы рыбные</v>
      </c>
      <c r="V48" s="95" t="str">
        <f t="shared" si="11"/>
        <v>Огурцы консервирован.</v>
      </c>
      <c r="W48" s="95" t="str">
        <f t="shared" si="11"/>
        <v>Огурцы свежие</v>
      </c>
      <c r="X48" s="95" t="str">
        <f t="shared" si="11"/>
        <v>Яйцо</v>
      </c>
      <c r="Y48" s="95" t="str">
        <f t="shared" si="11"/>
        <v>Икра кабачковая</v>
      </c>
      <c r="Z48" s="95" t="str">
        <f t="shared" si="11"/>
        <v>Изюм</v>
      </c>
      <c r="AA48" s="95" t="str">
        <f t="shared" si="11"/>
        <v>Курага</v>
      </c>
      <c r="AB48" s="95" t="str">
        <f t="shared" si="11"/>
        <v>Чернослив</v>
      </c>
      <c r="AC48" s="95" t="str">
        <f t="shared" si="11"/>
        <v>Шиповник</v>
      </c>
      <c r="AD48" s="95" t="str">
        <f t="shared" si="11"/>
        <v>Сухофрукты</v>
      </c>
      <c r="AE48" s="95" t="str">
        <f t="shared" si="11"/>
        <v>Ягода свежемороженная</v>
      </c>
      <c r="AF48" s="95" t="str">
        <f t="shared" si="11"/>
        <v>Лимон</v>
      </c>
      <c r="AG48" s="95" t="str">
        <f t="shared" si="11"/>
        <v>Кисель</v>
      </c>
      <c r="AH48" s="95" t="str">
        <f t="shared" si="11"/>
        <v xml:space="preserve">Сок </v>
      </c>
      <c r="AI48" s="95" t="str">
        <f t="shared" si="11"/>
        <v>Макаронные изделия</v>
      </c>
      <c r="AJ48" s="95" t="str">
        <f t="shared" ref="AJ48:BO48" si="12">AJ7</f>
        <v>Мука</v>
      </c>
      <c r="AK48" s="95" t="str">
        <f t="shared" si="12"/>
        <v>Дрожжи</v>
      </c>
      <c r="AL48" s="95" t="str">
        <f t="shared" si="12"/>
        <v>Печенье</v>
      </c>
      <c r="AM48" s="95" t="str">
        <f t="shared" si="12"/>
        <v>Пряники</v>
      </c>
      <c r="AN48" s="95" t="str">
        <f t="shared" si="12"/>
        <v>Вафли</v>
      </c>
      <c r="AO48" s="95" t="str">
        <f t="shared" si="12"/>
        <v>Конфеты</v>
      </c>
      <c r="AP48" s="95" t="str">
        <f t="shared" si="12"/>
        <v>Повидло Сава</v>
      </c>
      <c r="AQ48" s="95" t="str">
        <f t="shared" si="12"/>
        <v>Крупа геркулес</v>
      </c>
      <c r="AR48" s="95" t="str">
        <f t="shared" si="12"/>
        <v>Крупа горох</v>
      </c>
      <c r="AS48" s="95" t="str">
        <f t="shared" si="12"/>
        <v>Крупа гречневая</v>
      </c>
      <c r="AT48" s="95" t="str">
        <f t="shared" si="12"/>
        <v>Крупа кукурузная</v>
      </c>
      <c r="AU48" s="95" t="str">
        <f t="shared" si="12"/>
        <v>Крупа манная</v>
      </c>
      <c r="AV48" s="95" t="str">
        <f t="shared" si="12"/>
        <v>Крупа перловая</v>
      </c>
      <c r="AW48" s="95" t="str">
        <f t="shared" si="12"/>
        <v>Крупа пшеничная</v>
      </c>
      <c r="AX48" s="95" t="str">
        <f t="shared" si="12"/>
        <v>Крупа пшено</v>
      </c>
      <c r="AY48" s="95" t="str">
        <f t="shared" si="12"/>
        <v>Крупа ячневая</v>
      </c>
      <c r="AZ48" s="95" t="str">
        <f t="shared" si="12"/>
        <v>Рис</v>
      </c>
      <c r="BA48" s="95" t="str">
        <f t="shared" si="12"/>
        <v>Цыпленок бройлер</v>
      </c>
      <c r="BB48" s="95" t="str">
        <f t="shared" si="12"/>
        <v>Филе куриное</v>
      </c>
      <c r="BC48" s="95" t="str">
        <f t="shared" si="12"/>
        <v>Фарш говяжий</v>
      </c>
      <c r="BD48" s="95" t="str">
        <f t="shared" si="12"/>
        <v>Печень куриная</v>
      </c>
      <c r="BE48" s="95" t="str">
        <f t="shared" si="12"/>
        <v>Филе минтая</v>
      </c>
      <c r="BF48" s="95" t="str">
        <f t="shared" si="12"/>
        <v>Филе сельди слабосол.</v>
      </c>
      <c r="BG48" s="95" t="str">
        <f t="shared" si="12"/>
        <v>Картофель</v>
      </c>
      <c r="BH48" s="95" t="str">
        <f t="shared" si="12"/>
        <v>Морковь</v>
      </c>
      <c r="BI48" s="95" t="str">
        <f t="shared" si="12"/>
        <v>Лук</v>
      </c>
      <c r="BJ48" s="95" t="str">
        <f t="shared" si="12"/>
        <v>Капуста</v>
      </c>
      <c r="BK48" s="95" t="str">
        <f t="shared" si="12"/>
        <v>Свекла</v>
      </c>
      <c r="BL48" s="95" t="str">
        <f t="shared" si="12"/>
        <v>Томатная паста</v>
      </c>
      <c r="BM48" s="95" t="str">
        <f t="shared" si="12"/>
        <v>Масло растительное</v>
      </c>
      <c r="BN48" s="95" t="str">
        <f t="shared" si="12"/>
        <v>Соль</v>
      </c>
      <c r="BO48" s="95" t="str">
        <f t="shared" si="12"/>
        <v>Аскорбиновая кислота</v>
      </c>
      <c r="BP48" s="100" t="s">
        <v>6</v>
      </c>
      <c r="BQ48" s="100" t="s">
        <v>7</v>
      </c>
    </row>
    <row r="49" spans="1:69" ht="36" customHeight="1" x14ac:dyDescent="0.25">
      <c r="A49" s="99"/>
      <c r="B49" s="4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100"/>
    </row>
    <row r="50" spans="1:69" ht="15" customHeight="1" x14ac:dyDescent="0.25">
      <c r="A50" s="101" t="s">
        <v>9</v>
      </c>
      <c r="B50" s="5" t="str">
        <f>B9</f>
        <v>Каша молочная "Дружба"</v>
      </c>
      <c r="C50" s="102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101"/>
      <c r="B51" s="5" t="str">
        <f>B10</f>
        <v>Бутерброд с джемом</v>
      </c>
      <c r="C51" s="103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25" x14ac:dyDescent="0.3">
      <c r="A58" s="26"/>
      <c r="B58" s="27" t="s">
        <v>29</v>
      </c>
      <c r="C58" s="28" t="s">
        <v>30</v>
      </c>
      <c r="D58" s="29">
        <f>D40</f>
        <v>67.27</v>
      </c>
      <c r="E58" s="29">
        <f t="shared" ref="E58:BN58" si="27">E40</f>
        <v>70</v>
      </c>
      <c r="F58" s="29">
        <f t="shared" si="27"/>
        <v>91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71.38</v>
      </c>
      <c r="K58" s="29">
        <f t="shared" si="27"/>
        <v>662.44</v>
      </c>
      <c r="L58" s="29">
        <f t="shared" si="27"/>
        <v>200.83</v>
      </c>
      <c r="M58" s="29">
        <f t="shared" si="27"/>
        <v>529</v>
      </c>
      <c r="N58" s="29">
        <f t="shared" si="27"/>
        <v>99.49</v>
      </c>
      <c r="O58" s="29">
        <f t="shared" si="27"/>
        <v>320.32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708</v>
      </c>
      <c r="V58" s="29">
        <f t="shared" si="27"/>
        <v>364.1</v>
      </c>
      <c r="W58" s="29">
        <f>W40</f>
        <v>59</v>
      </c>
      <c r="X58" s="29">
        <f t="shared" si="27"/>
        <v>9.1999999999999993</v>
      </c>
      <c r="Y58" s="29">
        <f t="shared" si="27"/>
        <v>0</v>
      </c>
      <c r="Z58" s="29">
        <f t="shared" si="27"/>
        <v>366</v>
      </c>
      <c r="AA58" s="29">
        <f t="shared" si="27"/>
        <v>315</v>
      </c>
      <c r="AB58" s="29">
        <f t="shared" si="27"/>
        <v>263</v>
      </c>
      <c r="AC58" s="29">
        <f t="shared" si="27"/>
        <v>250</v>
      </c>
      <c r="AD58" s="29">
        <f t="shared" si="27"/>
        <v>145</v>
      </c>
      <c r="AE58" s="29">
        <f t="shared" si="27"/>
        <v>316</v>
      </c>
      <c r="AF58" s="29">
        <f t="shared" si="27"/>
        <v>249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39.4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201.15</v>
      </c>
      <c r="AQ58" s="29">
        <f t="shared" si="27"/>
        <v>62.5</v>
      </c>
      <c r="AR58" s="29">
        <f t="shared" si="27"/>
        <v>62</v>
      </c>
      <c r="AS58" s="29">
        <f t="shared" si="27"/>
        <v>80.67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591</v>
      </c>
      <c r="BC58" s="29">
        <f t="shared" si="27"/>
        <v>558.89</v>
      </c>
      <c r="BD58" s="29">
        <f t="shared" si="27"/>
        <v>217</v>
      </c>
      <c r="BE58" s="29">
        <f t="shared" si="27"/>
        <v>349</v>
      </c>
      <c r="BF58" s="29">
        <f t="shared" si="27"/>
        <v>0</v>
      </c>
      <c r="BG58" s="29">
        <f t="shared" si="27"/>
        <v>27</v>
      </c>
      <c r="BH58" s="29">
        <f t="shared" si="27"/>
        <v>35</v>
      </c>
      <c r="BI58" s="29">
        <f t="shared" si="27"/>
        <v>26</v>
      </c>
      <c r="BJ58" s="29">
        <f t="shared" si="27"/>
        <v>20</v>
      </c>
      <c r="BK58" s="29">
        <f t="shared" si="27"/>
        <v>35</v>
      </c>
      <c r="BL58" s="29">
        <f t="shared" si="27"/>
        <v>298</v>
      </c>
      <c r="BM58" s="29">
        <f t="shared" si="27"/>
        <v>144.44</v>
      </c>
      <c r="BN58" s="29">
        <f t="shared" si="27"/>
        <v>14.89</v>
      </c>
      <c r="BO58" s="29">
        <f t="shared" ref="BO58" si="28">BO40</f>
        <v>10000</v>
      </c>
    </row>
    <row r="59" spans="1:69" ht="17.25" x14ac:dyDescent="0.3">
      <c r="B59" s="20" t="s">
        <v>31</v>
      </c>
      <c r="C59" s="21" t="s">
        <v>30</v>
      </c>
      <c r="D59" s="22">
        <f>D58/1000</f>
        <v>6.7269999999999996E-2</v>
      </c>
      <c r="E59" s="22">
        <f t="shared" ref="E59:BN59" si="29">E58/1000</f>
        <v>7.0000000000000007E-2</v>
      </c>
      <c r="F59" s="22">
        <f t="shared" si="29"/>
        <v>9.0999999999999998E-2</v>
      </c>
      <c r="G59" s="22">
        <f t="shared" si="29"/>
        <v>0.56799999999999995</v>
      </c>
      <c r="H59" s="22">
        <f t="shared" si="29"/>
        <v>1.25</v>
      </c>
      <c r="I59" s="22">
        <f t="shared" si="29"/>
        <v>0.72</v>
      </c>
      <c r="J59" s="22">
        <f t="shared" si="29"/>
        <v>7.1379999999999999E-2</v>
      </c>
      <c r="K59" s="22">
        <f t="shared" si="29"/>
        <v>0.66244000000000003</v>
      </c>
      <c r="L59" s="22">
        <f t="shared" si="29"/>
        <v>0.20083000000000001</v>
      </c>
      <c r="M59" s="22">
        <f t="shared" si="29"/>
        <v>0.52900000000000003</v>
      </c>
      <c r="N59" s="22">
        <f t="shared" si="29"/>
        <v>9.9489999999999995E-2</v>
      </c>
      <c r="O59" s="22">
        <f t="shared" si="29"/>
        <v>0.32031999999999999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0.70799999999999996</v>
      </c>
      <c r="V59" s="22">
        <f t="shared" si="29"/>
        <v>0.36410000000000003</v>
      </c>
      <c r="W59" s="22">
        <f>W58/1000</f>
        <v>5.8999999999999997E-2</v>
      </c>
      <c r="X59" s="22">
        <f t="shared" si="29"/>
        <v>9.1999999999999998E-3</v>
      </c>
      <c r="Y59" s="22">
        <f t="shared" si="29"/>
        <v>0</v>
      </c>
      <c r="Z59" s="22">
        <f t="shared" si="29"/>
        <v>0.36599999999999999</v>
      </c>
      <c r="AA59" s="22">
        <f t="shared" si="29"/>
        <v>0.315</v>
      </c>
      <c r="AB59" s="22">
        <f t="shared" si="29"/>
        <v>0.26300000000000001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0.316</v>
      </c>
      <c r="AF59" s="22">
        <f t="shared" si="29"/>
        <v>0.249</v>
      </c>
      <c r="AG59" s="22">
        <f t="shared" si="29"/>
        <v>0.22727</v>
      </c>
      <c r="AH59" s="22">
        <f t="shared" si="29"/>
        <v>6.9199999999999998E-2</v>
      </c>
      <c r="AI59" s="22">
        <f t="shared" si="29"/>
        <v>5.9249999999999997E-2</v>
      </c>
      <c r="AJ59" s="22">
        <f t="shared" si="29"/>
        <v>3.9399999999999998E-2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0.37839999999999996</v>
      </c>
      <c r="AN59" s="22">
        <f t="shared" si="29"/>
        <v>0.3</v>
      </c>
      <c r="AO59" s="22">
        <f t="shared" si="29"/>
        <v>0</v>
      </c>
      <c r="AP59" s="22">
        <f t="shared" si="29"/>
        <v>0.20115</v>
      </c>
      <c r="AQ59" s="22">
        <f t="shared" si="29"/>
        <v>6.25E-2</v>
      </c>
      <c r="AR59" s="22">
        <f t="shared" si="29"/>
        <v>6.2E-2</v>
      </c>
      <c r="AS59" s="22">
        <f t="shared" si="29"/>
        <v>8.0670000000000006E-2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0.12933</v>
      </c>
      <c r="BA59" s="22">
        <f t="shared" si="29"/>
        <v>0.34200000000000003</v>
      </c>
      <c r="BB59" s="22">
        <f t="shared" si="29"/>
        <v>0.59099999999999997</v>
      </c>
      <c r="BC59" s="22">
        <f t="shared" si="29"/>
        <v>0.55889</v>
      </c>
      <c r="BD59" s="22">
        <f t="shared" si="29"/>
        <v>0.217</v>
      </c>
      <c r="BE59" s="22">
        <f t="shared" si="29"/>
        <v>0.34899999999999998</v>
      </c>
      <c r="BF59" s="22">
        <f t="shared" si="29"/>
        <v>0</v>
      </c>
      <c r="BG59" s="22">
        <f t="shared" si="29"/>
        <v>2.7E-2</v>
      </c>
      <c r="BH59" s="22">
        <f t="shared" si="29"/>
        <v>3.5000000000000003E-2</v>
      </c>
      <c r="BI59" s="22">
        <f t="shared" si="29"/>
        <v>2.5999999999999999E-2</v>
      </c>
      <c r="BJ59" s="22">
        <f t="shared" si="29"/>
        <v>0.02</v>
      </c>
      <c r="BK59" s="22">
        <f t="shared" si="29"/>
        <v>3.5000000000000003E-2</v>
      </c>
      <c r="BL59" s="22">
        <f t="shared" si="29"/>
        <v>0.29799999999999999</v>
      </c>
      <c r="BM59" s="22">
        <f t="shared" si="29"/>
        <v>0.14443999999999999</v>
      </c>
      <c r="BN59" s="22">
        <f t="shared" si="29"/>
        <v>1.489E-2</v>
      </c>
      <c r="BO59" s="22">
        <f t="shared" ref="BO59" si="30">BO58/1000</f>
        <v>10</v>
      </c>
    </row>
    <row r="60" spans="1:69" ht="17.25" x14ac:dyDescent="0.3">
      <c r="A60" s="30"/>
      <c r="B60" s="31" t="s">
        <v>32</v>
      </c>
      <c r="C60" s="113"/>
      <c r="D60" s="32">
        <f>D56*D58</f>
        <v>2.0181</v>
      </c>
      <c r="E60" s="32">
        <f t="shared" ref="E60:BN60" si="31">E56*E58</f>
        <v>0</v>
      </c>
      <c r="F60" s="32">
        <f t="shared" si="31"/>
        <v>1.274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14.989800000000001</v>
      </c>
      <c r="K60" s="32">
        <f t="shared" si="31"/>
        <v>1.3248800000000001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0.66</v>
      </c>
      <c r="AY60" s="32">
        <f t="shared" si="31"/>
        <v>0</v>
      </c>
      <c r="AZ60" s="32">
        <f t="shared" si="31"/>
        <v>1.6812900000000002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7.4450000000000002E-3</v>
      </c>
      <c r="BO60" s="32">
        <f t="shared" ref="BO60" si="32">BO56*BO58</f>
        <v>0</v>
      </c>
      <c r="BP60" s="33">
        <f>SUM(D60:BN60)</f>
        <v>26.483515000000004</v>
      </c>
      <c r="BQ60" s="34">
        <f>BP60/$C$9</f>
        <v>26.483515000000004</v>
      </c>
    </row>
    <row r="61" spans="1:69" ht="17.25" x14ac:dyDescent="0.3">
      <c r="A61" s="30"/>
      <c r="B61" s="31" t="s">
        <v>33</v>
      </c>
      <c r="C61" s="113"/>
      <c r="D61" s="32">
        <f>D56*D58</f>
        <v>2.0181</v>
      </c>
      <c r="E61" s="32">
        <f t="shared" ref="E61:BN61" si="33">E56*E58</f>
        <v>0</v>
      </c>
      <c r="F61" s="32">
        <f t="shared" si="33"/>
        <v>1.274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14.989800000000001</v>
      </c>
      <c r="K61" s="32">
        <f t="shared" si="33"/>
        <v>1.3248800000000001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0.66</v>
      </c>
      <c r="AY61" s="32">
        <f t="shared" si="33"/>
        <v>0</v>
      </c>
      <c r="AZ61" s="32">
        <f t="shared" si="33"/>
        <v>1.6812900000000002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7.4450000000000002E-3</v>
      </c>
      <c r="BO61" s="32">
        <f t="shared" ref="BO61" si="34">BO56*BO58</f>
        <v>0</v>
      </c>
      <c r="BP61" s="33">
        <f>SUM(D61:BN61)</f>
        <v>26.483515000000004</v>
      </c>
      <c r="BQ61" s="34">
        <f>BP61/$C$9</f>
        <v>26.483515000000004</v>
      </c>
    </row>
    <row r="63" spans="1:69" x14ac:dyDescent="0.25">
      <c r="J63" s="1"/>
    </row>
    <row r="64" spans="1:69" ht="15" customHeight="1" x14ac:dyDescent="0.25">
      <c r="A64" s="98"/>
      <c r="B64" s="3" t="s">
        <v>4</v>
      </c>
      <c r="C64" s="95" t="s">
        <v>5</v>
      </c>
      <c r="D64" s="95" t="str">
        <f t="shared" ref="D64:BN64" si="35">D48</f>
        <v>Хлеб пшеничный</v>
      </c>
      <c r="E64" s="95" t="str">
        <f t="shared" si="35"/>
        <v>Хлеб ржано-пшеничный</v>
      </c>
      <c r="F64" s="95" t="str">
        <f t="shared" si="35"/>
        <v>Сахар</v>
      </c>
      <c r="G64" s="95" t="str">
        <f t="shared" si="35"/>
        <v>Чай</v>
      </c>
      <c r="H64" s="95" t="str">
        <f t="shared" si="35"/>
        <v>Какао</v>
      </c>
      <c r="I64" s="95" t="str">
        <f t="shared" si="35"/>
        <v>Кофейный напиток</v>
      </c>
      <c r="J64" s="95" t="str">
        <f t="shared" si="35"/>
        <v>Молоко 2,5%</v>
      </c>
      <c r="K64" s="95" t="str">
        <f t="shared" si="35"/>
        <v>Масло сливочное</v>
      </c>
      <c r="L64" s="95" t="str">
        <f t="shared" si="35"/>
        <v>Сметана 15%</v>
      </c>
      <c r="M64" s="95" t="str">
        <f t="shared" si="35"/>
        <v>Молоко сухое</v>
      </c>
      <c r="N64" s="95" t="str">
        <f t="shared" si="35"/>
        <v>Снежок 2,5 %</v>
      </c>
      <c r="O64" s="95" t="str">
        <f t="shared" si="35"/>
        <v>Творог 5%</v>
      </c>
      <c r="P64" s="95" t="str">
        <f t="shared" si="35"/>
        <v>Молоко сгущенное</v>
      </c>
      <c r="Q64" s="95" t="str">
        <f t="shared" si="35"/>
        <v xml:space="preserve">Джем Сава </v>
      </c>
      <c r="R64" s="95" t="str">
        <f t="shared" si="35"/>
        <v>Сыр</v>
      </c>
      <c r="S64" s="95" t="str">
        <f t="shared" si="35"/>
        <v>Зеленый горошек</v>
      </c>
      <c r="T64" s="95" t="str">
        <f t="shared" si="35"/>
        <v>Кукуруза консервирован.</v>
      </c>
      <c r="U64" s="95" t="str">
        <f t="shared" si="35"/>
        <v>Консервы рыбные</v>
      </c>
      <c r="V64" s="95" t="str">
        <f t="shared" si="35"/>
        <v>Огурцы консервирован.</v>
      </c>
      <c r="W64" s="95" t="str">
        <f>W48</f>
        <v>Огурцы свежие</v>
      </c>
      <c r="X64" s="95" t="str">
        <f t="shared" si="35"/>
        <v>Яйцо</v>
      </c>
      <c r="Y64" s="95" t="str">
        <f t="shared" si="35"/>
        <v>Икра кабачковая</v>
      </c>
      <c r="Z64" s="95" t="str">
        <f t="shared" si="35"/>
        <v>Изюм</v>
      </c>
      <c r="AA64" s="95" t="str">
        <f t="shared" si="35"/>
        <v>Курага</v>
      </c>
      <c r="AB64" s="95" t="str">
        <f t="shared" si="35"/>
        <v>Чернослив</v>
      </c>
      <c r="AC64" s="95" t="str">
        <f t="shared" si="35"/>
        <v>Шиповник</v>
      </c>
      <c r="AD64" s="95" t="str">
        <f t="shared" si="35"/>
        <v>Сухофрукты</v>
      </c>
      <c r="AE64" s="95" t="str">
        <f t="shared" si="35"/>
        <v>Ягода свежемороженная</v>
      </c>
      <c r="AF64" s="95" t="str">
        <f t="shared" si="35"/>
        <v>Лимон</v>
      </c>
      <c r="AG64" s="95" t="str">
        <f t="shared" si="35"/>
        <v>Кисель</v>
      </c>
      <c r="AH64" s="95" t="str">
        <f t="shared" si="35"/>
        <v xml:space="preserve">Сок </v>
      </c>
      <c r="AI64" s="95" t="str">
        <f t="shared" si="35"/>
        <v>Макаронные изделия</v>
      </c>
      <c r="AJ64" s="95" t="str">
        <f t="shared" si="35"/>
        <v>Мука</v>
      </c>
      <c r="AK64" s="95" t="str">
        <f t="shared" si="35"/>
        <v>Дрожжи</v>
      </c>
      <c r="AL64" s="95" t="str">
        <f t="shared" si="35"/>
        <v>Печенье</v>
      </c>
      <c r="AM64" s="95" t="str">
        <f t="shared" si="35"/>
        <v>Пряники</v>
      </c>
      <c r="AN64" s="95" t="str">
        <f t="shared" si="35"/>
        <v>Вафли</v>
      </c>
      <c r="AO64" s="95" t="str">
        <f t="shared" si="35"/>
        <v>Конфеты</v>
      </c>
      <c r="AP64" s="95" t="str">
        <f t="shared" si="35"/>
        <v>Повидло Сава</v>
      </c>
      <c r="AQ64" s="95" t="str">
        <f t="shared" si="35"/>
        <v>Крупа геркулес</v>
      </c>
      <c r="AR64" s="95" t="str">
        <f t="shared" si="35"/>
        <v>Крупа горох</v>
      </c>
      <c r="AS64" s="95" t="str">
        <f t="shared" si="35"/>
        <v>Крупа гречневая</v>
      </c>
      <c r="AT64" s="95" t="str">
        <f t="shared" si="35"/>
        <v>Крупа кукурузная</v>
      </c>
      <c r="AU64" s="95" t="str">
        <f t="shared" si="35"/>
        <v>Крупа манная</v>
      </c>
      <c r="AV64" s="95" t="str">
        <f t="shared" si="35"/>
        <v>Крупа перловая</v>
      </c>
      <c r="AW64" s="95" t="str">
        <f t="shared" si="35"/>
        <v>Крупа пшеничная</v>
      </c>
      <c r="AX64" s="95" t="str">
        <f t="shared" si="35"/>
        <v>Крупа пшено</v>
      </c>
      <c r="AY64" s="95" t="str">
        <f t="shared" si="35"/>
        <v>Крупа ячневая</v>
      </c>
      <c r="AZ64" s="95" t="str">
        <f t="shared" si="35"/>
        <v>Рис</v>
      </c>
      <c r="BA64" s="95" t="str">
        <f t="shared" si="35"/>
        <v>Цыпленок бройлер</v>
      </c>
      <c r="BB64" s="95" t="str">
        <f t="shared" si="35"/>
        <v>Филе куриное</v>
      </c>
      <c r="BC64" s="95" t="str">
        <f t="shared" si="35"/>
        <v>Фарш говяжий</v>
      </c>
      <c r="BD64" s="95" t="str">
        <f t="shared" si="35"/>
        <v>Печень куриная</v>
      </c>
      <c r="BE64" s="95" t="str">
        <f t="shared" si="35"/>
        <v>Филе минтая</v>
      </c>
      <c r="BF64" s="95" t="str">
        <f t="shared" si="35"/>
        <v>Филе сельди слабосол.</v>
      </c>
      <c r="BG64" s="95" t="str">
        <f t="shared" si="35"/>
        <v>Картофель</v>
      </c>
      <c r="BH64" s="95" t="str">
        <f t="shared" si="35"/>
        <v>Морковь</v>
      </c>
      <c r="BI64" s="95" t="str">
        <f t="shared" si="35"/>
        <v>Лук</v>
      </c>
      <c r="BJ64" s="95" t="str">
        <f t="shared" si="35"/>
        <v>Капуста</v>
      </c>
      <c r="BK64" s="95" t="str">
        <f t="shared" si="35"/>
        <v>Свекла</v>
      </c>
      <c r="BL64" s="95" t="str">
        <f t="shared" si="35"/>
        <v>Томатная паста</v>
      </c>
      <c r="BM64" s="95" t="str">
        <f t="shared" si="35"/>
        <v>Масло растительное</v>
      </c>
      <c r="BN64" s="95" t="str">
        <f t="shared" si="35"/>
        <v>Соль</v>
      </c>
      <c r="BO64" s="95" t="str">
        <f t="shared" ref="BO64" si="36">BO48</f>
        <v>Аскорбиновая кислота</v>
      </c>
      <c r="BP64" s="100" t="s">
        <v>6</v>
      </c>
      <c r="BQ64" s="100" t="s">
        <v>7</v>
      </c>
    </row>
    <row r="65" spans="1:69" ht="36" customHeight="1" x14ac:dyDescent="0.25">
      <c r="A65" s="99"/>
      <c r="B65" s="4" t="s">
        <v>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100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Сок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0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</v>
      </c>
      <c r="AA71" s="5">
        <f t="shared" si="48"/>
        <v>0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0.18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0</v>
      </c>
    </row>
    <row r="72" spans="1:69" ht="17.25" x14ac:dyDescent="0.3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0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</v>
      </c>
      <c r="AA72" s="22">
        <f t="shared" si="50"/>
        <v>0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0.18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0</v>
      </c>
    </row>
    <row r="73" spans="1:69" ht="17.25" x14ac:dyDescent="0.3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0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</v>
      </c>
      <c r="AA73" s="23">
        <f t="shared" si="54"/>
        <v>0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0.18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0</v>
      </c>
    </row>
    <row r="75" spans="1:69" ht="17.25" x14ac:dyDescent="0.3">
      <c r="A75" s="26"/>
      <c r="B75" s="27" t="s">
        <v>29</v>
      </c>
      <c r="C75" s="28" t="s">
        <v>30</v>
      </c>
      <c r="D75" s="29">
        <f t="shared" ref="D75:AI75" si="56">D40</f>
        <v>67.27</v>
      </c>
      <c r="E75" s="29">
        <f t="shared" si="56"/>
        <v>70</v>
      </c>
      <c r="F75" s="29">
        <f t="shared" si="56"/>
        <v>91</v>
      </c>
      <c r="G75" s="29">
        <f t="shared" si="56"/>
        <v>568</v>
      </c>
      <c r="H75" s="29">
        <f t="shared" si="56"/>
        <v>1250</v>
      </c>
      <c r="I75" s="29">
        <f t="shared" si="56"/>
        <v>720</v>
      </c>
      <c r="J75" s="29">
        <f t="shared" si="56"/>
        <v>71.38</v>
      </c>
      <c r="K75" s="29">
        <f t="shared" si="56"/>
        <v>662.44</v>
      </c>
      <c r="L75" s="29">
        <f t="shared" si="56"/>
        <v>200.83</v>
      </c>
      <c r="M75" s="29">
        <f t="shared" si="56"/>
        <v>529</v>
      </c>
      <c r="N75" s="29">
        <f t="shared" si="56"/>
        <v>99.49</v>
      </c>
      <c r="O75" s="29">
        <f t="shared" si="56"/>
        <v>320.32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708</v>
      </c>
      <c r="V75" s="29">
        <f t="shared" si="56"/>
        <v>364.1</v>
      </c>
      <c r="W75" s="29">
        <f t="shared" si="56"/>
        <v>59</v>
      </c>
      <c r="X75" s="29">
        <f t="shared" si="56"/>
        <v>9.1999999999999993</v>
      </c>
      <c r="Y75" s="29">
        <f t="shared" si="56"/>
        <v>0</v>
      </c>
      <c r="Z75" s="29">
        <f t="shared" si="56"/>
        <v>366</v>
      </c>
      <c r="AA75" s="29">
        <f t="shared" si="56"/>
        <v>315</v>
      </c>
      <c r="AB75" s="29">
        <f t="shared" si="56"/>
        <v>263</v>
      </c>
      <c r="AC75" s="29">
        <f t="shared" si="56"/>
        <v>250</v>
      </c>
      <c r="AD75" s="29">
        <f t="shared" si="56"/>
        <v>145</v>
      </c>
      <c r="AE75" s="29">
        <f t="shared" si="56"/>
        <v>316</v>
      </c>
      <c r="AF75" s="29">
        <f t="shared" si="56"/>
        <v>249</v>
      </c>
      <c r="AG75" s="29">
        <f t="shared" si="56"/>
        <v>227.27</v>
      </c>
      <c r="AH75" s="29">
        <f t="shared" si="56"/>
        <v>69.2</v>
      </c>
      <c r="AI75" s="29">
        <f t="shared" si="56"/>
        <v>59.25</v>
      </c>
      <c r="AJ75" s="29">
        <f t="shared" ref="AJ75:BO75" si="57">AJ40</f>
        <v>39.4</v>
      </c>
      <c r="AK75" s="29">
        <f t="shared" si="57"/>
        <v>190</v>
      </c>
      <c r="AL75" s="29">
        <f t="shared" si="57"/>
        <v>194</v>
      </c>
      <c r="AM75" s="29">
        <f t="shared" si="57"/>
        <v>378.4</v>
      </c>
      <c r="AN75" s="29">
        <f t="shared" si="57"/>
        <v>300</v>
      </c>
      <c r="AO75" s="29">
        <f t="shared" si="57"/>
        <v>0</v>
      </c>
      <c r="AP75" s="29">
        <f t="shared" si="57"/>
        <v>201.15</v>
      </c>
      <c r="AQ75" s="29">
        <f t="shared" si="57"/>
        <v>62.5</v>
      </c>
      <c r="AR75" s="29">
        <f t="shared" si="57"/>
        <v>62</v>
      </c>
      <c r="AS75" s="29">
        <f t="shared" si="57"/>
        <v>80.67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129.33000000000001</v>
      </c>
      <c r="BA75" s="29">
        <f t="shared" si="57"/>
        <v>342</v>
      </c>
      <c r="BB75" s="29">
        <f t="shared" si="57"/>
        <v>591</v>
      </c>
      <c r="BC75" s="29">
        <f t="shared" si="57"/>
        <v>558.89</v>
      </c>
      <c r="BD75" s="29">
        <f t="shared" si="57"/>
        <v>217</v>
      </c>
      <c r="BE75" s="29">
        <f t="shared" si="57"/>
        <v>349</v>
      </c>
      <c r="BF75" s="29">
        <f t="shared" si="57"/>
        <v>0</v>
      </c>
      <c r="BG75" s="29">
        <f t="shared" si="57"/>
        <v>27</v>
      </c>
      <c r="BH75" s="29">
        <f t="shared" si="57"/>
        <v>35</v>
      </c>
      <c r="BI75" s="29">
        <f t="shared" si="57"/>
        <v>26</v>
      </c>
      <c r="BJ75" s="29">
        <f t="shared" si="57"/>
        <v>20</v>
      </c>
      <c r="BK75" s="29">
        <f t="shared" si="57"/>
        <v>35</v>
      </c>
      <c r="BL75" s="29">
        <f t="shared" si="57"/>
        <v>298</v>
      </c>
      <c r="BM75" s="29">
        <f t="shared" si="57"/>
        <v>144.44</v>
      </c>
      <c r="BN75" s="29">
        <f t="shared" si="57"/>
        <v>14.89</v>
      </c>
      <c r="BO75" s="29">
        <f t="shared" si="57"/>
        <v>10000</v>
      </c>
    </row>
    <row r="76" spans="1:69" ht="17.25" x14ac:dyDescent="0.3">
      <c r="B76" s="20" t="s">
        <v>31</v>
      </c>
      <c r="C76" s="21" t="s">
        <v>30</v>
      </c>
      <c r="D76" s="22">
        <f>D75/1000</f>
        <v>6.7269999999999996E-2</v>
      </c>
      <c r="E76" s="22">
        <f t="shared" ref="E76:BN76" si="58">E75/1000</f>
        <v>7.0000000000000007E-2</v>
      </c>
      <c r="F76" s="22">
        <f t="shared" si="58"/>
        <v>9.0999999999999998E-2</v>
      </c>
      <c r="G76" s="22">
        <f t="shared" si="58"/>
        <v>0.56799999999999995</v>
      </c>
      <c r="H76" s="22">
        <f t="shared" si="58"/>
        <v>1.25</v>
      </c>
      <c r="I76" s="22">
        <f t="shared" si="58"/>
        <v>0.72</v>
      </c>
      <c r="J76" s="22">
        <f t="shared" si="58"/>
        <v>7.1379999999999999E-2</v>
      </c>
      <c r="K76" s="22">
        <f t="shared" si="58"/>
        <v>0.66244000000000003</v>
      </c>
      <c r="L76" s="22">
        <f t="shared" si="58"/>
        <v>0.20083000000000001</v>
      </c>
      <c r="M76" s="22">
        <f t="shared" si="58"/>
        <v>0.52900000000000003</v>
      </c>
      <c r="N76" s="22">
        <f t="shared" si="58"/>
        <v>9.9489999999999995E-2</v>
      </c>
      <c r="O76" s="22">
        <f t="shared" si="58"/>
        <v>0.32031999999999999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0.70799999999999996</v>
      </c>
      <c r="V76" s="22">
        <f t="shared" si="58"/>
        <v>0.36410000000000003</v>
      </c>
      <c r="W76" s="22">
        <f>W75/1000</f>
        <v>5.8999999999999997E-2</v>
      </c>
      <c r="X76" s="22">
        <f t="shared" si="58"/>
        <v>9.1999999999999998E-3</v>
      </c>
      <c r="Y76" s="22">
        <f t="shared" si="58"/>
        <v>0</v>
      </c>
      <c r="Z76" s="22">
        <f t="shared" si="58"/>
        <v>0.36599999999999999</v>
      </c>
      <c r="AA76" s="22">
        <f t="shared" si="58"/>
        <v>0.315</v>
      </c>
      <c r="AB76" s="22">
        <f t="shared" si="58"/>
        <v>0.26300000000000001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0.316</v>
      </c>
      <c r="AF76" s="22">
        <f t="shared" si="58"/>
        <v>0.249</v>
      </c>
      <c r="AG76" s="22">
        <f t="shared" si="58"/>
        <v>0.22727</v>
      </c>
      <c r="AH76" s="22">
        <f t="shared" si="58"/>
        <v>6.9199999999999998E-2</v>
      </c>
      <c r="AI76" s="22">
        <f t="shared" si="58"/>
        <v>5.9249999999999997E-2</v>
      </c>
      <c r="AJ76" s="22">
        <f t="shared" si="58"/>
        <v>3.9399999999999998E-2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0.37839999999999996</v>
      </c>
      <c r="AN76" s="22">
        <f t="shared" si="58"/>
        <v>0.3</v>
      </c>
      <c r="AO76" s="22">
        <f t="shared" si="58"/>
        <v>0</v>
      </c>
      <c r="AP76" s="22">
        <f t="shared" si="58"/>
        <v>0.20115</v>
      </c>
      <c r="AQ76" s="22">
        <f t="shared" si="58"/>
        <v>6.25E-2</v>
      </c>
      <c r="AR76" s="22">
        <f t="shared" si="58"/>
        <v>6.2E-2</v>
      </c>
      <c r="AS76" s="22">
        <f t="shared" si="58"/>
        <v>8.0670000000000006E-2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0.12933</v>
      </c>
      <c r="BA76" s="22">
        <f t="shared" si="58"/>
        <v>0.34200000000000003</v>
      </c>
      <c r="BB76" s="22">
        <f t="shared" si="58"/>
        <v>0.59099999999999997</v>
      </c>
      <c r="BC76" s="22">
        <f t="shared" si="58"/>
        <v>0.55889</v>
      </c>
      <c r="BD76" s="22">
        <f t="shared" si="58"/>
        <v>0.217</v>
      </c>
      <c r="BE76" s="22">
        <f t="shared" si="58"/>
        <v>0.34899999999999998</v>
      </c>
      <c r="BF76" s="22">
        <f t="shared" si="58"/>
        <v>0</v>
      </c>
      <c r="BG76" s="22">
        <f t="shared" si="58"/>
        <v>2.7E-2</v>
      </c>
      <c r="BH76" s="22">
        <f t="shared" si="58"/>
        <v>3.5000000000000003E-2</v>
      </c>
      <c r="BI76" s="22">
        <f t="shared" si="58"/>
        <v>2.5999999999999999E-2</v>
      </c>
      <c r="BJ76" s="22">
        <f t="shared" si="58"/>
        <v>0.02</v>
      </c>
      <c r="BK76" s="22">
        <f t="shared" si="58"/>
        <v>3.5000000000000003E-2</v>
      </c>
      <c r="BL76" s="22">
        <f t="shared" si="58"/>
        <v>0.29799999999999999</v>
      </c>
      <c r="BM76" s="22">
        <f t="shared" si="58"/>
        <v>0.14443999999999999</v>
      </c>
      <c r="BN76" s="22">
        <f t="shared" si="58"/>
        <v>1.489E-2</v>
      </c>
      <c r="BO76" s="22">
        <f t="shared" ref="BO76" si="59">BO75/1000</f>
        <v>10</v>
      </c>
    </row>
    <row r="77" spans="1:69" ht="17.25" x14ac:dyDescent="0.3">
      <c r="A77" s="30"/>
      <c r="B77" s="31" t="s">
        <v>32</v>
      </c>
      <c r="C77" s="113"/>
      <c r="D77" s="32">
        <f>D73*D75</f>
        <v>2.6907999999999999</v>
      </c>
      <c r="E77" s="32">
        <f t="shared" ref="E77:BN77" si="60">E73*E75</f>
        <v>3.5</v>
      </c>
      <c r="F77" s="32">
        <f t="shared" si="60"/>
        <v>0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2.6497600000000001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0.91999999999999993</v>
      </c>
      <c r="Y77" s="32">
        <f t="shared" si="60"/>
        <v>0</v>
      </c>
      <c r="Z77" s="32">
        <f t="shared" si="60"/>
        <v>0</v>
      </c>
      <c r="AA77" s="32">
        <f t="shared" si="60"/>
        <v>0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12.456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10.26</v>
      </c>
      <c r="BB77" s="32">
        <f t="shared" si="60"/>
        <v>17.73</v>
      </c>
      <c r="BC77" s="32">
        <f t="shared" si="60"/>
        <v>16.7667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3.6180000000000003</v>
      </c>
      <c r="BH77" s="32">
        <f t="shared" si="60"/>
        <v>1.155</v>
      </c>
      <c r="BI77" s="32">
        <f t="shared" si="60"/>
        <v>0.72799999999999998</v>
      </c>
      <c r="BJ77" s="32">
        <f t="shared" si="60"/>
        <v>3.2</v>
      </c>
      <c r="BK77" s="32">
        <f t="shared" si="60"/>
        <v>0</v>
      </c>
      <c r="BL77" s="32">
        <f t="shared" si="60"/>
        <v>0.89400000000000002</v>
      </c>
      <c r="BM77" s="32">
        <f t="shared" si="60"/>
        <v>0.86663999999999997</v>
      </c>
      <c r="BN77" s="32">
        <f t="shared" si="60"/>
        <v>6.7005000000000009E-2</v>
      </c>
      <c r="BO77" s="32">
        <f t="shared" ref="BO77" si="61">BO73*BO75</f>
        <v>0</v>
      </c>
      <c r="BP77" s="33">
        <f>SUM(D77:BN77)</f>
        <v>78.094404999999995</v>
      </c>
      <c r="BQ77" s="34">
        <f>BP77/$C$9</f>
        <v>78.094404999999995</v>
      </c>
    </row>
    <row r="78" spans="1:69" ht="17.25" x14ac:dyDescent="0.3">
      <c r="A78" s="30"/>
      <c r="B78" s="31" t="s">
        <v>33</v>
      </c>
      <c r="C78" s="113"/>
      <c r="D78" s="32">
        <f>D73*D75</f>
        <v>2.6907999999999999</v>
      </c>
      <c r="E78" s="32">
        <f t="shared" ref="E78:BN78" si="62">E73*E75</f>
        <v>3.5</v>
      </c>
      <c r="F78" s="32">
        <f t="shared" si="62"/>
        <v>0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2.6497600000000001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0.91999999999999993</v>
      </c>
      <c r="Y78" s="32">
        <f t="shared" si="62"/>
        <v>0</v>
      </c>
      <c r="Z78" s="32">
        <f t="shared" si="62"/>
        <v>0</v>
      </c>
      <c r="AA78" s="32">
        <f t="shared" si="62"/>
        <v>0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12.456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10.26</v>
      </c>
      <c r="BB78" s="32">
        <f t="shared" si="62"/>
        <v>17.73</v>
      </c>
      <c r="BC78" s="32">
        <f t="shared" si="62"/>
        <v>16.7667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3.6180000000000003</v>
      </c>
      <c r="BH78" s="32">
        <f t="shared" si="62"/>
        <v>1.155</v>
      </c>
      <c r="BI78" s="32">
        <f t="shared" si="62"/>
        <v>0.72799999999999998</v>
      </c>
      <c r="BJ78" s="32">
        <f t="shared" si="62"/>
        <v>3.2</v>
      </c>
      <c r="BK78" s="32">
        <f t="shared" si="62"/>
        <v>0</v>
      </c>
      <c r="BL78" s="32">
        <f t="shared" si="62"/>
        <v>0.89400000000000002</v>
      </c>
      <c r="BM78" s="32">
        <f t="shared" si="62"/>
        <v>0.86663999999999997</v>
      </c>
      <c r="BN78" s="32">
        <f t="shared" si="62"/>
        <v>6.7005000000000009E-2</v>
      </c>
      <c r="BO78" s="32">
        <f t="shared" ref="BO78" si="63">BO73*BO75</f>
        <v>0</v>
      </c>
      <c r="BP78" s="33">
        <f>SUM(D78:BN78)</f>
        <v>78.094404999999995</v>
      </c>
      <c r="BQ78" s="34">
        <f>BP78/$C$9</f>
        <v>78.094404999999995</v>
      </c>
    </row>
    <row r="80" spans="1:69" x14ac:dyDescent="0.25">
      <c r="J80" s="1">
        <v>52</v>
      </c>
      <c r="K80" t="s">
        <v>2</v>
      </c>
      <c r="T80" t="s">
        <v>36</v>
      </c>
    </row>
    <row r="81" spans="1:69" ht="15" customHeight="1" x14ac:dyDescent="0.25">
      <c r="A81" s="98"/>
      <c r="B81" s="3" t="s">
        <v>4</v>
      </c>
      <c r="C81" s="95" t="s">
        <v>5</v>
      </c>
      <c r="D81" s="95" t="str">
        <f t="shared" ref="D81:AI81" si="64">D64</f>
        <v>Хлеб пшеничный</v>
      </c>
      <c r="E81" s="95" t="str">
        <f t="shared" si="64"/>
        <v>Хлеб ржано-пшеничный</v>
      </c>
      <c r="F81" s="95" t="str">
        <f t="shared" si="64"/>
        <v>Сахар</v>
      </c>
      <c r="G81" s="95" t="str">
        <f t="shared" si="64"/>
        <v>Чай</v>
      </c>
      <c r="H81" s="95" t="str">
        <f t="shared" si="64"/>
        <v>Какао</v>
      </c>
      <c r="I81" s="95" t="str">
        <f t="shared" si="64"/>
        <v>Кофейный напиток</v>
      </c>
      <c r="J81" s="95" t="str">
        <f t="shared" si="64"/>
        <v>Молоко 2,5%</v>
      </c>
      <c r="K81" s="95" t="str">
        <f t="shared" si="64"/>
        <v>Масло сливочное</v>
      </c>
      <c r="L81" s="95" t="str">
        <f t="shared" si="64"/>
        <v>Сметана 15%</v>
      </c>
      <c r="M81" s="95" t="str">
        <f t="shared" si="64"/>
        <v>Молоко сухое</v>
      </c>
      <c r="N81" s="95" t="str">
        <f t="shared" si="64"/>
        <v>Снежок 2,5 %</v>
      </c>
      <c r="O81" s="95" t="str">
        <f t="shared" si="64"/>
        <v>Творог 5%</v>
      </c>
      <c r="P81" s="95" t="str">
        <f t="shared" si="64"/>
        <v>Молоко сгущенное</v>
      </c>
      <c r="Q81" s="95" t="str">
        <f t="shared" si="64"/>
        <v xml:space="preserve">Джем Сава </v>
      </c>
      <c r="R81" s="95" t="str">
        <f t="shared" si="64"/>
        <v>Сыр</v>
      </c>
      <c r="S81" s="95" t="str">
        <f t="shared" si="64"/>
        <v>Зеленый горошек</v>
      </c>
      <c r="T81" s="95" t="str">
        <f t="shared" si="64"/>
        <v>Кукуруза консервирован.</v>
      </c>
      <c r="U81" s="95" t="str">
        <f t="shared" si="64"/>
        <v>Консервы рыбные</v>
      </c>
      <c r="V81" s="95" t="str">
        <f t="shared" si="64"/>
        <v>Огурцы консервирован.</v>
      </c>
      <c r="W81" s="95" t="str">
        <f t="shared" si="64"/>
        <v>Огурцы свежие</v>
      </c>
      <c r="X81" s="95" t="str">
        <f t="shared" si="64"/>
        <v>Яйцо</v>
      </c>
      <c r="Y81" s="95" t="str">
        <f t="shared" si="64"/>
        <v>Икра кабачковая</v>
      </c>
      <c r="Z81" s="95" t="str">
        <f t="shared" si="64"/>
        <v>Изюм</v>
      </c>
      <c r="AA81" s="95" t="str">
        <f t="shared" si="64"/>
        <v>Курага</v>
      </c>
      <c r="AB81" s="95" t="str">
        <f t="shared" si="64"/>
        <v>Чернослив</v>
      </c>
      <c r="AC81" s="95" t="str">
        <f t="shared" si="64"/>
        <v>Шиповник</v>
      </c>
      <c r="AD81" s="95" t="str">
        <f t="shared" si="64"/>
        <v>Сухофрукты</v>
      </c>
      <c r="AE81" s="95" t="str">
        <f t="shared" si="64"/>
        <v>Ягода свежемороженная</v>
      </c>
      <c r="AF81" s="95" t="str">
        <f t="shared" si="64"/>
        <v>Лимон</v>
      </c>
      <c r="AG81" s="95" t="str">
        <f t="shared" si="64"/>
        <v>Кисель</v>
      </c>
      <c r="AH81" s="95" t="str">
        <f t="shared" si="64"/>
        <v xml:space="preserve">Сок </v>
      </c>
      <c r="AI81" s="95" t="str">
        <f t="shared" si="64"/>
        <v>Макаронные изделия</v>
      </c>
      <c r="AJ81" s="95" t="str">
        <f t="shared" ref="AJ81:BO81" si="65">AJ64</f>
        <v>Мука</v>
      </c>
      <c r="AK81" s="95" t="str">
        <f t="shared" si="65"/>
        <v>Дрожжи</v>
      </c>
      <c r="AL81" s="95" t="str">
        <f t="shared" si="65"/>
        <v>Печенье</v>
      </c>
      <c r="AM81" s="95" t="str">
        <f t="shared" si="65"/>
        <v>Пряники</v>
      </c>
      <c r="AN81" s="95" t="str">
        <f t="shared" si="65"/>
        <v>Вафли</v>
      </c>
      <c r="AO81" s="95" t="str">
        <f t="shared" si="65"/>
        <v>Конфеты</v>
      </c>
      <c r="AP81" s="95" t="str">
        <f t="shared" si="65"/>
        <v>Повидло Сава</v>
      </c>
      <c r="AQ81" s="95" t="str">
        <f t="shared" si="65"/>
        <v>Крупа геркулес</v>
      </c>
      <c r="AR81" s="95" t="str">
        <f t="shared" si="65"/>
        <v>Крупа горох</v>
      </c>
      <c r="AS81" s="95" t="str">
        <f t="shared" si="65"/>
        <v>Крупа гречневая</v>
      </c>
      <c r="AT81" s="95" t="str">
        <f t="shared" si="65"/>
        <v>Крупа кукурузная</v>
      </c>
      <c r="AU81" s="95" t="str">
        <f t="shared" si="65"/>
        <v>Крупа манная</v>
      </c>
      <c r="AV81" s="95" t="str">
        <f t="shared" si="65"/>
        <v>Крупа перловая</v>
      </c>
      <c r="AW81" s="95" t="str">
        <f t="shared" si="65"/>
        <v>Крупа пшеничная</v>
      </c>
      <c r="AX81" s="95" t="str">
        <f t="shared" si="65"/>
        <v>Крупа пшено</v>
      </c>
      <c r="AY81" s="95" t="str">
        <f t="shared" si="65"/>
        <v>Крупа ячневая</v>
      </c>
      <c r="AZ81" s="95" t="str">
        <f t="shared" si="65"/>
        <v>Рис</v>
      </c>
      <c r="BA81" s="95" t="str">
        <f t="shared" si="65"/>
        <v>Цыпленок бройлер</v>
      </c>
      <c r="BB81" s="95" t="str">
        <f t="shared" si="65"/>
        <v>Филе куриное</v>
      </c>
      <c r="BC81" s="95" t="str">
        <f t="shared" si="65"/>
        <v>Фарш говяжий</v>
      </c>
      <c r="BD81" s="95" t="str">
        <f t="shared" si="65"/>
        <v>Печень куриная</v>
      </c>
      <c r="BE81" s="95" t="str">
        <f t="shared" si="65"/>
        <v>Филе минтая</v>
      </c>
      <c r="BF81" s="95" t="str">
        <f t="shared" si="65"/>
        <v>Филе сельди слабосол.</v>
      </c>
      <c r="BG81" s="95" t="str">
        <f t="shared" si="65"/>
        <v>Картофель</v>
      </c>
      <c r="BH81" s="95" t="str">
        <f t="shared" si="65"/>
        <v>Морковь</v>
      </c>
      <c r="BI81" s="95" t="str">
        <f t="shared" si="65"/>
        <v>Лук</v>
      </c>
      <c r="BJ81" s="95" t="str">
        <f t="shared" si="65"/>
        <v>Капуста</v>
      </c>
      <c r="BK81" s="95" t="str">
        <f t="shared" si="65"/>
        <v>Свекла</v>
      </c>
      <c r="BL81" s="95" t="str">
        <f t="shared" si="65"/>
        <v>Томатная паста</v>
      </c>
      <c r="BM81" s="95" t="str">
        <f t="shared" si="65"/>
        <v>Масло растительное</v>
      </c>
      <c r="BN81" s="95" t="str">
        <f t="shared" si="65"/>
        <v>Соль</v>
      </c>
      <c r="BO81" s="95" t="str">
        <f t="shared" si="65"/>
        <v>Аскорбиновая кислота</v>
      </c>
      <c r="BP81" s="100" t="s">
        <v>6</v>
      </c>
      <c r="BQ81" s="100" t="s">
        <v>7</v>
      </c>
    </row>
    <row r="82" spans="1:69" ht="36" customHeight="1" x14ac:dyDescent="0.25">
      <c r="A82" s="99"/>
      <c r="B82" s="4" t="s">
        <v>8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100"/>
    </row>
    <row r="83" spans="1:69" x14ac:dyDescent="0.25">
      <c r="A83" s="101" t="s">
        <v>20</v>
      </c>
      <c r="B83" s="5" t="str">
        <f>B21</f>
        <v>Напиток из шиповника</v>
      </c>
      <c r="C83" s="102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8.9999999999999993E-3</v>
      </c>
      <c r="G83" s="5">
        <f t="shared" si="66"/>
        <v>0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1.2999999999999999E-2</v>
      </c>
      <c r="AD83" s="5">
        <f t="shared" si="66"/>
        <v>0</v>
      </c>
      <c r="AE83" s="5">
        <f t="shared" si="66"/>
        <v>0</v>
      </c>
      <c r="AF83" s="5">
        <f t="shared" si="66"/>
        <v>0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101"/>
      <c r="B84" s="5" t="str">
        <f>B22</f>
        <v>Сдоба обыкновенная</v>
      </c>
      <c r="C84" s="103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101"/>
      <c r="B85" s="5">
        <f>B23</f>
        <v>0</v>
      </c>
      <c r="C85" s="103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101"/>
      <c r="B86" s="5">
        <f>B24</f>
        <v>0</v>
      </c>
      <c r="C86" s="103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1.2999999999999999E-2</v>
      </c>
      <c r="G87" s="22">
        <f t="shared" si="74"/>
        <v>0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1.2999999999999999E-2</v>
      </c>
      <c r="AD87" s="22">
        <f t="shared" si="74"/>
        <v>0</v>
      </c>
      <c r="AE87" s="22">
        <f t="shared" si="74"/>
        <v>0</v>
      </c>
      <c r="AF87" s="22">
        <f t="shared" si="74"/>
        <v>0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1.2999999999999999E-2</v>
      </c>
      <c r="G88" s="23">
        <f t="shared" si="77"/>
        <v>0</v>
      </c>
      <c r="H88" s="23">
        <f t="shared" si="77"/>
        <v>0</v>
      </c>
      <c r="I88" s="23">
        <f t="shared" si="77"/>
        <v>0</v>
      </c>
      <c r="J88" s="23">
        <f t="shared" si="77"/>
        <v>1.9E-2</v>
      </c>
      <c r="K88" s="23">
        <f t="shared" si="77"/>
        <v>2.5000000000000001E-3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4.1666000000000002E-2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1.2999999999999999E-2</v>
      </c>
      <c r="AD88" s="23">
        <f t="shared" si="79"/>
        <v>0</v>
      </c>
      <c r="AE88" s="23">
        <f t="shared" si="79"/>
        <v>0</v>
      </c>
      <c r="AF88" s="23">
        <f t="shared" si="79"/>
        <v>0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4.7E-2</v>
      </c>
      <c r="AK88" s="23">
        <f t="shared" si="79"/>
        <v>2E-3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29</v>
      </c>
      <c r="C90" s="28" t="s">
        <v>30</v>
      </c>
      <c r="D90" s="29">
        <f t="shared" ref="D90:AI90" si="81">D40</f>
        <v>67.27</v>
      </c>
      <c r="E90" s="29">
        <f t="shared" si="81"/>
        <v>70</v>
      </c>
      <c r="F90" s="29">
        <f t="shared" si="81"/>
        <v>91</v>
      </c>
      <c r="G90" s="29">
        <f t="shared" si="81"/>
        <v>568</v>
      </c>
      <c r="H90" s="29">
        <f t="shared" si="81"/>
        <v>1250</v>
      </c>
      <c r="I90" s="29">
        <f t="shared" si="81"/>
        <v>720</v>
      </c>
      <c r="J90" s="29">
        <f t="shared" si="81"/>
        <v>71.38</v>
      </c>
      <c r="K90" s="29">
        <f t="shared" si="81"/>
        <v>662.44</v>
      </c>
      <c r="L90" s="29">
        <f t="shared" si="81"/>
        <v>200.83</v>
      </c>
      <c r="M90" s="29">
        <f t="shared" si="81"/>
        <v>529</v>
      </c>
      <c r="N90" s="29">
        <f t="shared" si="81"/>
        <v>99.49</v>
      </c>
      <c r="O90" s="29">
        <f t="shared" si="81"/>
        <v>320.32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708</v>
      </c>
      <c r="V90" s="29">
        <f t="shared" si="81"/>
        <v>364.1</v>
      </c>
      <c r="W90" s="29">
        <f t="shared" si="81"/>
        <v>59</v>
      </c>
      <c r="X90" s="29">
        <f t="shared" si="81"/>
        <v>9.1999999999999993</v>
      </c>
      <c r="Y90" s="29">
        <f t="shared" si="81"/>
        <v>0</v>
      </c>
      <c r="Z90" s="29">
        <f t="shared" si="81"/>
        <v>366</v>
      </c>
      <c r="AA90" s="29">
        <f t="shared" si="81"/>
        <v>315</v>
      </c>
      <c r="AB90" s="29">
        <f t="shared" si="81"/>
        <v>263</v>
      </c>
      <c r="AC90" s="29">
        <f t="shared" si="81"/>
        <v>250</v>
      </c>
      <c r="AD90" s="29">
        <f t="shared" si="81"/>
        <v>145</v>
      </c>
      <c r="AE90" s="29">
        <f t="shared" si="81"/>
        <v>316</v>
      </c>
      <c r="AF90" s="29">
        <f t="shared" si="81"/>
        <v>249</v>
      </c>
      <c r="AG90" s="29">
        <f t="shared" si="81"/>
        <v>227.27</v>
      </c>
      <c r="AH90" s="29">
        <f t="shared" si="81"/>
        <v>69.2</v>
      </c>
      <c r="AI90" s="29">
        <f t="shared" si="81"/>
        <v>59.25</v>
      </c>
      <c r="AJ90" s="29">
        <f t="shared" ref="AJ90:BO90" si="82">AJ40</f>
        <v>39.4</v>
      </c>
      <c r="AK90" s="29">
        <f t="shared" si="82"/>
        <v>190</v>
      </c>
      <c r="AL90" s="29">
        <f t="shared" si="82"/>
        <v>194</v>
      </c>
      <c r="AM90" s="29">
        <f t="shared" si="82"/>
        <v>378.4</v>
      </c>
      <c r="AN90" s="29">
        <f t="shared" si="82"/>
        <v>300</v>
      </c>
      <c r="AO90" s="29">
        <f t="shared" si="82"/>
        <v>0</v>
      </c>
      <c r="AP90" s="29">
        <f t="shared" si="82"/>
        <v>201.15</v>
      </c>
      <c r="AQ90" s="29">
        <f t="shared" si="82"/>
        <v>62.5</v>
      </c>
      <c r="AR90" s="29">
        <f t="shared" si="82"/>
        <v>62</v>
      </c>
      <c r="AS90" s="29">
        <f t="shared" si="82"/>
        <v>80.67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129.33000000000001</v>
      </c>
      <c r="BA90" s="29">
        <f t="shared" si="82"/>
        <v>342</v>
      </c>
      <c r="BB90" s="29">
        <f t="shared" si="82"/>
        <v>591</v>
      </c>
      <c r="BC90" s="29">
        <f t="shared" si="82"/>
        <v>558.89</v>
      </c>
      <c r="BD90" s="29">
        <f t="shared" si="82"/>
        <v>217</v>
      </c>
      <c r="BE90" s="29">
        <f t="shared" si="82"/>
        <v>349</v>
      </c>
      <c r="BF90" s="29">
        <f t="shared" si="82"/>
        <v>0</v>
      </c>
      <c r="BG90" s="29">
        <f t="shared" si="82"/>
        <v>27</v>
      </c>
      <c r="BH90" s="29">
        <f t="shared" si="82"/>
        <v>35</v>
      </c>
      <c r="BI90" s="29">
        <f t="shared" si="82"/>
        <v>26</v>
      </c>
      <c r="BJ90" s="29">
        <f t="shared" si="82"/>
        <v>20</v>
      </c>
      <c r="BK90" s="29">
        <f t="shared" si="82"/>
        <v>35</v>
      </c>
      <c r="BL90" s="29">
        <f t="shared" si="82"/>
        <v>298</v>
      </c>
      <c r="BM90" s="29">
        <f t="shared" si="82"/>
        <v>144.44</v>
      </c>
      <c r="BN90" s="29">
        <f t="shared" si="82"/>
        <v>14.89</v>
      </c>
      <c r="BO90" s="29">
        <f t="shared" si="82"/>
        <v>10000</v>
      </c>
    </row>
    <row r="91" spans="1:69" ht="17.25" x14ac:dyDescent="0.3">
      <c r="B91" s="20" t="s">
        <v>31</v>
      </c>
      <c r="C91" s="21" t="s">
        <v>30</v>
      </c>
      <c r="D91" s="22">
        <f>D90/1000</f>
        <v>6.7269999999999996E-2</v>
      </c>
      <c r="E91" s="22">
        <f t="shared" ref="E91:BN91" si="83">E90/1000</f>
        <v>7.0000000000000007E-2</v>
      </c>
      <c r="F91" s="22">
        <f t="shared" si="83"/>
        <v>9.0999999999999998E-2</v>
      </c>
      <c r="G91" s="22">
        <f t="shared" si="83"/>
        <v>0.56799999999999995</v>
      </c>
      <c r="H91" s="22">
        <f t="shared" si="83"/>
        <v>1.25</v>
      </c>
      <c r="I91" s="22">
        <f t="shared" si="83"/>
        <v>0.72</v>
      </c>
      <c r="J91" s="22">
        <f t="shared" si="83"/>
        <v>7.1379999999999999E-2</v>
      </c>
      <c r="K91" s="22">
        <f t="shared" si="83"/>
        <v>0.66244000000000003</v>
      </c>
      <c r="L91" s="22">
        <f t="shared" si="83"/>
        <v>0.20083000000000001</v>
      </c>
      <c r="M91" s="22">
        <f t="shared" si="83"/>
        <v>0.52900000000000003</v>
      </c>
      <c r="N91" s="22">
        <f t="shared" si="83"/>
        <v>9.9489999999999995E-2</v>
      </c>
      <c r="O91" s="22">
        <f t="shared" si="83"/>
        <v>0.32031999999999999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0.70799999999999996</v>
      </c>
      <c r="V91" s="22">
        <f t="shared" si="83"/>
        <v>0.36410000000000003</v>
      </c>
      <c r="W91" s="22">
        <f>W90/1000</f>
        <v>5.8999999999999997E-2</v>
      </c>
      <c r="X91" s="22">
        <f t="shared" si="83"/>
        <v>9.1999999999999998E-3</v>
      </c>
      <c r="Y91" s="22">
        <f t="shared" si="83"/>
        <v>0</v>
      </c>
      <c r="Z91" s="22">
        <f t="shared" si="83"/>
        <v>0.36599999999999999</v>
      </c>
      <c r="AA91" s="22">
        <f t="shared" si="83"/>
        <v>0.315</v>
      </c>
      <c r="AB91" s="22">
        <f t="shared" si="83"/>
        <v>0.26300000000000001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0.316</v>
      </c>
      <c r="AF91" s="22">
        <f t="shared" si="83"/>
        <v>0.249</v>
      </c>
      <c r="AG91" s="22">
        <f t="shared" si="83"/>
        <v>0.22727</v>
      </c>
      <c r="AH91" s="22">
        <f t="shared" si="83"/>
        <v>6.9199999999999998E-2</v>
      </c>
      <c r="AI91" s="22">
        <f t="shared" si="83"/>
        <v>5.9249999999999997E-2</v>
      </c>
      <c r="AJ91" s="22">
        <f t="shared" si="83"/>
        <v>3.9399999999999998E-2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0.37839999999999996</v>
      </c>
      <c r="AN91" s="22">
        <f t="shared" si="83"/>
        <v>0.3</v>
      </c>
      <c r="AO91" s="22">
        <f t="shared" si="83"/>
        <v>0</v>
      </c>
      <c r="AP91" s="22">
        <f t="shared" si="83"/>
        <v>0.20115</v>
      </c>
      <c r="AQ91" s="22">
        <f t="shared" si="83"/>
        <v>6.25E-2</v>
      </c>
      <c r="AR91" s="22">
        <f t="shared" si="83"/>
        <v>6.2E-2</v>
      </c>
      <c r="AS91" s="22">
        <f t="shared" si="83"/>
        <v>8.0670000000000006E-2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0.12933</v>
      </c>
      <c r="BA91" s="22">
        <f t="shared" si="83"/>
        <v>0.34200000000000003</v>
      </c>
      <c r="BB91" s="22">
        <f t="shared" si="83"/>
        <v>0.59099999999999997</v>
      </c>
      <c r="BC91" s="22">
        <f t="shared" si="83"/>
        <v>0.55889</v>
      </c>
      <c r="BD91" s="22">
        <f t="shared" si="83"/>
        <v>0.217</v>
      </c>
      <c r="BE91" s="22">
        <f t="shared" si="83"/>
        <v>0.34899999999999998</v>
      </c>
      <c r="BF91" s="22">
        <f t="shared" si="83"/>
        <v>0</v>
      </c>
      <c r="BG91" s="22">
        <f t="shared" si="83"/>
        <v>2.7E-2</v>
      </c>
      <c r="BH91" s="22">
        <f t="shared" si="83"/>
        <v>3.5000000000000003E-2</v>
      </c>
      <c r="BI91" s="22">
        <f t="shared" si="83"/>
        <v>2.5999999999999999E-2</v>
      </c>
      <c r="BJ91" s="22">
        <f t="shared" si="83"/>
        <v>0.02</v>
      </c>
      <c r="BK91" s="22">
        <f t="shared" si="83"/>
        <v>3.5000000000000003E-2</v>
      </c>
      <c r="BL91" s="22">
        <f t="shared" si="83"/>
        <v>0.29799999999999999</v>
      </c>
      <c r="BM91" s="22">
        <f t="shared" si="83"/>
        <v>0.14443999999999999</v>
      </c>
      <c r="BN91" s="22">
        <f t="shared" si="83"/>
        <v>1.489E-2</v>
      </c>
      <c r="BO91" s="22">
        <f t="shared" ref="BO91" si="84">BO90/1000</f>
        <v>10</v>
      </c>
    </row>
    <row r="92" spans="1:69" ht="17.25" x14ac:dyDescent="0.3">
      <c r="A92" s="30"/>
      <c r="B92" s="31" t="s">
        <v>32</v>
      </c>
      <c r="C92" s="113"/>
      <c r="D92" s="32">
        <f>D88*D90</f>
        <v>0</v>
      </c>
      <c r="E92" s="32">
        <f t="shared" ref="E92:BN92" si="85">E88*E90</f>
        <v>0</v>
      </c>
      <c r="F92" s="32">
        <f t="shared" si="85"/>
        <v>1.1830000000000001</v>
      </c>
      <c r="G92" s="32">
        <f t="shared" si="85"/>
        <v>0</v>
      </c>
      <c r="H92" s="32">
        <f t="shared" si="85"/>
        <v>0</v>
      </c>
      <c r="I92" s="32">
        <f t="shared" si="85"/>
        <v>0</v>
      </c>
      <c r="J92" s="32">
        <f t="shared" si="85"/>
        <v>1.35622</v>
      </c>
      <c r="K92" s="32">
        <f t="shared" si="85"/>
        <v>1.6561000000000001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0.38332719999999998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3.25</v>
      </c>
      <c r="AD92" s="32">
        <f t="shared" si="85"/>
        <v>0</v>
      </c>
      <c r="AE92" s="32">
        <f t="shared" si="85"/>
        <v>0</v>
      </c>
      <c r="AF92" s="32">
        <f t="shared" si="85"/>
        <v>0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1.8517999999999999</v>
      </c>
      <c r="AK92" s="32">
        <f t="shared" si="85"/>
        <v>0.38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10.0604472</v>
      </c>
      <c r="BQ92" s="34">
        <f>BP92/$C$21</f>
        <v>10.0604472</v>
      </c>
    </row>
    <row r="93" spans="1:69" ht="17.25" x14ac:dyDescent="0.3">
      <c r="A93" s="30"/>
      <c r="B93" s="31" t="s">
        <v>33</v>
      </c>
      <c r="C93" s="113"/>
      <c r="D93" s="32">
        <f>D88*D90</f>
        <v>0</v>
      </c>
      <c r="E93" s="32">
        <f t="shared" ref="E93:BN93" si="87">E88*E90</f>
        <v>0</v>
      </c>
      <c r="F93" s="32">
        <f t="shared" si="87"/>
        <v>1.1830000000000001</v>
      </c>
      <c r="G93" s="32">
        <f t="shared" si="87"/>
        <v>0</v>
      </c>
      <c r="H93" s="32">
        <f t="shared" si="87"/>
        <v>0</v>
      </c>
      <c r="I93" s="32">
        <f t="shared" si="87"/>
        <v>0</v>
      </c>
      <c r="J93" s="32">
        <f t="shared" si="87"/>
        <v>1.35622</v>
      </c>
      <c r="K93" s="32">
        <f t="shared" si="87"/>
        <v>1.6561000000000001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0.38332719999999998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3.25</v>
      </c>
      <c r="AD93" s="32">
        <f t="shared" si="87"/>
        <v>0</v>
      </c>
      <c r="AE93" s="32">
        <f t="shared" si="87"/>
        <v>0</v>
      </c>
      <c r="AF93" s="32">
        <f t="shared" si="87"/>
        <v>0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1.8517999999999999</v>
      </c>
      <c r="AK93" s="32">
        <f t="shared" si="87"/>
        <v>0.38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10.0604472</v>
      </c>
      <c r="BQ93" s="34">
        <f>BP93/$C$21</f>
        <v>10.0604472</v>
      </c>
    </row>
    <row r="95" spans="1:69" x14ac:dyDescent="0.25">
      <c r="J95" s="1">
        <v>52</v>
      </c>
      <c r="K95" t="s">
        <v>2</v>
      </c>
      <c r="T95" t="s">
        <v>36</v>
      </c>
    </row>
    <row r="96" spans="1:69" ht="15" customHeight="1" x14ac:dyDescent="0.25">
      <c r="A96" s="98"/>
      <c r="B96" s="3" t="s">
        <v>4</v>
      </c>
      <c r="C96" s="95" t="s">
        <v>5</v>
      </c>
      <c r="D96" s="95" t="str">
        <f t="shared" ref="D96:BN96" si="89">D81</f>
        <v>Хлеб пшеничный</v>
      </c>
      <c r="E96" s="95" t="str">
        <f t="shared" si="89"/>
        <v>Хлеб ржано-пшеничный</v>
      </c>
      <c r="F96" s="95" t="str">
        <f t="shared" si="89"/>
        <v>Сахар</v>
      </c>
      <c r="G96" s="95" t="str">
        <f t="shared" si="89"/>
        <v>Чай</v>
      </c>
      <c r="H96" s="95" t="str">
        <f t="shared" si="89"/>
        <v>Какао</v>
      </c>
      <c r="I96" s="95" t="str">
        <f t="shared" si="89"/>
        <v>Кофейный напиток</v>
      </c>
      <c r="J96" s="95" t="str">
        <f t="shared" si="89"/>
        <v>Молоко 2,5%</v>
      </c>
      <c r="K96" s="95" t="str">
        <f t="shared" si="89"/>
        <v>Масло сливочное</v>
      </c>
      <c r="L96" s="95" t="str">
        <f t="shared" si="89"/>
        <v>Сметана 15%</v>
      </c>
      <c r="M96" s="95" t="str">
        <f t="shared" si="89"/>
        <v>Молоко сухое</v>
      </c>
      <c r="N96" s="95" t="str">
        <f t="shared" si="89"/>
        <v>Снежок 2,5 %</v>
      </c>
      <c r="O96" s="95" t="str">
        <f t="shared" si="89"/>
        <v>Творог 5%</v>
      </c>
      <c r="P96" s="95" t="str">
        <f t="shared" si="89"/>
        <v>Молоко сгущенное</v>
      </c>
      <c r="Q96" s="95" t="str">
        <f t="shared" si="89"/>
        <v xml:space="preserve">Джем Сава </v>
      </c>
      <c r="R96" s="95" t="str">
        <f t="shared" si="89"/>
        <v>Сыр</v>
      </c>
      <c r="S96" s="95" t="str">
        <f t="shared" si="89"/>
        <v>Зеленый горошек</v>
      </c>
      <c r="T96" s="95" t="str">
        <f t="shared" si="89"/>
        <v>Кукуруза консервирован.</v>
      </c>
      <c r="U96" s="95" t="str">
        <f t="shared" si="89"/>
        <v>Консервы рыбные</v>
      </c>
      <c r="V96" s="95" t="str">
        <f t="shared" si="89"/>
        <v>Огурцы консервирован.</v>
      </c>
      <c r="W96" s="95" t="str">
        <f>W81</f>
        <v>Огурцы свежие</v>
      </c>
      <c r="X96" s="95" t="str">
        <f t="shared" si="89"/>
        <v>Яйцо</v>
      </c>
      <c r="Y96" s="95" t="str">
        <f t="shared" si="89"/>
        <v>Икра кабачковая</v>
      </c>
      <c r="Z96" s="95" t="str">
        <f t="shared" si="89"/>
        <v>Изюм</v>
      </c>
      <c r="AA96" s="95" t="str">
        <f t="shared" si="89"/>
        <v>Курага</v>
      </c>
      <c r="AB96" s="95" t="str">
        <f t="shared" si="89"/>
        <v>Чернослив</v>
      </c>
      <c r="AC96" s="95" t="str">
        <f t="shared" si="89"/>
        <v>Шиповник</v>
      </c>
      <c r="AD96" s="95" t="str">
        <f t="shared" si="89"/>
        <v>Сухофрукты</v>
      </c>
      <c r="AE96" s="95" t="str">
        <f t="shared" si="89"/>
        <v>Ягода свежемороженная</v>
      </c>
      <c r="AF96" s="95" t="str">
        <f t="shared" si="89"/>
        <v>Лимон</v>
      </c>
      <c r="AG96" s="95" t="str">
        <f t="shared" si="89"/>
        <v>Кисель</v>
      </c>
      <c r="AH96" s="95" t="str">
        <f t="shared" si="89"/>
        <v xml:space="preserve">Сок </v>
      </c>
      <c r="AI96" s="95" t="str">
        <f t="shared" si="89"/>
        <v>Макаронные изделия</v>
      </c>
      <c r="AJ96" s="95" t="str">
        <f t="shared" si="89"/>
        <v>Мука</v>
      </c>
      <c r="AK96" s="95" t="str">
        <f t="shared" si="89"/>
        <v>Дрожжи</v>
      </c>
      <c r="AL96" s="95" t="str">
        <f t="shared" si="89"/>
        <v>Печенье</v>
      </c>
      <c r="AM96" s="95" t="str">
        <f t="shared" si="89"/>
        <v>Пряники</v>
      </c>
      <c r="AN96" s="95" t="str">
        <f t="shared" si="89"/>
        <v>Вафли</v>
      </c>
      <c r="AO96" s="95" t="str">
        <f t="shared" si="89"/>
        <v>Конфеты</v>
      </c>
      <c r="AP96" s="95" t="str">
        <f t="shared" si="89"/>
        <v>Повидло Сава</v>
      </c>
      <c r="AQ96" s="95" t="str">
        <f t="shared" si="89"/>
        <v>Крупа геркулес</v>
      </c>
      <c r="AR96" s="95" t="str">
        <f t="shared" si="89"/>
        <v>Крупа горох</v>
      </c>
      <c r="AS96" s="95" t="str">
        <f t="shared" si="89"/>
        <v>Крупа гречневая</v>
      </c>
      <c r="AT96" s="95" t="str">
        <f t="shared" si="89"/>
        <v>Крупа кукурузная</v>
      </c>
      <c r="AU96" s="95" t="str">
        <f t="shared" si="89"/>
        <v>Крупа манная</v>
      </c>
      <c r="AV96" s="95" t="str">
        <f t="shared" si="89"/>
        <v>Крупа перловая</v>
      </c>
      <c r="AW96" s="95" t="str">
        <f t="shared" si="89"/>
        <v>Крупа пшеничная</v>
      </c>
      <c r="AX96" s="95" t="str">
        <f t="shared" si="89"/>
        <v>Крупа пшено</v>
      </c>
      <c r="AY96" s="95" t="str">
        <f t="shared" si="89"/>
        <v>Крупа ячневая</v>
      </c>
      <c r="AZ96" s="95" t="str">
        <f t="shared" si="89"/>
        <v>Рис</v>
      </c>
      <c r="BA96" s="95" t="str">
        <f t="shared" si="89"/>
        <v>Цыпленок бройлер</v>
      </c>
      <c r="BB96" s="95" t="str">
        <f t="shared" si="89"/>
        <v>Филе куриное</v>
      </c>
      <c r="BC96" s="95" t="str">
        <f t="shared" si="89"/>
        <v>Фарш говяжий</v>
      </c>
      <c r="BD96" s="95" t="str">
        <f t="shared" si="89"/>
        <v>Печень куриная</v>
      </c>
      <c r="BE96" s="95" t="str">
        <f t="shared" si="89"/>
        <v>Филе минтая</v>
      </c>
      <c r="BF96" s="95" t="str">
        <f t="shared" si="89"/>
        <v>Филе сельди слабосол.</v>
      </c>
      <c r="BG96" s="95" t="str">
        <f t="shared" si="89"/>
        <v>Картофель</v>
      </c>
      <c r="BH96" s="95" t="str">
        <f t="shared" si="89"/>
        <v>Морковь</v>
      </c>
      <c r="BI96" s="95" t="str">
        <f t="shared" si="89"/>
        <v>Лук</v>
      </c>
      <c r="BJ96" s="95" t="str">
        <f t="shared" si="89"/>
        <v>Капуста</v>
      </c>
      <c r="BK96" s="95" t="str">
        <f t="shared" si="89"/>
        <v>Свекла</v>
      </c>
      <c r="BL96" s="95" t="str">
        <f t="shared" si="89"/>
        <v>Томатная паста</v>
      </c>
      <c r="BM96" s="95" t="str">
        <f t="shared" si="89"/>
        <v>Масло растительное</v>
      </c>
      <c r="BN96" s="95" t="str">
        <f t="shared" si="89"/>
        <v>Соль</v>
      </c>
      <c r="BO96" s="95" t="str">
        <f t="shared" ref="BO96" si="90">BO81</f>
        <v>Аскорбиновая кислота</v>
      </c>
      <c r="BP96" s="100" t="s">
        <v>6</v>
      </c>
      <c r="BQ96" s="100" t="s">
        <v>7</v>
      </c>
    </row>
    <row r="97" spans="1:69" ht="36" customHeight="1" x14ac:dyDescent="0.25">
      <c r="A97" s="99"/>
      <c r="B97" s="4" t="s">
        <v>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100"/>
    </row>
    <row r="98" spans="1:69" x14ac:dyDescent="0.25">
      <c r="A98" s="101" t="s">
        <v>23</v>
      </c>
      <c r="B98" s="18" t="str">
        <f>B25</f>
        <v>Суп - уха</v>
      </c>
      <c r="C98" s="102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101"/>
      <c r="B99" s="18" t="str">
        <f>B26</f>
        <v>Хлеб пшеничный</v>
      </c>
      <c r="C99" s="103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101"/>
      <c r="B100" s="18" t="str">
        <f>B27</f>
        <v>Чай с сахаром</v>
      </c>
      <c r="C100" s="103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101"/>
      <c r="B101" s="18">
        <f>B28</f>
        <v>0</v>
      </c>
      <c r="C101" s="103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101"/>
      <c r="B102" s="18">
        <f>B29</f>
        <v>0</v>
      </c>
      <c r="C102" s="104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0.02</v>
      </c>
      <c r="E104" s="23">
        <f t="shared" si="103"/>
        <v>0</v>
      </c>
      <c r="F104" s="23">
        <f t="shared" si="103"/>
        <v>0.01</v>
      </c>
      <c r="G104" s="23">
        <f t="shared" si="103"/>
        <v>4.0000000000000002E-4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1.7999999999999999E-2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6.3E-3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0.125</v>
      </c>
      <c r="BH104" s="23">
        <f t="shared" si="103"/>
        <v>1.4E-2</v>
      </c>
      <c r="BI104" s="23">
        <f t="shared" si="103"/>
        <v>1.25E-3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2E-3</v>
      </c>
      <c r="BN104" s="23">
        <f t="shared" si="103"/>
        <v>1E-3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29</v>
      </c>
      <c r="C106" s="28" t="s">
        <v>30</v>
      </c>
      <c r="D106" s="29">
        <f t="shared" ref="D106:AI106" si="105">D40</f>
        <v>67.27</v>
      </c>
      <c r="E106" s="29">
        <f t="shared" si="105"/>
        <v>70</v>
      </c>
      <c r="F106" s="29">
        <f t="shared" si="105"/>
        <v>91</v>
      </c>
      <c r="G106" s="29">
        <f t="shared" si="105"/>
        <v>568</v>
      </c>
      <c r="H106" s="29">
        <f t="shared" si="105"/>
        <v>1250</v>
      </c>
      <c r="I106" s="29">
        <f t="shared" si="105"/>
        <v>720</v>
      </c>
      <c r="J106" s="29">
        <f t="shared" si="105"/>
        <v>71.38</v>
      </c>
      <c r="K106" s="29">
        <f t="shared" si="105"/>
        <v>662.44</v>
      </c>
      <c r="L106" s="29">
        <f t="shared" si="105"/>
        <v>200.83</v>
      </c>
      <c r="M106" s="29">
        <f t="shared" si="105"/>
        <v>529</v>
      </c>
      <c r="N106" s="29">
        <f t="shared" si="105"/>
        <v>99.49</v>
      </c>
      <c r="O106" s="29">
        <f t="shared" si="105"/>
        <v>320.32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708</v>
      </c>
      <c r="V106" s="29">
        <f t="shared" si="105"/>
        <v>364.1</v>
      </c>
      <c r="W106" s="29">
        <f t="shared" si="105"/>
        <v>59</v>
      </c>
      <c r="X106" s="29">
        <f t="shared" si="105"/>
        <v>9.1999999999999993</v>
      </c>
      <c r="Y106" s="29">
        <f t="shared" si="105"/>
        <v>0</v>
      </c>
      <c r="Z106" s="29">
        <f t="shared" si="105"/>
        <v>366</v>
      </c>
      <c r="AA106" s="29">
        <f t="shared" si="105"/>
        <v>315</v>
      </c>
      <c r="AB106" s="29">
        <f t="shared" si="105"/>
        <v>263</v>
      </c>
      <c r="AC106" s="29">
        <f t="shared" si="105"/>
        <v>250</v>
      </c>
      <c r="AD106" s="29">
        <f t="shared" si="105"/>
        <v>145</v>
      </c>
      <c r="AE106" s="29">
        <f t="shared" si="105"/>
        <v>316</v>
      </c>
      <c r="AF106" s="29">
        <f t="shared" si="105"/>
        <v>249</v>
      </c>
      <c r="AG106" s="29">
        <f t="shared" si="105"/>
        <v>227.27</v>
      </c>
      <c r="AH106" s="29">
        <f t="shared" si="105"/>
        <v>69.2</v>
      </c>
      <c r="AI106" s="29">
        <f t="shared" si="105"/>
        <v>59.25</v>
      </c>
      <c r="AJ106" s="29">
        <f t="shared" ref="AJ106:BO106" si="106">AJ40</f>
        <v>39.4</v>
      </c>
      <c r="AK106" s="29">
        <f t="shared" si="106"/>
        <v>190</v>
      </c>
      <c r="AL106" s="29">
        <f t="shared" si="106"/>
        <v>194</v>
      </c>
      <c r="AM106" s="29">
        <f t="shared" si="106"/>
        <v>378.4</v>
      </c>
      <c r="AN106" s="29">
        <f t="shared" si="106"/>
        <v>300</v>
      </c>
      <c r="AO106" s="29">
        <f t="shared" si="106"/>
        <v>0</v>
      </c>
      <c r="AP106" s="29">
        <f t="shared" si="106"/>
        <v>201.15</v>
      </c>
      <c r="AQ106" s="29">
        <f t="shared" si="106"/>
        <v>62.5</v>
      </c>
      <c r="AR106" s="29">
        <f t="shared" si="106"/>
        <v>62</v>
      </c>
      <c r="AS106" s="29">
        <f t="shared" si="106"/>
        <v>80.67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129.33000000000001</v>
      </c>
      <c r="BA106" s="29">
        <f t="shared" si="106"/>
        <v>342</v>
      </c>
      <c r="BB106" s="29">
        <f t="shared" si="106"/>
        <v>591</v>
      </c>
      <c r="BC106" s="29">
        <f t="shared" si="106"/>
        <v>558.89</v>
      </c>
      <c r="BD106" s="29">
        <f t="shared" si="106"/>
        <v>217</v>
      </c>
      <c r="BE106" s="29">
        <f t="shared" si="106"/>
        <v>349</v>
      </c>
      <c r="BF106" s="29">
        <f t="shared" si="106"/>
        <v>0</v>
      </c>
      <c r="BG106" s="29">
        <f t="shared" si="106"/>
        <v>27</v>
      </c>
      <c r="BH106" s="29">
        <f t="shared" si="106"/>
        <v>35</v>
      </c>
      <c r="BI106" s="29">
        <f t="shared" si="106"/>
        <v>26</v>
      </c>
      <c r="BJ106" s="29">
        <f t="shared" si="106"/>
        <v>20</v>
      </c>
      <c r="BK106" s="29">
        <f t="shared" si="106"/>
        <v>35</v>
      </c>
      <c r="BL106" s="29">
        <f t="shared" si="106"/>
        <v>298</v>
      </c>
      <c r="BM106" s="29">
        <f t="shared" si="106"/>
        <v>144.44</v>
      </c>
      <c r="BN106" s="29">
        <f t="shared" si="106"/>
        <v>14.89</v>
      </c>
      <c r="BO106" s="29">
        <f t="shared" si="106"/>
        <v>10000</v>
      </c>
    </row>
    <row r="107" spans="1:69" ht="17.25" x14ac:dyDescent="0.3">
      <c r="B107" s="20" t="s">
        <v>31</v>
      </c>
      <c r="C107" s="21" t="s">
        <v>30</v>
      </c>
      <c r="D107" s="22">
        <f>D106/1000</f>
        <v>6.7269999999999996E-2</v>
      </c>
      <c r="E107" s="22">
        <f t="shared" ref="E107:BN107" si="107">E106/1000</f>
        <v>7.0000000000000007E-2</v>
      </c>
      <c r="F107" s="22">
        <f t="shared" si="107"/>
        <v>9.0999999999999998E-2</v>
      </c>
      <c r="G107" s="22">
        <f t="shared" si="107"/>
        <v>0.56799999999999995</v>
      </c>
      <c r="H107" s="22">
        <f t="shared" si="107"/>
        <v>1.25</v>
      </c>
      <c r="I107" s="22">
        <f t="shared" si="107"/>
        <v>0.72</v>
      </c>
      <c r="J107" s="22">
        <f t="shared" si="107"/>
        <v>7.1379999999999999E-2</v>
      </c>
      <c r="K107" s="22">
        <f t="shared" si="107"/>
        <v>0.66244000000000003</v>
      </c>
      <c r="L107" s="22">
        <f t="shared" si="107"/>
        <v>0.20083000000000001</v>
      </c>
      <c r="M107" s="22">
        <f t="shared" si="107"/>
        <v>0.52900000000000003</v>
      </c>
      <c r="N107" s="22">
        <f t="shared" si="107"/>
        <v>9.9489999999999995E-2</v>
      </c>
      <c r="O107" s="22">
        <f t="shared" si="107"/>
        <v>0.32031999999999999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0.70799999999999996</v>
      </c>
      <c r="V107" s="22">
        <f t="shared" si="107"/>
        <v>0.36410000000000003</v>
      </c>
      <c r="W107" s="22">
        <f>W106/1000</f>
        <v>5.8999999999999997E-2</v>
      </c>
      <c r="X107" s="22">
        <f t="shared" si="107"/>
        <v>9.1999999999999998E-3</v>
      </c>
      <c r="Y107" s="22">
        <f t="shared" si="107"/>
        <v>0</v>
      </c>
      <c r="Z107" s="22">
        <f t="shared" si="107"/>
        <v>0.36599999999999999</v>
      </c>
      <c r="AA107" s="22">
        <f t="shared" si="107"/>
        <v>0.315</v>
      </c>
      <c r="AB107" s="22">
        <f t="shared" si="107"/>
        <v>0.26300000000000001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0.316</v>
      </c>
      <c r="AF107" s="22">
        <f t="shared" si="107"/>
        <v>0.249</v>
      </c>
      <c r="AG107" s="22">
        <f t="shared" si="107"/>
        <v>0.22727</v>
      </c>
      <c r="AH107" s="22">
        <f t="shared" si="107"/>
        <v>6.9199999999999998E-2</v>
      </c>
      <c r="AI107" s="22">
        <f t="shared" si="107"/>
        <v>5.9249999999999997E-2</v>
      </c>
      <c r="AJ107" s="22">
        <f t="shared" si="107"/>
        <v>3.9399999999999998E-2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0.37839999999999996</v>
      </c>
      <c r="AN107" s="22">
        <f t="shared" si="107"/>
        <v>0.3</v>
      </c>
      <c r="AO107" s="22">
        <f t="shared" si="107"/>
        <v>0</v>
      </c>
      <c r="AP107" s="22">
        <f t="shared" si="107"/>
        <v>0.20115</v>
      </c>
      <c r="AQ107" s="22">
        <f t="shared" si="107"/>
        <v>6.25E-2</v>
      </c>
      <c r="AR107" s="22">
        <f t="shared" si="107"/>
        <v>6.2E-2</v>
      </c>
      <c r="AS107" s="22">
        <f t="shared" si="107"/>
        <v>8.0670000000000006E-2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0.12933</v>
      </c>
      <c r="BA107" s="22">
        <f t="shared" si="107"/>
        <v>0.34200000000000003</v>
      </c>
      <c r="BB107" s="22">
        <f t="shared" si="107"/>
        <v>0.59099999999999997</v>
      </c>
      <c r="BC107" s="22">
        <f t="shared" si="107"/>
        <v>0.55889</v>
      </c>
      <c r="BD107" s="22">
        <f t="shared" si="107"/>
        <v>0.217</v>
      </c>
      <c r="BE107" s="22">
        <f t="shared" si="107"/>
        <v>0.34899999999999998</v>
      </c>
      <c r="BF107" s="22">
        <f t="shared" si="107"/>
        <v>0</v>
      </c>
      <c r="BG107" s="22">
        <f t="shared" si="107"/>
        <v>2.7E-2</v>
      </c>
      <c r="BH107" s="22">
        <f t="shared" si="107"/>
        <v>3.5000000000000003E-2</v>
      </c>
      <c r="BI107" s="22">
        <f t="shared" si="107"/>
        <v>2.5999999999999999E-2</v>
      </c>
      <c r="BJ107" s="22">
        <f t="shared" si="107"/>
        <v>0.02</v>
      </c>
      <c r="BK107" s="22">
        <f t="shared" si="107"/>
        <v>3.5000000000000003E-2</v>
      </c>
      <c r="BL107" s="22">
        <f t="shared" si="107"/>
        <v>0.29799999999999999</v>
      </c>
      <c r="BM107" s="22">
        <f t="shared" si="107"/>
        <v>0.14443999999999999</v>
      </c>
      <c r="BN107" s="22">
        <f t="shared" si="107"/>
        <v>1.489E-2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32</v>
      </c>
      <c r="C108" s="113"/>
      <c r="D108" s="32">
        <f>D104*D106</f>
        <v>1.3453999999999999</v>
      </c>
      <c r="E108" s="32">
        <f t="shared" ref="E108:BN108" si="109">E104*E106</f>
        <v>0</v>
      </c>
      <c r="F108" s="32">
        <f t="shared" si="109"/>
        <v>0.91</v>
      </c>
      <c r="G108" s="32">
        <f t="shared" si="109"/>
        <v>0.22720000000000001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12.744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0.32287500000000002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3.375</v>
      </c>
      <c r="BH108" s="32">
        <f t="shared" si="109"/>
        <v>0.49</v>
      </c>
      <c r="BI108" s="32">
        <f t="shared" si="109"/>
        <v>3.2500000000000001E-2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0.28888000000000003</v>
      </c>
      <c r="BN108" s="32">
        <f t="shared" si="109"/>
        <v>1.489E-2</v>
      </c>
      <c r="BO108" s="32">
        <f t="shared" ref="BO108" si="110">BO104*BO106</f>
        <v>0</v>
      </c>
      <c r="BP108" s="33">
        <f>SUM(D108:BN108)</f>
        <v>19.750744999999998</v>
      </c>
      <c r="BQ108" s="34">
        <f>BP108/$C$21</f>
        <v>19.750744999999998</v>
      </c>
    </row>
    <row r="109" spans="1:69" ht="17.25" x14ac:dyDescent="0.3">
      <c r="A109" s="30"/>
      <c r="B109" s="31" t="s">
        <v>33</v>
      </c>
      <c r="C109" s="113"/>
      <c r="D109" s="32">
        <f>D104*D106</f>
        <v>1.3453999999999999</v>
      </c>
      <c r="E109" s="32">
        <f t="shared" ref="E109:BN109" si="111">E104*E106</f>
        <v>0</v>
      </c>
      <c r="F109" s="32">
        <f t="shared" si="111"/>
        <v>0.91</v>
      </c>
      <c r="G109" s="32">
        <f t="shared" si="111"/>
        <v>0.22720000000000001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12.744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0.32287500000000002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3.375</v>
      </c>
      <c r="BH109" s="32">
        <f t="shared" si="111"/>
        <v>0.49</v>
      </c>
      <c r="BI109" s="32">
        <f t="shared" si="111"/>
        <v>3.2500000000000001E-2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0.28888000000000003</v>
      </c>
      <c r="BN109" s="32">
        <f t="shared" si="111"/>
        <v>1.489E-2</v>
      </c>
      <c r="BO109" s="32">
        <f t="shared" ref="BO109" si="112">BO104*BO106</f>
        <v>0</v>
      </c>
      <c r="BP109" s="33">
        <f>SUM(D109:BN109)</f>
        <v>19.750744999999998</v>
      </c>
      <c r="BQ109" s="34">
        <f>BP109/$C21</f>
        <v>19.750744999999998</v>
      </c>
    </row>
  </sheetData>
  <mergeCells count="359"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">
        <v>61</v>
      </c>
      <c r="B1" s="120"/>
      <c r="C1" s="121"/>
      <c r="D1" s="122" t="s">
        <v>61</v>
      </c>
      <c r="E1" s="120"/>
      <c r="F1" s="120"/>
      <c r="G1" s="121"/>
      <c r="H1" s="122" t="s">
        <v>61</v>
      </c>
      <c r="I1" s="120"/>
      <c r="J1" s="121"/>
      <c r="K1" s="53"/>
      <c r="L1" s="123" t="s">
        <v>9</v>
      </c>
      <c r="M1" s="123"/>
      <c r="N1" s="123" t="s">
        <v>12</v>
      </c>
      <c r="O1" s="123"/>
      <c r="P1" s="115" t="s">
        <v>20</v>
      </c>
      <c r="Q1" s="115"/>
      <c r="R1" s="115" t="s">
        <v>23</v>
      </c>
      <c r="S1" s="115"/>
      <c r="T1" s="116" t="s">
        <v>40</v>
      </c>
      <c r="U1" s="116"/>
      <c r="V1" s="25"/>
    </row>
    <row r="2" spans="1:22" ht="30.75" customHeight="1" x14ac:dyDescent="0.3">
      <c r="A2" s="117" t="s">
        <v>41</v>
      </c>
      <c r="B2" s="117"/>
      <c r="C2" s="117"/>
      <c r="D2" s="118" t="s">
        <v>42</v>
      </c>
      <c r="E2" s="117"/>
      <c r="F2" s="117"/>
      <c r="G2" s="119"/>
      <c r="H2" s="117" t="s">
        <v>43</v>
      </c>
      <c r="I2" s="117"/>
      <c r="J2" s="119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45237</v>
      </c>
      <c r="C3" s="59" t="s">
        <v>44</v>
      </c>
      <c r="D3" s="58"/>
      <c r="E3" s="70">
        <f>' 3-7 лет (день 2)'!K6</f>
        <v>45237</v>
      </c>
      <c r="F3" s="59" t="s">
        <v>44</v>
      </c>
      <c r="G3" s="59" t="s">
        <v>45</v>
      </c>
      <c r="H3" s="58"/>
      <c r="I3" s="70">
        <f>E3</f>
        <v>45237</v>
      </c>
      <c r="J3" s="59" t="s">
        <v>45</v>
      </c>
      <c r="K3" s="25"/>
      <c r="L3" s="60">
        <f>F4</f>
        <v>21.074624999999997</v>
      </c>
      <c r="M3" s="60">
        <f>G4</f>
        <v>26.483515000000004</v>
      </c>
      <c r="N3" s="60">
        <f>F9</f>
        <v>58.096217307692299</v>
      </c>
      <c r="O3" s="60">
        <f>G9</f>
        <v>78.094404999999995</v>
      </c>
      <c r="P3" s="60">
        <f>F17</f>
        <v>8.4872200000000007</v>
      </c>
      <c r="Q3" s="60">
        <f>G17</f>
        <v>10.0604472</v>
      </c>
      <c r="R3" s="5">
        <f>F22</f>
        <v>15.760379999999998</v>
      </c>
      <c r="S3" s="5">
        <f>G22</f>
        <v>19.750744999999998</v>
      </c>
      <c r="T3" s="61">
        <f>L3+N3+P3+R3</f>
        <v>103.41844230769229</v>
      </c>
      <c r="U3" s="61">
        <f>M3+O3+Q3+S3</f>
        <v>134.3891122</v>
      </c>
    </row>
    <row r="4" spans="1:22" ht="15" customHeight="1" x14ac:dyDescent="0.25">
      <c r="A4" s="101" t="s">
        <v>9</v>
      </c>
      <c r="B4" s="5" t="str">
        <f>E4</f>
        <v>Каша молочная "Дружба"</v>
      </c>
      <c r="C4" s="124">
        <f>F4</f>
        <v>21.074624999999997</v>
      </c>
      <c r="D4" s="101" t="s">
        <v>9</v>
      </c>
      <c r="E4" s="5" t="str">
        <f>' 3-7 лет (день 2)'!B9</f>
        <v>Каша молочная "Дружба"</v>
      </c>
      <c r="F4" s="124">
        <f>' 1,5-2 года (день 2)'!BQ61</f>
        <v>21.074624999999997</v>
      </c>
      <c r="G4" s="124">
        <f>' 3-7 лет (день 2)'!BQ61</f>
        <v>26.483515000000004</v>
      </c>
      <c r="H4" s="101" t="s">
        <v>9</v>
      </c>
      <c r="I4" s="5" t="str">
        <f>E4</f>
        <v>Каша молочная "Дружба"</v>
      </c>
      <c r="J4" s="124">
        <f>G4</f>
        <v>26.483515000000004</v>
      </c>
    </row>
    <row r="5" spans="1:22" ht="15" customHeight="1" x14ac:dyDescent="0.25">
      <c r="A5" s="101"/>
      <c r="B5" s="8" t="str">
        <f>E5</f>
        <v>Бутерброд с джемом</v>
      </c>
      <c r="C5" s="125"/>
      <c r="D5" s="101"/>
      <c r="E5" s="5" t="str">
        <f>' 3-7 лет (день 2)'!B10</f>
        <v>Бутерброд с джемом</v>
      </c>
      <c r="F5" s="125"/>
      <c r="G5" s="125"/>
      <c r="H5" s="101"/>
      <c r="I5" s="5" t="str">
        <f>E5</f>
        <v>Бутерброд с джемом</v>
      </c>
      <c r="J5" s="125"/>
    </row>
    <row r="6" spans="1:22" ht="15" customHeight="1" x14ac:dyDescent="0.25">
      <c r="A6" s="101"/>
      <c r="B6" s="8" t="str">
        <f>E6</f>
        <v>Кофейный напиток с молоком</v>
      </c>
      <c r="C6" s="125"/>
      <c r="D6" s="101"/>
      <c r="E6" s="5" t="str">
        <f>' 3-7 лет (день 2)'!B11</f>
        <v>Кофейный напиток с молоком</v>
      </c>
      <c r="F6" s="125"/>
      <c r="G6" s="125"/>
      <c r="H6" s="101"/>
      <c r="I6" s="5" t="str">
        <f>E6</f>
        <v>Кофейный напиток с молоком</v>
      </c>
      <c r="J6" s="125"/>
    </row>
    <row r="7" spans="1:22" ht="15" customHeight="1" x14ac:dyDescent="0.25">
      <c r="A7" s="101"/>
      <c r="B7" s="5"/>
      <c r="C7" s="125"/>
      <c r="D7" s="101"/>
      <c r="E7" s="5"/>
      <c r="F7" s="125"/>
      <c r="G7" s="125"/>
      <c r="H7" s="101"/>
      <c r="I7" s="5"/>
      <c r="J7" s="125"/>
    </row>
    <row r="8" spans="1:22" ht="15" customHeight="1" x14ac:dyDescent="0.25">
      <c r="A8" s="101"/>
      <c r="B8" s="5"/>
      <c r="C8" s="126"/>
      <c r="D8" s="101"/>
      <c r="E8" s="5"/>
      <c r="F8" s="126"/>
      <c r="G8" s="126"/>
      <c r="H8" s="101"/>
      <c r="I8" s="5"/>
      <c r="J8" s="126"/>
    </row>
    <row r="9" spans="1:22" ht="15" customHeight="1" x14ac:dyDescent="0.25">
      <c r="A9" s="101" t="s">
        <v>12</v>
      </c>
      <c r="B9" s="5" t="e">
        <f>E9</f>
        <v>#REF!</v>
      </c>
      <c r="C9" s="127">
        <f>F9</f>
        <v>58.096217307692299</v>
      </c>
      <c r="D9" s="101" t="s">
        <v>12</v>
      </c>
      <c r="E9" s="5" t="e">
        <f>' 3-7 лет (день 2)'!#REF!</f>
        <v>#REF!</v>
      </c>
      <c r="F9" s="127">
        <f>' 1,5-2 года (день 2)'!BQ78</f>
        <v>58.096217307692299</v>
      </c>
      <c r="G9" s="127">
        <f>' 3-7 лет (день 2)'!BQ78</f>
        <v>78.094404999999995</v>
      </c>
      <c r="H9" s="101" t="s">
        <v>12</v>
      </c>
      <c r="I9" s="5" t="e">
        <f t="shared" ref="I9:I18" si="0">E9</f>
        <v>#REF!</v>
      </c>
      <c r="J9" s="127">
        <f>G9</f>
        <v>78.094404999999995</v>
      </c>
    </row>
    <row r="10" spans="1:22" ht="15" customHeight="1" x14ac:dyDescent="0.25">
      <c r="A10" s="101"/>
      <c r="B10" s="5" t="str">
        <f t="shared" ref="B10:B18" si="1">E10</f>
        <v>Суп с лапшой</v>
      </c>
      <c r="C10" s="128"/>
      <c r="D10" s="101"/>
      <c r="E10" s="5" t="str">
        <f>' 3-7 лет (день 2)'!B14</f>
        <v>Суп с лапшой</v>
      </c>
      <c r="F10" s="128"/>
      <c r="G10" s="128"/>
      <c r="H10" s="101"/>
      <c r="I10" s="5" t="str">
        <f t="shared" si="0"/>
        <v>Суп с лапшой</v>
      </c>
      <c r="J10" s="128"/>
      <c r="L10">
        <v>18.854023822727271</v>
      </c>
      <c r="M10">
        <v>13.974628181818181</v>
      </c>
    </row>
    <row r="11" spans="1:22" ht="15" customHeight="1" x14ac:dyDescent="0.25">
      <c r="A11" s="101"/>
      <c r="B11" s="5" t="str">
        <f t="shared" si="1"/>
        <v>Котлета мясная</v>
      </c>
      <c r="C11" s="128"/>
      <c r="D11" s="101"/>
      <c r="E11" s="5" t="str">
        <f>' 3-7 лет (день 2)'!B15</f>
        <v>Котлета мясная</v>
      </c>
      <c r="F11" s="128"/>
      <c r="G11" s="128"/>
      <c r="H11" s="101"/>
      <c r="I11" s="5" t="str">
        <f t="shared" si="0"/>
        <v>Котлета мясная</v>
      </c>
      <c r="J11" s="128"/>
      <c r="L11">
        <v>48.009738413076576</v>
      </c>
      <c r="M11">
        <v>39.372064415584425</v>
      </c>
    </row>
    <row r="12" spans="1:22" ht="15" customHeight="1" x14ac:dyDescent="0.25">
      <c r="A12" s="101"/>
      <c r="B12" s="5" t="str">
        <f t="shared" si="1"/>
        <v>Капуста тушеная</v>
      </c>
      <c r="C12" s="128"/>
      <c r="D12" s="101"/>
      <c r="E12" s="5" t="str">
        <f>' 3-7 лет (день 2)'!B16</f>
        <v>Капуста тушеная</v>
      </c>
      <c r="F12" s="128"/>
      <c r="G12" s="128"/>
      <c r="H12" s="101"/>
      <c r="I12" s="5" t="str">
        <f t="shared" si="0"/>
        <v>Капуста тушеная</v>
      </c>
      <c r="J12" s="128"/>
      <c r="L12">
        <v>6.7314578731034489</v>
      </c>
      <c r="M12">
        <v>5.7716699999999994</v>
      </c>
    </row>
    <row r="13" spans="1:22" ht="15" customHeight="1" x14ac:dyDescent="0.25">
      <c r="A13" s="101"/>
      <c r="B13" s="5" t="str">
        <f t="shared" si="1"/>
        <v>Хлеб пшеничный</v>
      </c>
      <c r="C13" s="128"/>
      <c r="D13" s="101"/>
      <c r="E13" s="5" t="str">
        <f>' 3-7 лет (день 2)'!B17</f>
        <v>Хлеб пшеничный</v>
      </c>
      <c r="F13" s="128"/>
      <c r="G13" s="128"/>
      <c r="H13" s="101"/>
      <c r="I13" s="5" t="str">
        <f t="shared" si="0"/>
        <v>Хлеб пшеничный</v>
      </c>
      <c r="J13" s="128"/>
      <c r="L13">
        <v>9.1906141818181819</v>
      </c>
      <c r="M13">
        <v>7.609218181818183</v>
      </c>
    </row>
    <row r="14" spans="1:22" ht="15" customHeight="1" x14ac:dyDescent="0.25">
      <c r="A14" s="101"/>
      <c r="B14" s="5" t="str">
        <f t="shared" si="1"/>
        <v>Хлеб ржано-пшеничный</v>
      </c>
      <c r="C14" s="128"/>
      <c r="D14" s="101"/>
      <c r="E14" s="5" t="str">
        <f>' 3-7 лет (день 2)'!B18</f>
        <v>Хлеб ржано-пшеничный</v>
      </c>
      <c r="F14" s="128"/>
      <c r="G14" s="128"/>
      <c r="H14" s="101"/>
      <c r="I14" s="5" t="str">
        <f t="shared" si="0"/>
        <v>Хлеб ржано-пшеничный</v>
      </c>
      <c r="J14" s="128"/>
    </row>
    <row r="15" spans="1:22" ht="15" customHeight="1" x14ac:dyDescent="0.25">
      <c r="A15" s="101"/>
      <c r="B15" s="9" t="str">
        <f t="shared" si="1"/>
        <v>Сок</v>
      </c>
      <c r="C15" s="128"/>
      <c r="D15" s="101"/>
      <c r="E15" s="5" t="str">
        <f>' 3-7 лет (день 2)'!B19</f>
        <v>Сок</v>
      </c>
      <c r="F15" s="128"/>
      <c r="G15" s="128"/>
      <c r="H15" s="101"/>
      <c r="I15" s="9" t="str">
        <f t="shared" si="0"/>
        <v>Сок</v>
      </c>
      <c r="J15" s="128"/>
    </row>
    <row r="16" spans="1:22" ht="15" customHeight="1" x14ac:dyDescent="0.25">
      <c r="A16" s="101"/>
      <c r="B16" s="9">
        <f t="shared" si="1"/>
        <v>0</v>
      </c>
      <c r="C16" s="129"/>
      <c r="D16" s="101"/>
      <c r="E16" s="9"/>
      <c r="F16" s="129"/>
      <c r="G16" s="129"/>
      <c r="H16" s="101"/>
      <c r="I16" s="9">
        <f t="shared" si="0"/>
        <v>0</v>
      </c>
      <c r="J16" s="129"/>
    </row>
    <row r="17" spans="1:15" ht="15" customHeight="1" x14ac:dyDescent="0.25">
      <c r="A17" s="101" t="s">
        <v>20</v>
      </c>
      <c r="B17" s="5" t="str">
        <f t="shared" si="1"/>
        <v>Напиток из шиповника</v>
      </c>
      <c r="C17" s="124">
        <f>F17</f>
        <v>8.4872200000000007</v>
      </c>
      <c r="D17" s="101" t="s">
        <v>20</v>
      </c>
      <c r="E17" s="5" t="str">
        <f>' 3-7 лет (день 2)'!B21</f>
        <v>Напиток из шиповника</v>
      </c>
      <c r="F17" s="124">
        <f>' 1,5-2 года (день 2)'!BQ94</f>
        <v>8.4872200000000007</v>
      </c>
      <c r="G17" s="124">
        <f>' 3-7 лет (день 2)'!BQ93</f>
        <v>10.0604472</v>
      </c>
      <c r="H17" s="101" t="s">
        <v>20</v>
      </c>
      <c r="I17" s="5" t="str">
        <f t="shared" si="0"/>
        <v>Напиток из шиповника</v>
      </c>
      <c r="J17" s="124">
        <f>G17</f>
        <v>10.0604472</v>
      </c>
    </row>
    <row r="18" spans="1:15" ht="15" customHeight="1" x14ac:dyDescent="0.25">
      <c r="A18" s="101"/>
      <c r="B18" s="5" t="str">
        <f t="shared" si="1"/>
        <v>Сдоба обыкновенная</v>
      </c>
      <c r="C18" s="125"/>
      <c r="D18" s="101"/>
      <c r="E18" s="5" t="str">
        <f>' 3-7 лет (день 2)'!B22</f>
        <v>Сдоба обыкновенная</v>
      </c>
      <c r="F18" s="125"/>
      <c r="G18" s="125"/>
      <c r="H18" s="101"/>
      <c r="I18" s="5" t="str">
        <f t="shared" si="0"/>
        <v>Сдоба обыкновенная</v>
      </c>
      <c r="J18" s="125"/>
    </row>
    <row r="19" spans="1:15" ht="15" customHeight="1" x14ac:dyDescent="0.25">
      <c r="A19" s="101"/>
      <c r="B19" s="5"/>
      <c r="C19" s="125"/>
      <c r="D19" s="101"/>
      <c r="E19" s="5"/>
      <c r="F19" s="125"/>
      <c r="G19" s="125"/>
      <c r="H19" s="101"/>
      <c r="I19" s="5"/>
      <c r="J19" s="125"/>
    </row>
    <row r="20" spans="1:15" ht="15" customHeight="1" x14ac:dyDescent="0.25">
      <c r="A20" s="101"/>
      <c r="B20" s="5"/>
      <c r="C20" s="125"/>
      <c r="D20" s="101"/>
      <c r="E20" s="5"/>
      <c r="F20" s="125"/>
      <c r="G20" s="125"/>
      <c r="H20" s="101"/>
      <c r="I20" s="5"/>
      <c r="J20" s="125"/>
    </row>
    <row r="21" spans="1:15" ht="15" customHeight="1" x14ac:dyDescent="0.25">
      <c r="A21" s="101"/>
      <c r="B21" s="5"/>
      <c r="C21" s="126"/>
      <c r="D21" s="101"/>
      <c r="E21" s="18"/>
      <c r="F21" s="126"/>
      <c r="G21" s="126"/>
      <c r="H21" s="101"/>
      <c r="I21" s="5"/>
      <c r="J21" s="126"/>
    </row>
    <row r="22" spans="1:15" ht="15" customHeight="1" x14ac:dyDescent="0.25">
      <c r="A22" s="101" t="s">
        <v>23</v>
      </c>
      <c r="B22" s="18" t="str">
        <f>E22</f>
        <v>Суп - уха</v>
      </c>
      <c r="C22" s="124">
        <f>F22</f>
        <v>15.760379999999998</v>
      </c>
      <c r="D22" s="101" t="s">
        <v>23</v>
      </c>
      <c r="E22" s="18" t="str">
        <f>' 3-7 лет (день 2)'!B25</f>
        <v>Суп - уха</v>
      </c>
      <c r="F22" s="124">
        <f>' 1,5-2 года (день 2)'!BQ110</f>
        <v>15.760379999999998</v>
      </c>
      <c r="G22" s="124">
        <f>' 3-7 лет (день 2)'!BQ109</f>
        <v>19.750744999999998</v>
      </c>
      <c r="H22" s="101" t="s">
        <v>23</v>
      </c>
      <c r="I22" s="18" t="str">
        <f>E22</f>
        <v>Суп - уха</v>
      </c>
      <c r="J22" s="124">
        <f>G22</f>
        <v>19.750744999999998</v>
      </c>
    </row>
    <row r="23" spans="1:15" ht="15" customHeight="1" x14ac:dyDescent="0.25">
      <c r="A23" s="101"/>
      <c r="B23" s="18" t="str">
        <f>E23</f>
        <v>Хлеб пшеничный</v>
      </c>
      <c r="C23" s="125"/>
      <c r="D23" s="101"/>
      <c r="E23" s="18" t="str">
        <f>' 3-7 лет (день 2)'!B26</f>
        <v>Хлеб пшеничный</v>
      </c>
      <c r="F23" s="125"/>
      <c r="G23" s="125"/>
      <c r="H23" s="101"/>
      <c r="I23" s="18" t="str">
        <f>E23</f>
        <v>Хлеб пшеничный</v>
      </c>
      <c r="J23" s="125"/>
    </row>
    <row r="24" spans="1:15" ht="15" customHeight="1" x14ac:dyDescent="0.25">
      <c r="A24" s="101"/>
      <c r="B24" s="18" t="str">
        <f>E24</f>
        <v>Чай с сахаром</v>
      </c>
      <c r="C24" s="125"/>
      <c r="D24" s="101"/>
      <c r="E24" s="18" t="str">
        <f>' 3-7 лет (день 2)'!B27</f>
        <v>Чай с сахаром</v>
      </c>
      <c r="F24" s="125"/>
      <c r="G24" s="125"/>
      <c r="H24" s="101"/>
      <c r="I24" s="18" t="str">
        <f>E24</f>
        <v>Чай с сахаром</v>
      </c>
      <c r="J24" s="125"/>
    </row>
    <row r="25" spans="1:15" ht="15" customHeight="1" x14ac:dyDescent="0.25">
      <c r="A25" s="101"/>
      <c r="B25" s="9">
        <f>E25</f>
        <v>0</v>
      </c>
      <c r="C25" s="125"/>
      <c r="D25" s="101"/>
      <c r="E25" s="9"/>
      <c r="F25" s="125"/>
      <c r="G25" s="125"/>
      <c r="H25" s="101"/>
      <c r="I25" s="9">
        <f>E25</f>
        <v>0</v>
      </c>
      <c r="J25" s="125"/>
    </row>
    <row r="26" spans="1:15" ht="15" customHeight="1" x14ac:dyDescent="0.25">
      <c r="A26" s="101"/>
      <c r="B26" s="5"/>
      <c r="C26" s="126"/>
      <c r="D26" s="101"/>
      <c r="E26" s="5"/>
      <c r="F26" s="126"/>
      <c r="G26" s="126"/>
      <c r="H26" s="101"/>
      <c r="I26" s="5"/>
      <c r="J26" s="126"/>
    </row>
    <row r="27" spans="1:15" ht="17.25" x14ac:dyDescent="0.3">
      <c r="A27" s="130" t="s">
        <v>40</v>
      </c>
      <c r="B27" s="131"/>
      <c r="C27" s="62">
        <f>C4+C9+C17+C22</f>
        <v>103.41844230769229</v>
      </c>
      <c r="D27" s="130" t="s">
        <v>40</v>
      </c>
      <c r="E27" s="131"/>
      <c r="F27" s="62">
        <f>F4+F9+F17+F22</f>
        <v>103.41844230769229</v>
      </c>
      <c r="G27" s="62">
        <f>G4+G9+G17+G22</f>
        <v>134.3891122</v>
      </c>
      <c r="H27" s="130" t="s">
        <v>40</v>
      </c>
      <c r="I27" s="131"/>
      <c r="J27" s="62">
        <f>J4+J9+J17+J22</f>
        <v>134.3891122</v>
      </c>
    </row>
    <row r="29" spans="1:15" ht="59.25" customHeight="1" x14ac:dyDescent="0.25">
      <c r="A29" s="120" t="s">
        <v>61</v>
      </c>
      <c r="B29" s="120"/>
      <c r="C29" s="121"/>
      <c r="D29" s="122" t="s">
        <v>61</v>
      </c>
      <c r="E29" s="120"/>
      <c r="F29" s="120"/>
      <c r="G29" s="121"/>
      <c r="H29" s="122" t="s">
        <v>61</v>
      </c>
      <c r="I29" s="120"/>
      <c r="J29" s="121"/>
      <c r="K29" s="53"/>
      <c r="L29" s="53"/>
      <c r="M29" s="132"/>
      <c r="N29" s="132"/>
      <c r="O29" s="132"/>
    </row>
    <row r="30" spans="1:15" ht="30.75" customHeight="1" x14ac:dyDescent="0.25">
      <c r="A30" s="117" t="s">
        <v>46</v>
      </c>
      <c r="B30" s="117"/>
      <c r="C30" s="119"/>
      <c r="D30" s="118" t="s">
        <v>47</v>
      </c>
      <c r="E30" s="117"/>
      <c r="F30" s="117"/>
      <c r="G30" s="119"/>
      <c r="H30" s="118" t="s">
        <v>48</v>
      </c>
      <c r="I30" s="117"/>
      <c r="J30" s="119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45237</v>
      </c>
      <c r="C31" s="59" t="s">
        <v>45</v>
      </c>
      <c r="D31" s="58"/>
      <c r="E31" s="70">
        <f>E3</f>
        <v>45237</v>
      </c>
      <c r="F31" s="59" t="s">
        <v>44</v>
      </c>
      <c r="G31" s="59" t="s">
        <v>45</v>
      </c>
      <c r="H31" s="58"/>
      <c r="I31" s="72">
        <f>E3</f>
        <v>45237</v>
      </c>
      <c r="J31" s="64" t="s">
        <v>45</v>
      </c>
      <c r="K31" s="25"/>
      <c r="L31" s="25"/>
    </row>
    <row r="32" spans="1:15" ht="15" customHeight="1" x14ac:dyDescent="0.25">
      <c r="A32" s="101" t="s">
        <v>9</v>
      </c>
      <c r="B32" s="5" t="str">
        <f>E4</f>
        <v>Каша молочная "Дружба"</v>
      </c>
      <c r="C32" s="124">
        <f>G4</f>
        <v>26.483515000000004</v>
      </c>
      <c r="D32" s="101" t="s">
        <v>9</v>
      </c>
      <c r="E32" s="5" t="str">
        <f>E4</f>
        <v>Каша молочная "Дружба"</v>
      </c>
      <c r="F32" s="124">
        <f>F4</f>
        <v>21.074624999999997</v>
      </c>
      <c r="G32" s="124">
        <f>G4</f>
        <v>26.483515000000004</v>
      </c>
      <c r="H32" s="101" t="s">
        <v>9</v>
      </c>
      <c r="I32" s="5" t="str">
        <f>I4</f>
        <v>Каша молочная "Дружба"</v>
      </c>
      <c r="J32" s="124">
        <f>G32</f>
        <v>26.483515000000004</v>
      </c>
    </row>
    <row r="33" spans="1:10" ht="15" customHeight="1" x14ac:dyDescent="0.25">
      <c r="A33" s="101"/>
      <c r="B33" s="5" t="str">
        <f>E5</f>
        <v>Бутерброд с джемом</v>
      </c>
      <c r="C33" s="125"/>
      <c r="D33" s="101"/>
      <c r="E33" s="5" t="str">
        <f>E5</f>
        <v>Бутерброд с джемом</v>
      </c>
      <c r="F33" s="125"/>
      <c r="G33" s="125"/>
      <c r="H33" s="101"/>
      <c r="I33" s="5" t="str">
        <f>I5</f>
        <v>Бутерброд с джемом</v>
      </c>
      <c r="J33" s="125"/>
    </row>
    <row r="34" spans="1:10" ht="15" customHeight="1" x14ac:dyDescent="0.25">
      <c r="A34" s="101"/>
      <c r="B34" s="5" t="str">
        <f>E6</f>
        <v>Кофейный напиток с молоком</v>
      </c>
      <c r="C34" s="125"/>
      <c r="D34" s="101"/>
      <c r="E34" s="5" t="str">
        <f>E6</f>
        <v>Кофейный напиток с молоком</v>
      </c>
      <c r="F34" s="125"/>
      <c r="G34" s="125"/>
      <c r="H34" s="101"/>
      <c r="I34" s="5" t="str">
        <f>I6</f>
        <v>Кофейный напиток с молоком</v>
      </c>
      <c r="J34" s="125"/>
    </row>
    <row r="35" spans="1:10" ht="15" customHeight="1" x14ac:dyDescent="0.25">
      <c r="A35" s="101"/>
      <c r="B35" s="5"/>
      <c r="C35" s="125"/>
      <c r="D35" s="101"/>
      <c r="E35" s="5"/>
      <c r="F35" s="125"/>
      <c r="G35" s="125"/>
      <c r="H35" s="101"/>
      <c r="I35" s="5"/>
      <c r="J35" s="125"/>
    </row>
    <row r="36" spans="1:10" ht="15" customHeight="1" x14ac:dyDescent="0.25">
      <c r="A36" s="101"/>
      <c r="B36" s="5"/>
      <c r="C36" s="126"/>
      <c r="D36" s="101"/>
      <c r="E36" s="5"/>
      <c r="F36" s="126"/>
      <c r="G36" s="126"/>
      <c r="H36" s="101"/>
      <c r="I36" s="5"/>
      <c r="J36" s="126"/>
    </row>
    <row r="37" spans="1:10" ht="15" customHeight="1" x14ac:dyDescent="0.25">
      <c r="A37" s="101" t="s">
        <v>12</v>
      </c>
      <c r="B37" s="5" t="e">
        <f t="shared" ref="B37:B46" si="2">E9</f>
        <v>#REF!</v>
      </c>
      <c r="C37" s="127">
        <f>G9</f>
        <v>78.094404999999995</v>
      </c>
      <c r="D37" s="101" t="s">
        <v>12</v>
      </c>
      <c r="E37" s="5" t="e">
        <f>E9</f>
        <v>#REF!</v>
      </c>
      <c r="F37" s="127">
        <f>F9</f>
        <v>58.096217307692299</v>
      </c>
      <c r="G37" s="127">
        <f>G9</f>
        <v>78.094404999999995</v>
      </c>
      <c r="H37" s="101" t="s">
        <v>12</v>
      </c>
      <c r="I37" s="5" t="e">
        <f t="shared" ref="I37:I42" si="3">I9</f>
        <v>#REF!</v>
      </c>
      <c r="J37" s="127">
        <f>G37</f>
        <v>78.094404999999995</v>
      </c>
    </row>
    <row r="38" spans="1:10" ht="15" customHeight="1" x14ac:dyDescent="0.25">
      <c r="A38" s="101"/>
      <c r="B38" s="5" t="str">
        <f t="shared" si="2"/>
        <v>Суп с лапшой</v>
      </c>
      <c r="C38" s="128"/>
      <c r="D38" s="101"/>
      <c r="E38" s="5" t="str">
        <f t="shared" ref="E38:E46" si="4">E10</f>
        <v>Суп с лапшой</v>
      </c>
      <c r="F38" s="128"/>
      <c r="G38" s="128"/>
      <c r="H38" s="101"/>
      <c r="I38" s="5" t="str">
        <f t="shared" si="3"/>
        <v>Суп с лапшой</v>
      </c>
      <c r="J38" s="128"/>
    </row>
    <row r="39" spans="1:10" ht="15" customHeight="1" x14ac:dyDescent="0.25">
      <c r="A39" s="101"/>
      <c r="B39" s="5" t="str">
        <f t="shared" si="2"/>
        <v>Котлета мясная</v>
      </c>
      <c r="C39" s="128"/>
      <c r="D39" s="101"/>
      <c r="E39" s="5" t="str">
        <f t="shared" si="4"/>
        <v>Котлета мясная</v>
      </c>
      <c r="F39" s="128"/>
      <c r="G39" s="128"/>
      <c r="H39" s="101"/>
      <c r="I39" s="5" t="str">
        <f t="shared" si="3"/>
        <v>Котлета мясная</v>
      </c>
      <c r="J39" s="128"/>
    </row>
    <row r="40" spans="1:10" ht="15" customHeight="1" x14ac:dyDescent="0.25">
      <c r="A40" s="101"/>
      <c r="B40" s="5" t="str">
        <f t="shared" si="2"/>
        <v>Капуста тушеная</v>
      </c>
      <c r="C40" s="128"/>
      <c r="D40" s="101"/>
      <c r="E40" s="5" t="str">
        <f t="shared" si="4"/>
        <v>Капуста тушеная</v>
      </c>
      <c r="F40" s="128"/>
      <c r="G40" s="128"/>
      <c r="H40" s="101"/>
      <c r="I40" s="5" t="str">
        <f t="shared" si="3"/>
        <v>Капуста тушеная</v>
      </c>
      <c r="J40" s="128"/>
    </row>
    <row r="41" spans="1:10" ht="15" customHeight="1" x14ac:dyDescent="0.25">
      <c r="A41" s="101"/>
      <c r="B41" s="5" t="str">
        <f t="shared" si="2"/>
        <v>Хлеб пшеничный</v>
      </c>
      <c r="C41" s="128"/>
      <c r="D41" s="101"/>
      <c r="E41" s="5" t="str">
        <f t="shared" si="4"/>
        <v>Хлеб пшеничный</v>
      </c>
      <c r="F41" s="128"/>
      <c r="G41" s="128"/>
      <c r="H41" s="101"/>
      <c r="I41" s="5" t="str">
        <f t="shared" si="3"/>
        <v>Хлеб пшеничный</v>
      </c>
      <c r="J41" s="128"/>
    </row>
    <row r="42" spans="1:10" ht="15" customHeight="1" x14ac:dyDescent="0.25">
      <c r="A42" s="101"/>
      <c r="B42" s="5" t="str">
        <f t="shared" si="2"/>
        <v>Хлеб ржано-пшеничный</v>
      </c>
      <c r="C42" s="128"/>
      <c r="D42" s="101"/>
      <c r="E42" s="5" t="str">
        <f t="shared" si="4"/>
        <v>Хлеб ржано-пшеничный</v>
      </c>
      <c r="F42" s="128"/>
      <c r="G42" s="128"/>
      <c r="H42" s="101"/>
      <c r="I42" s="5" t="str">
        <f t="shared" si="3"/>
        <v>Хлеб ржано-пшеничный</v>
      </c>
      <c r="J42" s="128"/>
    </row>
    <row r="43" spans="1:10" ht="15" customHeight="1" x14ac:dyDescent="0.25">
      <c r="A43" s="101"/>
      <c r="B43" s="9" t="str">
        <f t="shared" si="2"/>
        <v>Сок</v>
      </c>
      <c r="C43" s="128"/>
      <c r="D43" s="101"/>
      <c r="E43" s="9" t="str">
        <f t="shared" si="4"/>
        <v>Сок</v>
      </c>
      <c r="F43" s="128"/>
      <c r="G43" s="128"/>
      <c r="H43" s="101"/>
      <c r="I43" s="9" t="str">
        <f>E15</f>
        <v>Сок</v>
      </c>
      <c r="J43" s="128"/>
    </row>
    <row r="44" spans="1:10" ht="15" customHeight="1" x14ac:dyDescent="0.25">
      <c r="A44" s="101"/>
      <c r="B44" s="9">
        <f t="shared" si="2"/>
        <v>0</v>
      </c>
      <c r="C44" s="129"/>
      <c r="D44" s="101"/>
      <c r="E44" s="9">
        <f t="shared" si="4"/>
        <v>0</v>
      </c>
      <c r="F44" s="129"/>
      <c r="G44" s="129"/>
      <c r="H44" s="101"/>
      <c r="I44" s="9">
        <f>I16</f>
        <v>0</v>
      </c>
      <c r="J44" s="129"/>
    </row>
    <row r="45" spans="1:10" ht="15" customHeight="1" x14ac:dyDescent="0.25">
      <c r="A45" s="101" t="s">
        <v>20</v>
      </c>
      <c r="B45" s="5" t="str">
        <f t="shared" si="2"/>
        <v>Напиток из шиповника</v>
      </c>
      <c r="C45" s="124">
        <f>G17</f>
        <v>10.0604472</v>
      </c>
      <c r="D45" s="101" t="s">
        <v>20</v>
      </c>
      <c r="E45" s="5" t="str">
        <f t="shared" si="4"/>
        <v>Напиток из шиповника</v>
      </c>
      <c r="F45" s="124">
        <f>F17</f>
        <v>8.4872200000000007</v>
      </c>
      <c r="G45" s="124">
        <f>G17</f>
        <v>10.0604472</v>
      </c>
      <c r="H45" s="101" t="s">
        <v>20</v>
      </c>
      <c r="I45" s="5" t="str">
        <f>I17</f>
        <v>Напиток из шиповника</v>
      </c>
      <c r="J45" s="124">
        <f>G45</f>
        <v>10.0604472</v>
      </c>
    </row>
    <row r="46" spans="1:10" ht="15" customHeight="1" x14ac:dyDescent="0.25">
      <c r="A46" s="101"/>
      <c r="B46" s="5" t="str">
        <f t="shared" si="2"/>
        <v>Сдоба обыкновенная</v>
      </c>
      <c r="C46" s="125"/>
      <c r="D46" s="101"/>
      <c r="E46" s="5" t="str">
        <f t="shared" si="4"/>
        <v>Сдоба обыкновенная</v>
      </c>
      <c r="F46" s="125"/>
      <c r="G46" s="125"/>
      <c r="H46" s="101"/>
      <c r="I46" s="5" t="str">
        <f>I18</f>
        <v>Сдоба обыкновенная</v>
      </c>
      <c r="J46" s="125"/>
    </row>
    <row r="47" spans="1:10" ht="15" customHeight="1" x14ac:dyDescent="0.25">
      <c r="A47" s="101"/>
      <c r="B47" s="5"/>
      <c r="C47" s="125"/>
      <c r="D47" s="101"/>
      <c r="E47" s="5"/>
      <c r="F47" s="125"/>
      <c r="G47" s="125"/>
      <c r="H47" s="101"/>
      <c r="I47" s="5"/>
      <c r="J47" s="125"/>
    </row>
    <row r="48" spans="1:10" ht="15" customHeight="1" x14ac:dyDescent="0.25">
      <c r="A48" s="101"/>
      <c r="B48" s="5"/>
      <c r="C48" s="125"/>
      <c r="D48" s="101"/>
      <c r="E48" s="5"/>
      <c r="F48" s="125"/>
      <c r="G48" s="125"/>
      <c r="H48" s="101"/>
      <c r="I48" s="5"/>
      <c r="J48" s="125"/>
    </row>
    <row r="49" spans="1:10" ht="15" customHeight="1" x14ac:dyDescent="0.25">
      <c r="A49" s="101"/>
      <c r="B49" s="5"/>
      <c r="C49" s="126"/>
      <c r="D49" s="101"/>
      <c r="E49" s="5"/>
      <c r="F49" s="126"/>
      <c r="G49" s="126"/>
      <c r="H49" s="101"/>
      <c r="I49" s="5"/>
      <c r="J49" s="126"/>
    </row>
    <row r="50" spans="1:10" ht="15" customHeight="1" x14ac:dyDescent="0.25">
      <c r="A50" s="101" t="s">
        <v>23</v>
      </c>
      <c r="B50" s="18" t="str">
        <f>E22</f>
        <v>Суп - уха</v>
      </c>
      <c r="C50" s="124">
        <f>G22</f>
        <v>19.750744999999998</v>
      </c>
      <c r="D50" s="101" t="s">
        <v>23</v>
      </c>
      <c r="E50" s="18" t="str">
        <f>E22</f>
        <v>Суп - уха</v>
      </c>
      <c r="F50" s="124">
        <f>F22</f>
        <v>15.760379999999998</v>
      </c>
      <c r="G50" s="124">
        <f>G22</f>
        <v>19.750744999999998</v>
      </c>
      <c r="H50" s="101" t="s">
        <v>23</v>
      </c>
      <c r="I50" s="18" t="str">
        <f>I22</f>
        <v>Суп - уха</v>
      </c>
      <c r="J50" s="124">
        <f>G50</f>
        <v>19.750744999999998</v>
      </c>
    </row>
    <row r="51" spans="1:10" ht="15" customHeight="1" x14ac:dyDescent="0.25">
      <c r="A51" s="101"/>
      <c r="B51" s="18" t="str">
        <f>E23</f>
        <v>Хлеб пшеничный</v>
      </c>
      <c r="C51" s="125"/>
      <c r="D51" s="101"/>
      <c r="E51" s="18" t="str">
        <f>E23</f>
        <v>Хлеб пшеничный</v>
      </c>
      <c r="F51" s="125"/>
      <c r="G51" s="125"/>
      <c r="H51" s="101"/>
      <c r="I51" s="18" t="str">
        <f>I23</f>
        <v>Хлеб пшеничный</v>
      </c>
      <c r="J51" s="125"/>
    </row>
    <row r="52" spans="1:10" ht="15" customHeight="1" x14ac:dyDescent="0.25">
      <c r="A52" s="101"/>
      <c r="B52" s="18" t="str">
        <f>E24</f>
        <v>Чай с сахаром</v>
      </c>
      <c r="C52" s="125"/>
      <c r="D52" s="101"/>
      <c r="E52" s="18" t="str">
        <f>E24</f>
        <v>Чай с сахаром</v>
      </c>
      <c r="F52" s="125"/>
      <c r="G52" s="125"/>
      <c r="H52" s="101"/>
      <c r="I52" s="18" t="str">
        <f>I24</f>
        <v>Чай с сахаром</v>
      </c>
      <c r="J52" s="125"/>
    </row>
    <row r="53" spans="1:10" ht="15" customHeight="1" x14ac:dyDescent="0.25">
      <c r="A53" s="101"/>
      <c r="B53" s="9">
        <f>E53</f>
        <v>0</v>
      </c>
      <c r="C53" s="125"/>
      <c r="D53" s="101"/>
      <c r="E53" s="9">
        <f>E25</f>
        <v>0</v>
      </c>
      <c r="F53" s="125"/>
      <c r="G53" s="125"/>
      <c r="H53" s="101"/>
      <c r="I53" s="9">
        <f>E25</f>
        <v>0</v>
      </c>
      <c r="J53" s="125"/>
    </row>
    <row r="54" spans="1:10" ht="15" customHeight="1" x14ac:dyDescent="0.25">
      <c r="A54" s="101"/>
      <c r="B54" s="5"/>
      <c r="C54" s="126"/>
      <c r="D54" s="101"/>
      <c r="E54" s="5"/>
      <c r="F54" s="126"/>
      <c r="G54" s="126"/>
      <c r="H54" s="101"/>
      <c r="I54" s="5"/>
      <c r="J54" s="126"/>
    </row>
    <row r="55" spans="1:10" ht="17.25" x14ac:dyDescent="0.3">
      <c r="A55" s="130" t="s">
        <v>40</v>
      </c>
      <c r="B55" s="131"/>
      <c r="C55" s="65">
        <f>C32+C37+C45+C50</f>
        <v>134.3891122</v>
      </c>
      <c r="D55" s="41"/>
      <c r="E55" s="66" t="s">
        <v>40</v>
      </c>
      <c r="F55" s="62">
        <f>F32+F37+F45+F50</f>
        <v>103.41844230769229</v>
      </c>
      <c r="G55" s="62">
        <f>G32+G37+G45+G50</f>
        <v>134.3891122</v>
      </c>
      <c r="H55" s="130" t="s">
        <v>40</v>
      </c>
      <c r="I55" s="131"/>
      <c r="J55" s="62">
        <f>J32+J37+J45+J50</f>
        <v>134.3891122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B20" sqref="B20:M20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95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f>' 3-7 лет (день 2)'!K6</f>
        <v>45237</v>
      </c>
      <c r="H5" s="138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">
        <v>101</v>
      </c>
      <c r="C17" s="80">
        <v>180</v>
      </c>
      <c r="D17" s="80">
        <v>0.9</v>
      </c>
      <c r="E17" s="80">
        <v>0</v>
      </c>
      <c r="F17" s="80">
        <v>22.86</v>
      </c>
      <c r="G17" s="80">
        <v>95</v>
      </c>
      <c r="H17" s="80">
        <v>36</v>
      </c>
      <c r="I17" s="80">
        <v>0.36</v>
      </c>
      <c r="J17" s="80">
        <v>0.04</v>
      </c>
      <c r="K17" s="80">
        <v>7.0000000000000007E-2</v>
      </c>
      <c r="L17" s="80">
        <v>7.2</v>
      </c>
      <c r="M17" s="80">
        <v>399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">
        <v>100</v>
      </c>
      <c r="C20" s="80">
        <v>150</v>
      </c>
      <c r="D20" s="80">
        <v>0.18</v>
      </c>
      <c r="E20" s="80">
        <v>0.08</v>
      </c>
      <c r="F20" s="80">
        <v>13.75</v>
      </c>
      <c r="G20" s="80">
        <v>75</v>
      </c>
      <c r="H20" s="80">
        <v>3.38</v>
      </c>
      <c r="I20" s="80">
        <v>0.17</v>
      </c>
      <c r="J20" s="80">
        <v>0.01</v>
      </c>
      <c r="K20" s="80">
        <v>0</v>
      </c>
      <c r="L20" s="80">
        <v>11</v>
      </c>
      <c r="M20" s="80">
        <v>256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84</v>
      </c>
    </row>
    <row r="26" spans="1:13" ht="15.75" x14ac:dyDescent="0.25">
      <c r="A26" s="79"/>
      <c r="B26" s="84" t="s">
        <v>85</v>
      </c>
      <c r="C26" s="80"/>
      <c r="D26" s="80">
        <f>SUM(D2:D25)</f>
        <v>36.450699999999998</v>
      </c>
      <c r="E26" s="80">
        <f t="shared" ref="E26:L26" si="0">SUM(E2:E25)</f>
        <v>36.418599999999998</v>
      </c>
      <c r="F26" s="80">
        <f t="shared" si="0"/>
        <v>221.24200000000002</v>
      </c>
      <c r="G26" s="80">
        <f t="shared" si="0"/>
        <v>46549.120000000003</v>
      </c>
      <c r="H26" s="80">
        <f t="shared" si="0"/>
        <v>434.98999999999995</v>
      </c>
      <c r="I26" s="80">
        <f t="shared" si="0"/>
        <v>7.8670999999999998</v>
      </c>
      <c r="J26" s="80">
        <f t="shared" si="0"/>
        <v>0.75842999999999994</v>
      </c>
      <c r="K26" s="80">
        <f t="shared" si="0"/>
        <v>0.62149999999999983</v>
      </c>
      <c r="L26" s="80">
        <f t="shared" si="0"/>
        <v>51.967700000000001</v>
      </c>
      <c r="M26" s="80"/>
    </row>
    <row r="28" spans="1:13" x14ac:dyDescent="0.25">
      <c r="A28" s="136" t="s">
        <v>94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21" sqref="B21:M21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6" t="s">
        <v>63</v>
      </c>
      <c r="K1" s="136"/>
      <c r="L1" s="136"/>
      <c r="M1" s="136"/>
    </row>
    <row r="2" spans="1:13" x14ac:dyDescent="0.25">
      <c r="J2" s="136" t="s">
        <v>64</v>
      </c>
      <c r="K2" s="136"/>
      <c r="L2" s="136"/>
      <c r="M2" s="136"/>
    </row>
    <row r="3" spans="1:13" x14ac:dyDescent="0.25">
      <c r="J3" s="136" t="s">
        <v>65</v>
      </c>
      <c r="K3" s="136"/>
      <c r="L3" s="136"/>
      <c r="M3" s="136"/>
    </row>
    <row r="4" spans="1:13" ht="21" customHeight="1" x14ac:dyDescent="0.25">
      <c r="A4" s="74"/>
      <c r="B4" s="74"/>
      <c r="C4" s="74"/>
      <c r="D4" s="74"/>
      <c r="E4" s="74"/>
      <c r="J4" s="137" t="s">
        <v>96</v>
      </c>
      <c r="K4" s="137"/>
      <c r="L4" s="137"/>
      <c r="M4" s="137"/>
    </row>
    <row r="5" spans="1:13" ht="24" customHeight="1" x14ac:dyDescent="0.25">
      <c r="B5" s="75"/>
      <c r="C5" s="75"/>
      <c r="D5" s="75"/>
      <c r="E5" s="138" t="s">
        <v>66</v>
      </c>
      <c r="F5" s="138"/>
      <c r="G5" s="138">
        <f>' 3-7 лет (день 2)'!K6</f>
        <v>45237</v>
      </c>
      <c r="H5" s="138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87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">
        <v>101</v>
      </c>
      <c r="C18" s="80">
        <v>200</v>
      </c>
      <c r="D18" s="80">
        <v>1</v>
      </c>
      <c r="E18" s="80">
        <v>0</v>
      </c>
      <c r="F18" s="80">
        <v>25.4</v>
      </c>
      <c r="G18" s="80">
        <v>105</v>
      </c>
      <c r="H18" s="80">
        <v>40</v>
      </c>
      <c r="I18" s="80">
        <v>0.4</v>
      </c>
      <c r="J18" s="80">
        <v>0.04</v>
      </c>
      <c r="K18" s="80">
        <v>7.0000000000000007E-2</v>
      </c>
      <c r="L18" s="80">
        <v>8</v>
      </c>
      <c r="M18" s="80">
        <v>399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">
        <v>100</v>
      </c>
      <c r="C21" s="80">
        <v>200</v>
      </c>
      <c r="D21" s="80">
        <v>0.24</v>
      </c>
      <c r="E21" s="80">
        <v>0.1</v>
      </c>
      <c r="F21" s="80">
        <v>18.329999999999998</v>
      </c>
      <c r="G21" s="80">
        <v>100</v>
      </c>
      <c r="H21" s="80">
        <v>4.5</v>
      </c>
      <c r="I21" s="80">
        <v>0.23</v>
      </c>
      <c r="J21" s="80">
        <v>0.01</v>
      </c>
      <c r="K21" s="80">
        <v>0</v>
      </c>
      <c r="L21" s="80">
        <v>15</v>
      </c>
      <c r="M21" s="80">
        <v>256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88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84</v>
      </c>
    </row>
    <row r="27" spans="1:13" ht="15.75" x14ac:dyDescent="0.25">
      <c r="A27" s="79"/>
      <c r="B27" s="84" t="s">
        <v>85</v>
      </c>
      <c r="C27" s="80"/>
      <c r="D27" s="80">
        <f>SUM(D8:D26)</f>
        <v>45.944999999999993</v>
      </c>
      <c r="E27" s="80">
        <f t="shared" ref="E27:L27" si="0">SUM(E8:E26)</f>
        <v>47.91</v>
      </c>
      <c r="F27" s="80">
        <f t="shared" si="0"/>
        <v>271.69500000000005</v>
      </c>
      <c r="G27" s="80">
        <f t="shared" si="0"/>
        <v>1655.93</v>
      </c>
      <c r="H27" s="80">
        <f t="shared" si="0"/>
        <v>546.30999999999995</v>
      </c>
      <c r="I27" s="80">
        <f t="shared" si="0"/>
        <v>9.7100000000000009</v>
      </c>
      <c r="J27" s="80">
        <f t="shared" si="0"/>
        <v>0.91500000000000004</v>
      </c>
      <c r="K27" s="80">
        <f t="shared" si="0"/>
        <v>0.80249999999999999</v>
      </c>
      <c r="L27" s="80">
        <f t="shared" si="0"/>
        <v>65.129000000000005</v>
      </c>
      <c r="M27" s="80"/>
    </row>
    <row r="29" spans="1:13" x14ac:dyDescent="0.25">
      <c r="A29" s="136" t="s">
        <v>94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9">
        <f>' 3-7 лет (день 2)'!K6</f>
        <v>45237</v>
      </c>
      <c r="B1" s="140"/>
      <c r="C1" s="140"/>
      <c r="D1" s="140"/>
      <c r="E1" s="140"/>
      <c r="F1" s="140"/>
      <c r="G1" s="140"/>
    </row>
    <row r="2" spans="1:7" ht="60" customHeight="1" x14ac:dyDescent="0.25">
      <c r="A2" s="141" t="s">
        <v>49</v>
      </c>
      <c r="B2" s="141" t="s">
        <v>50</v>
      </c>
      <c r="C2" s="141" t="s">
        <v>51</v>
      </c>
      <c r="D2" s="141" t="s">
        <v>52</v>
      </c>
      <c r="E2" s="141" t="s">
        <v>53</v>
      </c>
      <c r="F2" s="141" t="s">
        <v>54</v>
      </c>
      <c r="G2" s="143" t="s">
        <v>55</v>
      </c>
    </row>
    <row r="3" spans="1:7" x14ac:dyDescent="0.25">
      <c r="A3" s="142"/>
      <c r="B3" s="142"/>
      <c r="C3" s="142"/>
      <c r="D3" s="142"/>
      <c r="E3" s="142"/>
      <c r="F3" s="142"/>
      <c r="G3" s="144"/>
    </row>
    <row r="4" spans="1:7" ht="33" customHeight="1" x14ac:dyDescent="0.25">
      <c r="A4" s="142"/>
      <c r="B4" s="142"/>
      <c r="C4" s="142"/>
      <c r="D4" s="142"/>
      <c r="E4" s="142"/>
      <c r="F4" s="142"/>
      <c r="G4" s="144"/>
    </row>
    <row r="5" spans="1:7" ht="20.100000000000001" customHeight="1" x14ac:dyDescent="0.25">
      <c r="A5" s="148" t="s">
        <v>56</v>
      </c>
      <c r="B5" s="146">
        <v>0.3611111111111111</v>
      </c>
      <c r="C5" s="5" t="str">
        <f>' 3-7 лет (день 2)'!B9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8"/>
      <c r="B6" s="146"/>
      <c r="C6" s="73" t="str">
        <f>' 3-7 лет (день 2)'!B10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8"/>
      <c r="B7" s="146"/>
      <c r="C7" s="5" t="str">
        <f>' 3-7 лет (день 2)'!B11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5"/>
      <c r="B8" s="146"/>
      <c r="C8" s="9" t="str">
        <f>' 3-7 лет (день 2)'!B14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5"/>
      <c r="B9" s="146"/>
      <c r="C9" s="9" t="str">
        <f>' 3-7 лет (день 2)'!B15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5"/>
      <c r="B10" s="146"/>
      <c r="C10" s="9" t="str">
        <f>' 3-7 лет (день 2)'!B16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5"/>
      <c r="B11" s="146"/>
      <c r="C11" s="9" t="str">
        <f>' 3-7 лет (день 2)'!B17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5"/>
      <c r="B12" s="146"/>
      <c r="C12" s="9" t="str">
        <f>' 3-7 лет (день 2)'!B18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5"/>
      <c r="B13" s="146"/>
      <c r="C13" s="9" t="str">
        <f>' 3-7 лет (день 2)'!B19</f>
        <v>Сок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5" t="s">
        <v>59</v>
      </c>
      <c r="B14" s="146">
        <v>0.63888888888888895</v>
      </c>
      <c r="C14" s="5" t="str">
        <f>' 3-7 лет (день 2)'!B21</f>
        <v>Напиток из шиповника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5"/>
      <c r="B15" s="147"/>
      <c r="C15" s="5" t="str">
        <f>' 3-7 лет (день 2)'!B22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5" t="s">
        <v>60</v>
      </c>
      <c r="B16" s="146">
        <v>0.69444444444444453</v>
      </c>
      <c r="C16" s="18" t="str">
        <f>' 3-7 лет (день 2)'!B25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5"/>
      <c r="B17" s="147"/>
      <c r="C17" s="18" t="str">
        <f>' 3-7 лет (день 2)'!B26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5"/>
      <c r="B18" s="147"/>
      <c r="C18" s="18" t="str">
        <f>' 3-7 лет (день 2)'!B27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5"/>
      <c r="B19" s="147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9"/>
      <c r="C2" s="38" t="s">
        <v>4</v>
      </c>
    </row>
    <row r="3" spans="2:3" x14ac:dyDescent="0.25">
      <c r="B3" s="110"/>
      <c r="C3" s="4" t="s">
        <v>8</v>
      </c>
    </row>
    <row r="4" spans="2:3" x14ac:dyDescent="0.25">
      <c r="B4" s="101" t="s">
        <v>9</v>
      </c>
      <c r="C4" s="5" t="s">
        <v>10</v>
      </c>
    </row>
    <row r="5" spans="2:3" x14ac:dyDescent="0.25">
      <c r="B5" s="101"/>
      <c r="C5" s="85" t="s">
        <v>38</v>
      </c>
    </row>
    <row r="6" spans="2:3" x14ac:dyDescent="0.25">
      <c r="B6" s="101"/>
      <c r="C6" s="9" t="s">
        <v>11</v>
      </c>
    </row>
    <row r="7" spans="2:3" x14ac:dyDescent="0.25">
      <c r="B7" s="101"/>
      <c r="C7" s="5"/>
    </row>
    <row r="8" spans="2:3" x14ac:dyDescent="0.25">
      <c r="B8" s="101"/>
      <c r="C8" s="5"/>
    </row>
    <row r="9" spans="2:3" x14ac:dyDescent="0.25">
      <c r="B9" s="101" t="s">
        <v>12</v>
      </c>
      <c r="C9" s="5" t="s">
        <v>13</v>
      </c>
    </row>
    <row r="10" spans="2:3" x14ac:dyDescent="0.25">
      <c r="B10" s="101"/>
      <c r="C10" s="85" t="s">
        <v>14</v>
      </c>
    </row>
    <row r="11" spans="2:3" x14ac:dyDescent="0.25">
      <c r="B11" s="101"/>
      <c r="C11" s="5" t="s">
        <v>15</v>
      </c>
    </row>
    <row r="12" spans="2:3" x14ac:dyDescent="0.25">
      <c r="B12" s="101"/>
      <c r="C12" s="5" t="s">
        <v>16</v>
      </c>
    </row>
    <row r="13" spans="2:3" x14ac:dyDescent="0.25">
      <c r="B13" s="101"/>
      <c r="C13" s="9" t="s">
        <v>17</v>
      </c>
    </row>
    <row r="14" spans="2:3" x14ac:dyDescent="0.25">
      <c r="B14" s="101"/>
      <c r="C14" s="9" t="s">
        <v>18</v>
      </c>
    </row>
    <row r="15" spans="2:3" x14ac:dyDescent="0.25">
      <c r="B15" s="101"/>
      <c r="C15" s="9" t="s">
        <v>19</v>
      </c>
    </row>
    <row r="16" spans="2:3" x14ac:dyDescent="0.25">
      <c r="B16" s="101"/>
      <c r="C16" s="9"/>
    </row>
    <row r="17" spans="2:3" x14ac:dyDescent="0.25">
      <c r="B17" s="101" t="s">
        <v>20</v>
      </c>
      <c r="C17" s="5" t="s">
        <v>21</v>
      </c>
    </row>
    <row r="18" spans="2:3" x14ac:dyDescent="0.25">
      <c r="B18" s="101"/>
      <c r="C18" s="5" t="s">
        <v>22</v>
      </c>
    </row>
    <row r="19" spans="2:3" x14ac:dyDescent="0.25">
      <c r="B19" s="101"/>
      <c r="C19" s="5"/>
    </row>
    <row r="20" spans="2:3" x14ac:dyDescent="0.25">
      <c r="B20" s="101"/>
      <c r="C20" s="5"/>
    </row>
    <row r="21" spans="2:3" x14ac:dyDescent="0.25">
      <c r="B21" s="101" t="s">
        <v>23</v>
      </c>
      <c r="C21" s="18" t="s">
        <v>24</v>
      </c>
    </row>
    <row r="22" spans="2:3" x14ac:dyDescent="0.25">
      <c r="B22" s="101"/>
      <c r="C22" t="s">
        <v>17</v>
      </c>
    </row>
    <row r="23" spans="2:3" x14ac:dyDescent="0.25">
      <c r="B23" s="101"/>
      <c r="C23" s="9" t="s">
        <v>25</v>
      </c>
    </row>
    <row r="24" spans="2:3" x14ac:dyDescent="0.25">
      <c r="B24" s="101"/>
      <c r="C24" s="19"/>
    </row>
    <row r="25" spans="2:3" x14ac:dyDescent="0.25">
      <c r="B25" s="101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2023-11-01T10:13:58Z</dcterms:modified>
</cp:coreProperties>
</file>