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456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61" i="9" l="1"/>
  <c r="BO62" i="9" s="1"/>
  <c r="BO67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4" i="9" s="1"/>
  <c r="BO60" i="8"/>
  <c r="BO61" i="8" s="1"/>
  <c r="BO66" i="8" s="1"/>
  <c r="BO80" i="8"/>
  <c r="BO81" i="8" s="1"/>
  <c r="BO86" i="8" s="1"/>
  <c r="BO91" i="8"/>
  <c r="BO71" i="8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6" i="8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M106" i="9"/>
  <c r="BL106" i="9"/>
  <c r="BK106" i="9"/>
  <c r="BK109" i="9" s="1"/>
  <c r="BK110" i="9" s="1"/>
  <c r="BJ106" i="9"/>
  <c r="BJ109" i="9" s="1"/>
  <c r="BJ110" i="9" s="1"/>
  <c r="BI106" i="9"/>
  <c r="BI109" i="9" s="1"/>
  <c r="BI110" i="9" s="1"/>
  <c r="BH106" i="9"/>
  <c r="BH109" i="9" s="1"/>
  <c r="BH110" i="9" s="1"/>
  <c r="BG106" i="9"/>
  <c r="BF106" i="9"/>
  <c r="BE106" i="9"/>
  <c r="BD106" i="9"/>
  <c r="BC106" i="9"/>
  <c r="BB106" i="9"/>
  <c r="BA106" i="9"/>
  <c r="AZ106" i="9"/>
  <c r="AY106" i="9"/>
  <c r="AY109" i="9" s="1"/>
  <c r="AY110" i="9" s="1"/>
  <c r="AX106" i="9"/>
  <c r="AX109" i="9" s="1"/>
  <c r="AX110" i="9" s="1"/>
  <c r="AW106" i="9"/>
  <c r="AW109" i="9" s="1"/>
  <c r="AW110" i="9" s="1"/>
  <c r="AV106" i="9"/>
  <c r="AV109" i="9" s="1"/>
  <c r="AV110" i="9" s="1"/>
  <c r="AU106" i="9"/>
  <c r="AT106" i="9"/>
  <c r="AS106" i="9"/>
  <c r="AR106" i="9"/>
  <c r="AQ106" i="9"/>
  <c r="AP106" i="9"/>
  <c r="AO106" i="9"/>
  <c r="AN106" i="9"/>
  <c r="AM106" i="9"/>
  <c r="AM109" i="9" s="1"/>
  <c r="AM110" i="9" s="1"/>
  <c r="AL106" i="9"/>
  <c r="AL109" i="9" s="1"/>
  <c r="AL110" i="9" s="1"/>
  <c r="AK106" i="9"/>
  <c r="AK109" i="9" s="1"/>
  <c r="AK110" i="9" s="1"/>
  <c r="AJ106" i="9"/>
  <c r="AJ109" i="9" s="1"/>
  <c r="AJ110" i="9" s="1"/>
  <c r="AI106" i="9"/>
  <c r="AH106" i="9"/>
  <c r="AG106" i="9"/>
  <c r="AF106" i="9"/>
  <c r="AE106" i="9"/>
  <c r="AD106" i="9"/>
  <c r="AC106" i="9"/>
  <c r="AB106" i="9"/>
  <c r="AA106" i="9"/>
  <c r="AA109" i="9" s="1"/>
  <c r="AA110" i="9" s="1"/>
  <c r="Z106" i="9"/>
  <c r="Z109" i="9" s="1"/>
  <c r="Z110" i="9" s="1"/>
  <c r="Y106" i="9"/>
  <c r="Y109" i="9" s="1"/>
  <c r="Y110" i="9" s="1"/>
  <c r="X106" i="9"/>
  <c r="X109" i="9" s="1"/>
  <c r="X110" i="9" s="1"/>
  <c r="W106" i="9"/>
  <c r="V106" i="9"/>
  <c r="U106" i="9"/>
  <c r="T106" i="9"/>
  <c r="S106" i="9"/>
  <c r="R106" i="9"/>
  <c r="Q106" i="9"/>
  <c r="P106" i="9"/>
  <c r="O106" i="9"/>
  <c r="O109" i="9" s="1"/>
  <c r="O110" i="9" s="1"/>
  <c r="N106" i="9"/>
  <c r="N109" i="9" s="1"/>
  <c r="N110" i="9" s="1"/>
  <c r="M106" i="9"/>
  <c r="M109" i="9" s="1"/>
  <c r="M110" i="9" s="1"/>
  <c r="L106" i="9"/>
  <c r="L109" i="9" s="1"/>
  <c r="L110" i="9" s="1"/>
  <c r="K106" i="9"/>
  <c r="J106" i="9"/>
  <c r="I106" i="9"/>
  <c r="H106" i="9"/>
  <c r="G106" i="9"/>
  <c r="F106" i="9"/>
  <c r="E106" i="9"/>
  <c r="D106" i="9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H95" i="9" s="1"/>
  <c r="BH96" i="9" s="1"/>
  <c r="BG90" i="9"/>
  <c r="BG95" i="9" s="1"/>
  <c r="BG96" i="9" s="1"/>
  <c r="BF90" i="9"/>
  <c r="BF95" i="9" s="1"/>
  <c r="BF96" i="9" s="1"/>
  <c r="BE90" i="9"/>
  <c r="BD90" i="9"/>
  <c r="BC90" i="9"/>
  <c r="BB90" i="9"/>
  <c r="BA90" i="9"/>
  <c r="AZ90" i="9"/>
  <c r="AY90" i="9"/>
  <c r="AX90" i="9"/>
  <c r="AW90" i="9"/>
  <c r="AV90" i="9"/>
  <c r="AV95" i="9" s="1"/>
  <c r="AV96" i="9" s="1"/>
  <c r="AU90" i="9"/>
  <c r="AU95" i="9" s="1"/>
  <c r="AU96" i="9" s="1"/>
  <c r="AT90" i="9"/>
  <c r="AT95" i="9" s="1"/>
  <c r="AT96" i="9" s="1"/>
  <c r="AS90" i="9"/>
  <c r="AS95" i="9" s="1"/>
  <c r="AS96" i="9" s="1"/>
  <c r="AR90" i="9"/>
  <c r="AQ90" i="9"/>
  <c r="AP90" i="9"/>
  <c r="AO90" i="9"/>
  <c r="AN90" i="9"/>
  <c r="AM90" i="9"/>
  <c r="AL90" i="9"/>
  <c r="AK90" i="9"/>
  <c r="AJ90" i="9"/>
  <c r="AJ95" i="9" s="1"/>
  <c r="AJ96" i="9" s="1"/>
  <c r="AI90" i="9"/>
  <c r="AI95" i="9" s="1"/>
  <c r="AI96" i="9" s="1"/>
  <c r="AH90" i="9"/>
  <c r="AH95" i="9" s="1"/>
  <c r="AH96" i="9" s="1"/>
  <c r="AG90" i="9"/>
  <c r="AG95" i="9" s="1"/>
  <c r="AG96" i="9" s="1"/>
  <c r="AF90" i="9"/>
  <c r="AE90" i="9"/>
  <c r="AD90" i="9"/>
  <c r="AC90" i="9"/>
  <c r="AB90" i="9"/>
  <c r="AA90" i="9"/>
  <c r="Z90" i="9"/>
  <c r="Y90" i="9"/>
  <c r="X90" i="9"/>
  <c r="X95" i="9" s="1"/>
  <c r="X96" i="9" s="1"/>
  <c r="W90" i="9"/>
  <c r="W95" i="9" s="1"/>
  <c r="W96" i="9" s="1"/>
  <c r="V90" i="9"/>
  <c r="V95" i="9" s="1"/>
  <c r="V96" i="9" s="1"/>
  <c r="U90" i="9"/>
  <c r="U95" i="9" s="1"/>
  <c r="U96" i="9" s="1"/>
  <c r="T90" i="9"/>
  <c r="S90" i="9"/>
  <c r="R90" i="9"/>
  <c r="Q90" i="9"/>
  <c r="P90" i="9"/>
  <c r="O90" i="9"/>
  <c r="N90" i="9"/>
  <c r="M90" i="9"/>
  <c r="L90" i="9"/>
  <c r="L95" i="9" s="1"/>
  <c r="L96" i="9" s="1"/>
  <c r="K90" i="9"/>
  <c r="K95" i="9" s="1"/>
  <c r="K96" i="9" s="1"/>
  <c r="J90" i="9"/>
  <c r="J95" i="9" s="1"/>
  <c r="J96" i="9" s="1"/>
  <c r="I90" i="9"/>
  <c r="I95" i="9" s="1"/>
  <c r="I96" i="9" s="1"/>
  <c r="H90" i="9"/>
  <c r="G90" i="9"/>
  <c r="F90" i="9"/>
  <c r="E90" i="9"/>
  <c r="D90" i="9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L79" i="9" s="1"/>
  <c r="BL80" i="9" s="1"/>
  <c r="BK72" i="9"/>
  <c r="BK79" i="9" s="1"/>
  <c r="BK80" i="9" s="1"/>
  <c r="BJ72" i="9"/>
  <c r="BJ79" i="9" s="1"/>
  <c r="BJ80" i="9" s="1"/>
  <c r="BI72" i="9"/>
  <c r="BH72" i="9"/>
  <c r="BG72" i="9"/>
  <c r="BF72" i="9"/>
  <c r="BE72" i="9"/>
  <c r="BD72" i="9"/>
  <c r="BC72" i="9"/>
  <c r="BB72" i="9"/>
  <c r="BA72" i="9"/>
  <c r="AZ72" i="9"/>
  <c r="AZ79" i="9" s="1"/>
  <c r="AZ80" i="9" s="1"/>
  <c r="AY72" i="9"/>
  <c r="AY79" i="9" s="1"/>
  <c r="AY80" i="9" s="1"/>
  <c r="AX72" i="9"/>
  <c r="AX79" i="9" s="1"/>
  <c r="AX80" i="9" s="1"/>
  <c r="AW72" i="9"/>
  <c r="AV72" i="9"/>
  <c r="AU72" i="9"/>
  <c r="AT72" i="9"/>
  <c r="AS72" i="9"/>
  <c r="AR72" i="9"/>
  <c r="AQ72" i="9"/>
  <c r="AP72" i="9"/>
  <c r="AO72" i="9"/>
  <c r="AN72" i="9"/>
  <c r="AN79" i="9" s="1"/>
  <c r="AN80" i="9" s="1"/>
  <c r="AM72" i="9"/>
  <c r="AM79" i="9" s="1"/>
  <c r="AM80" i="9" s="1"/>
  <c r="AL72" i="9"/>
  <c r="AL79" i="9" s="1"/>
  <c r="AL80" i="9" s="1"/>
  <c r="AK72" i="9"/>
  <c r="AJ72" i="9"/>
  <c r="AI72" i="9"/>
  <c r="AH72" i="9"/>
  <c r="AG72" i="9"/>
  <c r="AF72" i="9"/>
  <c r="AE72" i="9"/>
  <c r="AD72" i="9"/>
  <c r="AC72" i="9"/>
  <c r="AC79" i="9" s="1"/>
  <c r="AC80" i="9" s="1"/>
  <c r="AB72" i="9"/>
  <c r="AB79" i="9" s="1"/>
  <c r="AB80" i="9" s="1"/>
  <c r="AA72" i="9"/>
  <c r="AA79" i="9" s="1"/>
  <c r="AA80" i="9" s="1"/>
  <c r="Z72" i="9"/>
  <c r="Z79" i="9" s="1"/>
  <c r="Z80" i="9" s="1"/>
  <c r="Y72" i="9"/>
  <c r="X72" i="9"/>
  <c r="W72" i="9"/>
  <c r="V72" i="9"/>
  <c r="U72" i="9"/>
  <c r="T72" i="9"/>
  <c r="S72" i="9"/>
  <c r="R72" i="9"/>
  <c r="Q72" i="9"/>
  <c r="Q79" i="9" s="1"/>
  <c r="Q80" i="9" s="1"/>
  <c r="P72" i="9"/>
  <c r="P79" i="9" s="1"/>
  <c r="P80" i="9" s="1"/>
  <c r="O72" i="9"/>
  <c r="O79" i="9" s="1"/>
  <c r="O80" i="9" s="1"/>
  <c r="N72" i="9"/>
  <c r="N79" i="9" s="1"/>
  <c r="N80" i="9" s="1"/>
  <c r="M72" i="9"/>
  <c r="L72" i="9"/>
  <c r="K72" i="9"/>
  <c r="J72" i="9"/>
  <c r="I72" i="9"/>
  <c r="H72" i="9"/>
  <c r="G72" i="9"/>
  <c r="F72" i="9"/>
  <c r="E72" i="9"/>
  <c r="E79" i="9" s="1"/>
  <c r="E80" i="9" s="1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J61" i="9" s="1"/>
  <c r="BJ62" i="9" s="1"/>
  <c r="BI56" i="9"/>
  <c r="BI61" i="9" s="1"/>
  <c r="BI62" i="9" s="1"/>
  <c r="BH56" i="9"/>
  <c r="BH61" i="9" s="1"/>
  <c r="BH62" i="9" s="1"/>
  <c r="BG56" i="9"/>
  <c r="BG61" i="9" s="1"/>
  <c r="BG62" i="9" s="1"/>
  <c r="BF56" i="9"/>
  <c r="BE56" i="9"/>
  <c r="BD56" i="9"/>
  <c r="BC56" i="9"/>
  <c r="BB56" i="9"/>
  <c r="BA56" i="9"/>
  <c r="AZ56" i="9"/>
  <c r="AY56" i="9"/>
  <c r="AX56" i="9"/>
  <c r="AX61" i="9" s="1"/>
  <c r="AX62" i="9" s="1"/>
  <c r="AW56" i="9"/>
  <c r="AW61" i="9" s="1"/>
  <c r="AW62" i="9" s="1"/>
  <c r="AV56" i="9"/>
  <c r="AV61" i="9" s="1"/>
  <c r="AV62" i="9" s="1"/>
  <c r="AU56" i="9"/>
  <c r="AU61" i="9" s="1"/>
  <c r="AU62" i="9" s="1"/>
  <c r="AT56" i="9"/>
  <c r="AS56" i="9"/>
  <c r="AR56" i="9"/>
  <c r="AQ56" i="9"/>
  <c r="AP56" i="9"/>
  <c r="AO56" i="9"/>
  <c r="AN56" i="9"/>
  <c r="AM56" i="9"/>
  <c r="AL56" i="9"/>
  <c r="AL61" i="9" s="1"/>
  <c r="AL62" i="9" s="1"/>
  <c r="AK56" i="9"/>
  <c r="AK61" i="9" s="1"/>
  <c r="AK62" i="9" s="1"/>
  <c r="AJ56" i="9"/>
  <c r="AJ61" i="9" s="1"/>
  <c r="AJ62" i="9" s="1"/>
  <c r="AI56" i="9"/>
  <c r="AI61" i="9" s="1"/>
  <c r="AI62" i="9" s="1"/>
  <c r="AH56" i="9"/>
  <c r="AG56" i="9"/>
  <c r="AF56" i="9"/>
  <c r="AE56" i="9"/>
  <c r="AD56" i="9"/>
  <c r="AC56" i="9"/>
  <c r="AB56" i="9"/>
  <c r="AA56" i="9"/>
  <c r="Z56" i="9"/>
  <c r="Y56" i="9"/>
  <c r="Y61" i="9" s="1"/>
  <c r="Y62" i="9" s="1"/>
  <c r="X56" i="9"/>
  <c r="X61" i="9" s="1"/>
  <c r="X62" i="9" s="1"/>
  <c r="W56" i="9"/>
  <c r="W61" i="9" s="1"/>
  <c r="W62" i="9" s="1"/>
  <c r="V56" i="9"/>
  <c r="U56" i="9"/>
  <c r="T56" i="9"/>
  <c r="S56" i="9"/>
  <c r="R56" i="9"/>
  <c r="Q56" i="9"/>
  <c r="P56" i="9"/>
  <c r="O56" i="9"/>
  <c r="N56" i="9"/>
  <c r="N61" i="9" s="1"/>
  <c r="N62" i="9" s="1"/>
  <c r="M56" i="9"/>
  <c r="M61" i="9" s="1"/>
  <c r="M62" i="9" s="1"/>
  <c r="L56" i="9"/>
  <c r="L61" i="9" s="1"/>
  <c r="L62" i="9" s="1"/>
  <c r="K56" i="9"/>
  <c r="K61" i="9" s="1"/>
  <c r="K62" i="9" s="1"/>
  <c r="J56" i="9"/>
  <c r="I56" i="9"/>
  <c r="H56" i="9"/>
  <c r="G56" i="9"/>
  <c r="F56" i="9"/>
  <c r="E56" i="9"/>
  <c r="D56" i="9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M111" i="8"/>
  <c r="BM114" i="8" s="1"/>
  <c r="BM115" i="8" s="1"/>
  <c r="BL111" i="8"/>
  <c r="BK111" i="8"/>
  <c r="BK114" i="8" s="1"/>
  <c r="BK115" i="8" s="1"/>
  <c r="BJ111" i="8"/>
  <c r="BJ114" i="8" s="1"/>
  <c r="BJ115" i="8" s="1"/>
  <c r="BI111" i="8"/>
  <c r="BH111" i="8"/>
  <c r="BG111" i="8"/>
  <c r="BF111" i="8"/>
  <c r="BE111" i="8"/>
  <c r="BD111" i="8"/>
  <c r="BC111" i="8"/>
  <c r="BB111" i="8"/>
  <c r="BA111" i="8"/>
  <c r="BA114" i="8" s="1"/>
  <c r="BA115" i="8" s="1"/>
  <c r="AZ111" i="8"/>
  <c r="AZ114" i="8" s="1"/>
  <c r="AZ115" i="8" s="1"/>
  <c r="AY111" i="8"/>
  <c r="AY114" i="8" s="1"/>
  <c r="AY115" i="8" s="1"/>
  <c r="AX111" i="8"/>
  <c r="AX114" i="8" s="1"/>
  <c r="AX115" i="8" s="1"/>
  <c r="AW111" i="8"/>
  <c r="AV111" i="8"/>
  <c r="AU111" i="8"/>
  <c r="AT111" i="8"/>
  <c r="AS111" i="8"/>
  <c r="AR111" i="8"/>
  <c r="AQ111" i="8"/>
  <c r="AP111" i="8"/>
  <c r="AO111" i="8"/>
  <c r="AO114" i="8" s="1"/>
  <c r="AO115" i="8" s="1"/>
  <c r="AN111" i="8"/>
  <c r="AN114" i="8" s="1"/>
  <c r="AN115" i="8" s="1"/>
  <c r="AM111" i="8"/>
  <c r="AM114" i="8" s="1"/>
  <c r="AM115" i="8" s="1"/>
  <c r="AL111" i="8"/>
  <c r="AL114" i="8" s="1"/>
  <c r="AL115" i="8" s="1"/>
  <c r="AK111" i="8"/>
  <c r="AJ111" i="8"/>
  <c r="AI111" i="8"/>
  <c r="AH111" i="8"/>
  <c r="AG111" i="8"/>
  <c r="AF111" i="8"/>
  <c r="AE111" i="8"/>
  <c r="AD111" i="8"/>
  <c r="AC111" i="8"/>
  <c r="AC114" i="8" s="1"/>
  <c r="AC115" i="8" s="1"/>
  <c r="AB111" i="8"/>
  <c r="AB114" i="8" s="1"/>
  <c r="AB115" i="8" s="1"/>
  <c r="AA111" i="8"/>
  <c r="AA114" i="8" s="1"/>
  <c r="AA115" i="8" s="1"/>
  <c r="Z111" i="8"/>
  <c r="Z114" i="8" s="1"/>
  <c r="Z115" i="8" s="1"/>
  <c r="Y111" i="8"/>
  <c r="X111" i="8"/>
  <c r="W111" i="8"/>
  <c r="V111" i="8"/>
  <c r="U111" i="8"/>
  <c r="T111" i="8"/>
  <c r="S111" i="8"/>
  <c r="R111" i="8"/>
  <c r="Q111" i="8"/>
  <c r="P111" i="8"/>
  <c r="P114" i="8" s="1"/>
  <c r="P115" i="8" s="1"/>
  <c r="O111" i="8"/>
  <c r="O114" i="8" s="1"/>
  <c r="O115" i="8" s="1"/>
  <c r="N111" i="8"/>
  <c r="N114" i="8" s="1"/>
  <c r="N115" i="8" s="1"/>
  <c r="M111" i="8"/>
  <c r="L111" i="8"/>
  <c r="K111" i="8"/>
  <c r="J111" i="8"/>
  <c r="I111" i="8"/>
  <c r="H111" i="8"/>
  <c r="G111" i="8"/>
  <c r="F111" i="8"/>
  <c r="E111" i="8"/>
  <c r="E114" i="8" s="1"/>
  <c r="E115" i="8" s="1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J98" i="8" s="1"/>
  <c r="BJ99" i="8" s="1"/>
  <c r="BI93" i="8"/>
  <c r="BI98" i="8" s="1"/>
  <c r="BI99" i="8" s="1"/>
  <c r="BH93" i="8"/>
  <c r="BH98" i="8" s="1"/>
  <c r="BH99" i="8" s="1"/>
  <c r="BG93" i="8"/>
  <c r="BG98" i="8" s="1"/>
  <c r="BG99" i="8" s="1"/>
  <c r="BF93" i="8"/>
  <c r="BE93" i="8"/>
  <c r="BD93" i="8"/>
  <c r="BC93" i="8"/>
  <c r="BB93" i="8"/>
  <c r="BA93" i="8"/>
  <c r="AZ93" i="8"/>
  <c r="AY93" i="8"/>
  <c r="AX93" i="8"/>
  <c r="AX98" i="8" s="1"/>
  <c r="AX99" i="8" s="1"/>
  <c r="AW93" i="8"/>
  <c r="AW98" i="8" s="1"/>
  <c r="AW99" i="8" s="1"/>
  <c r="AV93" i="8"/>
  <c r="AV98" i="8" s="1"/>
  <c r="AV99" i="8" s="1"/>
  <c r="AU93" i="8"/>
  <c r="AU98" i="8" s="1"/>
  <c r="AU99" i="8" s="1"/>
  <c r="AT93" i="8"/>
  <c r="AS93" i="8"/>
  <c r="AR93" i="8"/>
  <c r="AQ93" i="8"/>
  <c r="AP93" i="8"/>
  <c r="AO93" i="8"/>
  <c r="AN93" i="8"/>
  <c r="AM93" i="8"/>
  <c r="AL93" i="8"/>
  <c r="AL98" i="8" s="1"/>
  <c r="AL99" i="8" s="1"/>
  <c r="AK93" i="8"/>
  <c r="AK98" i="8" s="1"/>
  <c r="AK99" i="8" s="1"/>
  <c r="AJ93" i="8"/>
  <c r="AJ98" i="8" s="1"/>
  <c r="AJ99" i="8" s="1"/>
  <c r="AI93" i="8"/>
  <c r="AI98" i="8" s="1"/>
  <c r="AI99" i="8" s="1"/>
  <c r="AH93" i="8"/>
  <c r="AG93" i="8"/>
  <c r="AF93" i="8"/>
  <c r="AE93" i="8"/>
  <c r="AD93" i="8"/>
  <c r="AC93" i="8"/>
  <c r="AB93" i="8"/>
  <c r="AA93" i="8"/>
  <c r="Z93" i="8"/>
  <c r="Z98" i="8" s="1"/>
  <c r="Z99" i="8" s="1"/>
  <c r="Y93" i="8"/>
  <c r="Y98" i="8" s="1"/>
  <c r="Y99" i="8" s="1"/>
  <c r="X93" i="8"/>
  <c r="X98" i="8" s="1"/>
  <c r="W93" i="8"/>
  <c r="W98" i="8" s="1"/>
  <c r="W99" i="8" s="1"/>
  <c r="V93" i="8"/>
  <c r="U93" i="8"/>
  <c r="T93" i="8"/>
  <c r="S93" i="8"/>
  <c r="S98" i="8" s="1"/>
  <c r="S99" i="8" s="1"/>
  <c r="R93" i="8"/>
  <c r="Q93" i="8"/>
  <c r="P93" i="8"/>
  <c r="O93" i="8"/>
  <c r="N93" i="8"/>
  <c r="N98" i="8" s="1"/>
  <c r="N99" i="8" s="1"/>
  <c r="M93" i="8"/>
  <c r="M98" i="8" s="1"/>
  <c r="M99" i="8" s="1"/>
  <c r="L93" i="8"/>
  <c r="L98" i="8" s="1"/>
  <c r="L99" i="8" s="1"/>
  <c r="K93" i="8"/>
  <c r="K98" i="8" s="1"/>
  <c r="K99" i="8" s="1"/>
  <c r="J93" i="8"/>
  <c r="I93" i="8"/>
  <c r="H93" i="8"/>
  <c r="G93" i="8"/>
  <c r="F93" i="8"/>
  <c r="E93" i="8"/>
  <c r="D93" i="8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L80" i="8" s="1"/>
  <c r="BL81" i="8" s="1"/>
  <c r="BK73" i="8"/>
  <c r="BJ73" i="8"/>
  <c r="BI73" i="8"/>
  <c r="BH73" i="8"/>
  <c r="BG73" i="8"/>
  <c r="BF73" i="8"/>
  <c r="BE73" i="8"/>
  <c r="BD73" i="8"/>
  <c r="BC73" i="8"/>
  <c r="BC80" i="8" s="1"/>
  <c r="BC81" i="8" s="1"/>
  <c r="BB73" i="8"/>
  <c r="BB80" i="8" s="1"/>
  <c r="BB81" i="8" s="1"/>
  <c r="BA73" i="8"/>
  <c r="BA80" i="8" s="1"/>
  <c r="BA81" i="8" s="1"/>
  <c r="AZ73" i="8"/>
  <c r="AZ80" i="8" s="1"/>
  <c r="AZ81" i="8" s="1"/>
  <c r="AY73" i="8"/>
  <c r="AX73" i="8"/>
  <c r="AW73" i="8"/>
  <c r="AV73" i="8"/>
  <c r="AU73" i="8"/>
  <c r="AT73" i="8"/>
  <c r="AS73" i="8"/>
  <c r="AR73" i="8"/>
  <c r="AQ73" i="8"/>
  <c r="AQ80" i="8" s="1"/>
  <c r="AQ81" i="8" s="1"/>
  <c r="AP73" i="8"/>
  <c r="AP80" i="8" s="1"/>
  <c r="AP81" i="8" s="1"/>
  <c r="AO73" i="8"/>
  <c r="AO80" i="8" s="1"/>
  <c r="AO81" i="8" s="1"/>
  <c r="AN73" i="8"/>
  <c r="AN80" i="8" s="1"/>
  <c r="AN81" i="8" s="1"/>
  <c r="AM73" i="8"/>
  <c r="AL73" i="8"/>
  <c r="AK73" i="8"/>
  <c r="AJ73" i="8"/>
  <c r="AI73" i="8"/>
  <c r="AH73" i="8"/>
  <c r="AG73" i="8"/>
  <c r="AF73" i="8"/>
  <c r="AE73" i="8"/>
  <c r="AE80" i="8" s="1"/>
  <c r="AE81" i="8" s="1"/>
  <c r="AD73" i="8"/>
  <c r="AD80" i="8" s="1"/>
  <c r="AD81" i="8" s="1"/>
  <c r="AC73" i="8"/>
  <c r="AC80" i="8" s="1"/>
  <c r="AC81" i="8" s="1"/>
  <c r="AB73" i="8"/>
  <c r="AB80" i="8" s="1"/>
  <c r="AB81" i="8" s="1"/>
  <c r="AA73" i="8"/>
  <c r="Z73" i="8"/>
  <c r="Y73" i="8"/>
  <c r="X73" i="8"/>
  <c r="W73" i="8"/>
  <c r="V73" i="8"/>
  <c r="U73" i="8"/>
  <c r="T73" i="8"/>
  <c r="S73" i="8"/>
  <c r="S80" i="8" s="1"/>
  <c r="S81" i="8" s="1"/>
  <c r="R73" i="8"/>
  <c r="R80" i="8" s="1"/>
  <c r="R81" i="8" s="1"/>
  <c r="Q73" i="8"/>
  <c r="Q80" i="8" s="1"/>
  <c r="Q81" i="8" s="1"/>
  <c r="P73" i="8"/>
  <c r="P80" i="8" s="1"/>
  <c r="P81" i="8" s="1"/>
  <c r="O73" i="8"/>
  <c r="N73" i="8"/>
  <c r="M73" i="8"/>
  <c r="L73" i="8"/>
  <c r="K73" i="8"/>
  <c r="J73" i="8"/>
  <c r="I73" i="8"/>
  <c r="H73" i="8"/>
  <c r="G73" i="8"/>
  <c r="G80" i="8" s="1"/>
  <c r="G81" i="8" s="1"/>
  <c r="F73" i="8"/>
  <c r="F80" i="8" s="1"/>
  <c r="F81" i="8" s="1"/>
  <c r="E73" i="8"/>
  <c r="E80" i="8" s="1"/>
  <c r="E81" i="8" s="1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K60" i="8" s="1"/>
  <c r="BK61" i="8" s="1"/>
  <c r="BJ55" i="8"/>
  <c r="BJ60" i="8" s="1"/>
  <c r="BJ61" i="8" s="1"/>
  <c r="BI55" i="8"/>
  <c r="BI60" i="8" s="1"/>
  <c r="BI61" i="8" s="1"/>
  <c r="BH55" i="8"/>
  <c r="BG55" i="8"/>
  <c r="BF55" i="8"/>
  <c r="BE55" i="8"/>
  <c r="BD55" i="8"/>
  <c r="BC55" i="8"/>
  <c r="BB55" i="8"/>
  <c r="BA55" i="8"/>
  <c r="AZ55" i="8"/>
  <c r="AZ60" i="8" s="1"/>
  <c r="AZ61" i="8" s="1"/>
  <c r="AY55" i="8"/>
  <c r="AY60" i="8" s="1"/>
  <c r="AY61" i="8" s="1"/>
  <c r="AX55" i="8"/>
  <c r="AX60" i="8" s="1"/>
  <c r="AX61" i="8" s="1"/>
  <c r="AW55" i="8"/>
  <c r="AW60" i="8" s="1"/>
  <c r="AW61" i="8" s="1"/>
  <c r="AV55" i="8"/>
  <c r="AU55" i="8"/>
  <c r="AT55" i="8"/>
  <c r="AS55" i="8"/>
  <c r="AR55" i="8"/>
  <c r="AQ55" i="8"/>
  <c r="AP55" i="8"/>
  <c r="AO55" i="8"/>
  <c r="AN55" i="8"/>
  <c r="AN60" i="8" s="1"/>
  <c r="AN61" i="8" s="1"/>
  <c r="AM55" i="8"/>
  <c r="AM60" i="8" s="1"/>
  <c r="AM61" i="8" s="1"/>
  <c r="AL55" i="8"/>
  <c r="AL60" i="8" s="1"/>
  <c r="AL61" i="8" s="1"/>
  <c r="AK55" i="8"/>
  <c r="AK60" i="8" s="1"/>
  <c r="AK61" i="8" s="1"/>
  <c r="AJ55" i="8"/>
  <c r="AI55" i="8"/>
  <c r="AH55" i="8"/>
  <c r="AG55" i="8"/>
  <c r="AF55" i="8"/>
  <c r="AE55" i="8"/>
  <c r="AD55" i="8"/>
  <c r="AC55" i="8"/>
  <c r="AB55" i="8"/>
  <c r="AB60" i="8" s="1"/>
  <c r="AB61" i="8" s="1"/>
  <c r="AA55" i="8"/>
  <c r="AA60" i="8" s="1"/>
  <c r="AA61" i="8" s="1"/>
  <c r="Z55" i="8"/>
  <c r="Z60" i="8" s="1"/>
  <c r="Z61" i="8" s="1"/>
  <c r="Y55" i="8"/>
  <c r="Y60" i="8" s="1"/>
  <c r="Y61" i="8" s="1"/>
  <c r="X55" i="8"/>
  <c r="W55" i="8"/>
  <c r="V55" i="8"/>
  <c r="U55" i="8"/>
  <c r="T55" i="8"/>
  <c r="S55" i="8"/>
  <c r="R55" i="8"/>
  <c r="Q55" i="8"/>
  <c r="P55" i="8"/>
  <c r="P60" i="8" s="1"/>
  <c r="P61" i="8" s="1"/>
  <c r="O55" i="8"/>
  <c r="O60" i="8" s="1"/>
  <c r="O61" i="8" s="1"/>
  <c r="N55" i="8"/>
  <c r="N60" i="8" s="1"/>
  <c r="N61" i="8" s="1"/>
  <c r="M55" i="8"/>
  <c r="M60" i="8" s="1"/>
  <c r="M61" i="8" s="1"/>
  <c r="L55" i="8"/>
  <c r="K55" i="8"/>
  <c r="J55" i="8"/>
  <c r="I55" i="8"/>
  <c r="H55" i="8"/>
  <c r="G55" i="8"/>
  <c r="F55" i="8"/>
  <c r="E55" i="8"/>
  <c r="D55" i="8"/>
  <c r="D60" i="8" s="1"/>
  <c r="D61" i="8" s="1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BA79" i="9" l="1"/>
  <c r="BA80" i="9" s="1"/>
  <c r="BM79" i="9"/>
  <c r="BM80" i="9" s="1"/>
  <c r="G98" i="8"/>
  <c r="G99" i="8" s="1"/>
  <c r="I60" i="8"/>
  <c r="I61" i="8" s="1"/>
  <c r="AG60" i="8"/>
  <c r="AG61" i="8" s="1"/>
  <c r="AS60" i="8"/>
  <c r="AS61" i="8" s="1"/>
  <c r="L80" i="8"/>
  <c r="L81" i="8" s="1"/>
  <c r="AQ98" i="8"/>
  <c r="AQ99" i="8" s="1"/>
  <c r="U60" i="8"/>
  <c r="U61" i="8" s="1"/>
  <c r="BE60" i="8"/>
  <c r="BE61" i="8" s="1"/>
  <c r="X80" i="8"/>
  <c r="X81" i="8" s="1"/>
  <c r="X86" i="8" s="1"/>
  <c r="AV80" i="8"/>
  <c r="AV81" i="8" s="1"/>
  <c r="AV85" i="8" s="1"/>
  <c r="BH80" i="8"/>
  <c r="BH81" i="8" s="1"/>
  <c r="AE98" i="8"/>
  <c r="AE99" i="8" s="1"/>
  <c r="AC60" i="8"/>
  <c r="AC61" i="8" s="1"/>
  <c r="AF80" i="8"/>
  <c r="AF81" i="8" s="1"/>
  <c r="AF85" i="8" s="1"/>
  <c r="O98" i="8"/>
  <c r="O99" i="8" s="1"/>
  <c r="AY98" i="8"/>
  <c r="AY99" i="8" s="1"/>
  <c r="F114" i="8"/>
  <c r="F115" i="8" s="1"/>
  <c r="AP114" i="8"/>
  <c r="AP115" i="8" s="1"/>
  <c r="AA61" i="9"/>
  <c r="AA62" i="9" s="1"/>
  <c r="BK61" i="9"/>
  <c r="BK62" i="9" s="1"/>
  <c r="AD79" i="9"/>
  <c r="AD80" i="9" s="1"/>
  <c r="BN79" i="9"/>
  <c r="BN80" i="9" s="1"/>
  <c r="AK95" i="9"/>
  <c r="AK96" i="9" s="1"/>
  <c r="R60" i="8"/>
  <c r="R61" i="8" s="1"/>
  <c r="AP60" i="8"/>
  <c r="AP61" i="8" s="1"/>
  <c r="I80" i="8"/>
  <c r="I81" i="8" s="1"/>
  <c r="AS80" i="8"/>
  <c r="AS81" i="8" s="1"/>
  <c r="D98" i="8"/>
  <c r="D99" i="8" s="1"/>
  <c r="AB98" i="8"/>
  <c r="AB99" i="8" s="1"/>
  <c r="BL98" i="8"/>
  <c r="BL99" i="8" s="1"/>
  <c r="G114" i="8"/>
  <c r="G115" i="8" s="1"/>
  <c r="S114" i="8"/>
  <c r="S115" i="8" s="1"/>
  <c r="AE114" i="8"/>
  <c r="AE115" i="8" s="1"/>
  <c r="AQ114" i="8"/>
  <c r="AQ115" i="8" s="1"/>
  <c r="BC114" i="8"/>
  <c r="BC115" i="8" s="1"/>
  <c r="D61" i="9"/>
  <c r="D62" i="9" s="1"/>
  <c r="AB61" i="9"/>
  <c r="AB62" i="9" s="1"/>
  <c r="AN61" i="9"/>
  <c r="AN62" i="9" s="1"/>
  <c r="AZ61" i="9"/>
  <c r="AZ62" i="9" s="1"/>
  <c r="BL61" i="9"/>
  <c r="BL62" i="9" s="1"/>
  <c r="G79" i="9"/>
  <c r="G80" i="9" s="1"/>
  <c r="S79" i="9"/>
  <c r="S80" i="9" s="1"/>
  <c r="AE79" i="9"/>
  <c r="AE80" i="9" s="1"/>
  <c r="AQ79" i="9"/>
  <c r="AQ80" i="9" s="1"/>
  <c r="BC79" i="9"/>
  <c r="BC80" i="9" s="1"/>
  <c r="N95" i="9"/>
  <c r="N96" i="9" s="1"/>
  <c r="Z95" i="9"/>
  <c r="Z96" i="9" s="1"/>
  <c r="AL95" i="9"/>
  <c r="AL96" i="9" s="1"/>
  <c r="AX95" i="9"/>
  <c r="AX96" i="9" s="1"/>
  <c r="BJ95" i="9"/>
  <c r="BJ96" i="9" s="1"/>
  <c r="E109" i="9"/>
  <c r="E110" i="9" s="1"/>
  <c r="Q109" i="9"/>
  <c r="Q110" i="9" s="1"/>
  <c r="AC109" i="9"/>
  <c r="AC110" i="9" s="1"/>
  <c r="AO109" i="9"/>
  <c r="AO110" i="9" s="1"/>
  <c r="BA109" i="9"/>
  <c r="BA110" i="9" s="1"/>
  <c r="BM109" i="9"/>
  <c r="BM110" i="9" s="1"/>
  <c r="Q60" i="8"/>
  <c r="Q61" i="8" s="1"/>
  <c r="BM60" i="8"/>
  <c r="BM61" i="8" s="1"/>
  <c r="BD80" i="8"/>
  <c r="BD81" i="8" s="1"/>
  <c r="AM98" i="8"/>
  <c r="AM99" i="8" s="1"/>
  <c r="R114" i="8"/>
  <c r="R115" i="8" s="1"/>
  <c r="BB114" i="8"/>
  <c r="BB115" i="8" s="1"/>
  <c r="O61" i="9"/>
  <c r="O62" i="9" s="1"/>
  <c r="AM61" i="9"/>
  <c r="AM62" i="9" s="1"/>
  <c r="F79" i="9"/>
  <c r="F80" i="9" s="1"/>
  <c r="AP79" i="9"/>
  <c r="AP80" i="9" s="1"/>
  <c r="M95" i="9"/>
  <c r="M96" i="9" s="1"/>
  <c r="AW95" i="9"/>
  <c r="AW96" i="9" s="1"/>
  <c r="D109" i="9"/>
  <c r="D110" i="9" s="1"/>
  <c r="AN109" i="9"/>
  <c r="AN110" i="9" s="1"/>
  <c r="BL109" i="9"/>
  <c r="BL110" i="9" s="1"/>
  <c r="AD60" i="8"/>
  <c r="AD61" i="8" s="1"/>
  <c r="BN60" i="8"/>
  <c r="BN61" i="8" s="1"/>
  <c r="BE80" i="8"/>
  <c r="BE81" i="8" s="1"/>
  <c r="AQ60" i="8"/>
  <c r="AQ61" i="8" s="1"/>
  <c r="J80" i="8"/>
  <c r="J81" i="8" s="1"/>
  <c r="J86" i="8" s="1"/>
  <c r="AH80" i="8"/>
  <c r="AH81" i="8" s="1"/>
  <c r="AT80" i="8"/>
  <c r="AT81" i="8" s="1"/>
  <c r="Q98" i="8"/>
  <c r="Q99" i="8" s="1"/>
  <c r="AO98" i="8"/>
  <c r="AO99" i="8" s="1"/>
  <c r="BA98" i="8"/>
  <c r="BA99" i="8" s="1"/>
  <c r="H114" i="8"/>
  <c r="H115" i="8" s="1"/>
  <c r="T114" i="8"/>
  <c r="T115" i="8" s="1"/>
  <c r="AF114" i="8"/>
  <c r="AF115" i="8" s="1"/>
  <c r="AR114" i="8"/>
  <c r="AR115" i="8" s="1"/>
  <c r="BD114" i="8"/>
  <c r="BD115" i="8" s="1"/>
  <c r="E61" i="9"/>
  <c r="E62" i="9" s="1"/>
  <c r="Q61" i="9"/>
  <c r="Q62" i="9" s="1"/>
  <c r="AC61" i="9"/>
  <c r="AC62" i="9" s="1"/>
  <c r="AO61" i="9"/>
  <c r="AO62" i="9" s="1"/>
  <c r="BA61" i="9"/>
  <c r="BA62" i="9" s="1"/>
  <c r="BM61" i="9"/>
  <c r="BM62" i="9" s="1"/>
  <c r="H79" i="9"/>
  <c r="H80" i="9" s="1"/>
  <c r="T79" i="9"/>
  <c r="T80" i="9" s="1"/>
  <c r="AF79" i="9"/>
  <c r="AF80" i="9" s="1"/>
  <c r="AR79" i="9"/>
  <c r="AR80" i="9" s="1"/>
  <c r="BD79" i="9"/>
  <c r="BD80" i="9" s="1"/>
  <c r="O95" i="9"/>
  <c r="O96" i="9" s="1"/>
  <c r="AA95" i="9"/>
  <c r="AA96" i="9" s="1"/>
  <c r="AM95" i="9"/>
  <c r="AM96" i="9" s="1"/>
  <c r="AY95" i="9"/>
  <c r="AY96" i="9" s="1"/>
  <c r="BK95" i="9"/>
  <c r="BK96" i="9" s="1"/>
  <c r="F109" i="9"/>
  <c r="F110" i="9" s="1"/>
  <c r="R109" i="9"/>
  <c r="R110" i="9" s="1"/>
  <c r="AD109" i="9"/>
  <c r="AD110" i="9" s="1"/>
  <c r="AP109" i="9"/>
  <c r="AP110" i="9" s="1"/>
  <c r="BB109" i="9"/>
  <c r="BB110" i="9" s="1"/>
  <c r="BN109" i="9"/>
  <c r="BN110" i="9" s="1"/>
  <c r="E60" i="8"/>
  <c r="E61" i="8" s="1"/>
  <c r="AO60" i="8"/>
  <c r="AO61" i="8" s="1"/>
  <c r="H80" i="8"/>
  <c r="H81" i="8" s="1"/>
  <c r="H86" i="8" s="1"/>
  <c r="AR80" i="8"/>
  <c r="AR81" i="8" s="1"/>
  <c r="AR86" i="8" s="1"/>
  <c r="AA98" i="8"/>
  <c r="AA99" i="8" s="1"/>
  <c r="BK98" i="8"/>
  <c r="BK99" i="8" s="1"/>
  <c r="AD114" i="8"/>
  <c r="AD115" i="8" s="1"/>
  <c r="BN114" i="8"/>
  <c r="BN115" i="8" s="1"/>
  <c r="AY61" i="9"/>
  <c r="AY62" i="9" s="1"/>
  <c r="R79" i="9"/>
  <c r="R80" i="9" s="1"/>
  <c r="BB79" i="9"/>
  <c r="BB80" i="9" s="1"/>
  <c r="Y95" i="9"/>
  <c r="Y96" i="9" s="1"/>
  <c r="BI95" i="9"/>
  <c r="BI96" i="9" s="1"/>
  <c r="P109" i="9"/>
  <c r="P110" i="9" s="1"/>
  <c r="AB109" i="9"/>
  <c r="AB110" i="9" s="1"/>
  <c r="AZ109" i="9"/>
  <c r="AZ110" i="9" s="1"/>
  <c r="F60" i="8"/>
  <c r="F61" i="8" s="1"/>
  <c r="BB60" i="8"/>
  <c r="BB61" i="8" s="1"/>
  <c r="U80" i="8"/>
  <c r="U81" i="8" s="1"/>
  <c r="P98" i="8"/>
  <c r="P99" i="8" s="1"/>
  <c r="AZ98" i="8"/>
  <c r="AZ99" i="8" s="1"/>
  <c r="G60" i="8"/>
  <c r="G61" i="8" s="1"/>
  <c r="AE60" i="8"/>
  <c r="AE61" i="8" s="1"/>
  <c r="BC60" i="8"/>
  <c r="BC61" i="8" s="1"/>
  <c r="V80" i="8"/>
  <c r="V81" i="8" s="1"/>
  <c r="BF80" i="8"/>
  <c r="BF81" i="8" s="1"/>
  <c r="BF85" i="8" s="1"/>
  <c r="E98" i="8"/>
  <c r="E99" i="8" s="1"/>
  <c r="AC98" i="8"/>
  <c r="AC99" i="8" s="1"/>
  <c r="BM98" i="8"/>
  <c r="BM99" i="8" s="1"/>
  <c r="T60" i="8"/>
  <c r="T61" i="8" s="1"/>
  <c r="AF60" i="8"/>
  <c r="AF61" i="8" s="1"/>
  <c r="AR60" i="8"/>
  <c r="AR61" i="8" s="1"/>
  <c r="BD60" i="8"/>
  <c r="BD61" i="8" s="1"/>
  <c r="K80" i="8"/>
  <c r="K81" i="8" s="1"/>
  <c r="W80" i="8"/>
  <c r="W81" i="8" s="1"/>
  <c r="AI80" i="8"/>
  <c r="AI81" i="8" s="1"/>
  <c r="AU80" i="8"/>
  <c r="AU81" i="8" s="1"/>
  <c r="BG80" i="8"/>
  <c r="BG81" i="8" s="1"/>
  <c r="F98" i="8"/>
  <c r="F99" i="8" s="1"/>
  <c r="R98" i="8"/>
  <c r="R99" i="8" s="1"/>
  <c r="AD98" i="8"/>
  <c r="AD99" i="8" s="1"/>
  <c r="BB98" i="8"/>
  <c r="BB99" i="8" s="1"/>
  <c r="BN98" i="8"/>
  <c r="BN99" i="8" s="1"/>
  <c r="I114" i="8"/>
  <c r="I115" i="8" s="1"/>
  <c r="U114" i="8"/>
  <c r="U115" i="8" s="1"/>
  <c r="AG114" i="8"/>
  <c r="AG115" i="8" s="1"/>
  <c r="AS114" i="8"/>
  <c r="AS115" i="8" s="1"/>
  <c r="BE114" i="8"/>
  <c r="BE115" i="8" s="1"/>
  <c r="F61" i="9"/>
  <c r="F62" i="9" s="1"/>
  <c r="R61" i="9"/>
  <c r="R62" i="9" s="1"/>
  <c r="AD61" i="9"/>
  <c r="AD62" i="9" s="1"/>
  <c r="AP61" i="9"/>
  <c r="AP62" i="9" s="1"/>
  <c r="BB61" i="9"/>
  <c r="BB62" i="9" s="1"/>
  <c r="BN61" i="9"/>
  <c r="BN62" i="9" s="1"/>
  <c r="I79" i="9"/>
  <c r="I80" i="9" s="1"/>
  <c r="U79" i="9"/>
  <c r="U80" i="9" s="1"/>
  <c r="AG79" i="9"/>
  <c r="AG80" i="9" s="1"/>
  <c r="AS79" i="9"/>
  <c r="AS80" i="9" s="1"/>
  <c r="D95" i="9"/>
  <c r="D96" i="9" s="1"/>
  <c r="AB95" i="9"/>
  <c r="AB96" i="9" s="1"/>
  <c r="AN95" i="9"/>
  <c r="AN96" i="9" s="1"/>
  <c r="AZ95" i="9"/>
  <c r="AZ96" i="9" s="1"/>
  <c r="G109" i="9"/>
  <c r="G110" i="9" s="1"/>
  <c r="S109" i="9"/>
  <c r="S110" i="9" s="1"/>
  <c r="AE109" i="9"/>
  <c r="AE110" i="9" s="1"/>
  <c r="AQ109" i="9"/>
  <c r="AQ110" i="9" s="1"/>
  <c r="BC109" i="9"/>
  <c r="BC110" i="9" s="1"/>
  <c r="BC98" i="8"/>
  <c r="BC99" i="8" s="1"/>
  <c r="J114" i="8"/>
  <c r="J115" i="8" s="1"/>
  <c r="V114" i="8"/>
  <c r="V115" i="8" s="1"/>
  <c r="AH114" i="8"/>
  <c r="AH115" i="8" s="1"/>
  <c r="AT114" i="8"/>
  <c r="AT115" i="8" s="1"/>
  <c r="BF114" i="8"/>
  <c r="BF115" i="8" s="1"/>
  <c r="G61" i="9"/>
  <c r="G62" i="9" s="1"/>
  <c r="S61" i="9"/>
  <c r="S62" i="9" s="1"/>
  <c r="AE61" i="9"/>
  <c r="AE62" i="9" s="1"/>
  <c r="AQ61" i="9"/>
  <c r="AQ62" i="9" s="1"/>
  <c r="BC61" i="9"/>
  <c r="BC62" i="9" s="1"/>
  <c r="J79" i="9"/>
  <c r="J80" i="9" s="1"/>
  <c r="V79" i="9"/>
  <c r="V80" i="9" s="1"/>
  <c r="AT79" i="9"/>
  <c r="AT80" i="9" s="1"/>
  <c r="BF79" i="9"/>
  <c r="BF80" i="9" s="1"/>
  <c r="E95" i="9"/>
  <c r="E96" i="9" s="1"/>
  <c r="Q95" i="9"/>
  <c r="Q96" i="9" s="1"/>
  <c r="AC95" i="9"/>
  <c r="AC96" i="9" s="1"/>
  <c r="AO95" i="9"/>
  <c r="AO96" i="9" s="1"/>
  <c r="BA95" i="9"/>
  <c r="BA96" i="9" s="1"/>
  <c r="BM95" i="9"/>
  <c r="BM96" i="9" s="1"/>
  <c r="H109" i="9"/>
  <c r="H110" i="9" s="1"/>
  <c r="AF109" i="9"/>
  <c r="AF110" i="9" s="1"/>
  <c r="BD109" i="9"/>
  <c r="BD110" i="9" s="1"/>
  <c r="V60" i="8"/>
  <c r="V61" i="8" s="1"/>
  <c r="AT60" i="8"/>
  <c r="AT61" i="8" s="1"/>
  <c r="Y80" i="8"/>
  <c r="Y81" i="8" s="1"/>
  <c r="AW80" i="8"/>
  <c r="AW81" i="8" s="1"/>
  <c r="H98" i="8"/>
  <c r="H99" i="8" s="1"/>
  <c r="AF98" i="8"/>
  <c r="AF99" i="8" s="1"/>
  <c r="AR98" i="8"/>
  <c r="AR99" i="8" s="1"/>
  <c r="W114" i="8"/>
  <c r="W115" i="8" s="1"/>
  <c r="AI114" i="8"/>
  <c r="AI115" i="8" s="1"/>
  <c r="BG114" i="8"/>
  <c r="BG115" i="8" s="1"/>
  <c r="T61" i="9"/>
  <c r="T62" i="9" s="1"/>
  <c r="AR61" i="9"/>
  <c r="AR62" i="9" s="1"/>
  <c r="K79" i="9"/>
  <c r="K80" i="9" s="1"/>
  <c r="AI79" i="9"/>
  <c r="AI80" i="9" s="1"/>
  <c r="AU79" i="9"/>
  <c r="AU80" i="9" s="1"/>
  <c r="R95" i="9"/>
  <c r="R96" i="9" s="1"/>
  <c r="AP95" i="9"/>
  <c r="AP96" i="9" s="1"/>
  <c r="BN95" i="9"/>
  <c r="BN96" i="9" s="1"/>
  <c r="I109" i="9"/>
  <c r="I110" i="9" s="1"/>
  <c r="AG109" i="9"/>
  <c r="AG110" i="9" s="1"/>
  <c r="AS109" i="9"/>
  <c r="AS110" i="9" s="1"/>
  <c r="K60" i="8"/>
  <c r="K61" i="8" s="1"/>
  <c r="W60" i="8"/>
  <c r="W61" i="8" s="1"/>
  <c r="AI60" i="8"/>
  <c r="AI61" i="8" s="1"/>
  <c r="AU60" i="8"/>
  <c r="AU61" i="8" s="1"/>
  <c r="BG60" i="8"/>
  <c r="BG61" i="8" s="1"/>
  <c r="N80" i="8"/>
  <c r="N81" i="8" s="1"/>
  <c r="N86" i="8" s="1"/>
  <c r="Z80" i="8"/>
  <c r="Z81" i="8" s="1"/>
  <c r="AL80" i="8"/>
  <c r="AL81" i="8" s="1"/>
  <c r="AX80" i="8"/>
  <c r="AX81" i="8" s="1"/>
  <c r="BJ80" i="8"/>
  <c r="BJ81" i="8" s="1"/>
  <c r="BJ86" i="8" s="1"/>
  <c r="I98" i="8"/>
  <c r="I99" i="8" s="1"/>
  <c r="U98" i="8"/>
  <c r="U99" i="8" s="1"/>
  <c r="AG98" i="8"/>
  <c r="AG99" i="8" s="1"/>
  <c r="AS98" i="8"/>
  <c r="AS99" i="8" s="1"/>
  <c r="BE98" i="8"/>
  <c r="BE99" i="8" s="1"/>
  <c r="L114" i="8"/>
  <c r="L115" i="8" s="1"/>
  <c r="X114" i="8"/>
  <c r="X115" i="8" s="1"/>
  <c r="AJ114" i="8"/>
  <c r="AJ115" i="8" s="1"/>
  <c r="AV114" i="8"/>
  <c r="AV115" i="8" s="1"/>
  <c r="BH114" i="8"/>
  <c r="BH115" i="8" s="1"/>
  <c r="I61" i="9"/>
  <c r="I62" i="9" s="1"/>
  <c r="U61" i="9"/>
  <c r="U62" i="9" s="1"/>
  <c r="AG61" i="9"/>
  <c r="AG62" i="9" s="1"/>
  <c r="AS61" i="9"/>
  <c r="AS62" i="9" s="1"/>
  <c r="BE61" i="9"/>
  <c r="BE62" i="9" s="1"/>
  <c r="L79" i="9"/>
  <c r="L80" i="9" s="1"/>
  <c r="X79" i="9"/>
  <c r="X80" i="9" s="1"/>
  <c r="AJ79" i="9"/>
  <c r="AJ80" i="9" s="1"/>
  <c r="AV79" i="9"/>
  <c r="AV80" i="9" s="1"/>
  <c r="BH79" i="9"/>
  <c r="BH80" i="9" s="1"/>
  <c r="G95" i="9"/>
  <c r="G96" i="9" s="1"/>
  <c r="S95" i="9"/>
  <c r="S96" i="9" s="1"/>
  <c r="AE95" i="9"/>
  <c r="AE96" i="9" s="1"/>
  <c r="AQ95" i="9"/>
  <c r="AQ96" i="9" s="1"/>
  <c r="BC95" i="9"/>
  <c r="BC96" i="9" s="1"/>
  <c r="J109" i="9"/>
  <c r="J110" i="9" s="1"/>
  <c r="V109" i="9"/>
  <c r="V110" i="9" s="1"/>
  <c r="AH109" i="9"/>
  <c r="AH110" i="9" s="1"/>
  <c r="AT109" i="9"/>
  <c r="AT110" i="9" s="1"/>
  <c r="BF109" i="9"/>
  <c r="BF110" i="9" s="1"/>
  <c r="T109" i="9"/>
  <c r="T110" i="9" s="1"/>
  <c r="AR109" i="9"/>
  <c r="AR110" i="9" s="1"/>
  <c r="J60" i="8"/>
  <c r="J61" i="8" s="1"/>
  <c r="AH60" i="8"/>
  <c r="AH61" i="8" s="1"/>
  <c r="BF60" i="8"/>
  <c r="BF61" i="8" s="1"/>
  <c r="M80" i="8"/>
  <c r="M81" i="8" s="1"/>
  <c r="AK80" i="8"/>
  <c r="AK81" i="8" s="1"/>
  <c r="T98" i="8"/>
  <c r="T99" i="8" s="1"/>
  <c r="BD98" i="8"/>
  <c r="BD99" i="8" s="1"/>
  <c r="K114" i="8"/>
  <c r="K115" i="8" s="1"/>
  <c r="AU114" i="8"/>
  <c r="AU115" i="8" s="1"/>
  <c r="AF61" i="9"/>
  <c r="AF62" i="9" s="1"/>
  <c r="BD61" i="9"/>
  <c r="BD62" i="9" s="1"/>
  <c r="W79" i="9"/>
  <c r="W80" i="9" s="1"/>
  <c r="BG79" i="9"/>
  <c r="BG80" i="9" s="1"/>
  <c r="F95" i="9"/>
  <c r="F96" i="9" s="1"/>
  <c r="AD95" i="9"/>
  <c r="AD96" i="9" s="1"/>
  <c r="BB95" i="9"/>
  <c r="BB96" i="9" s="1"/>
  <c r="U109" i="9"/>
  <c r="U110" i="9" s="1"/>
  <c r="BE109" i="9"/>
  <c r="BE110" i="9" s="1"/>
  <c r="X60" i="8"/>
  <c r="X61" i="8" s="1"/>
  <c r="AJ60" i="8"/>
  <c r="AJ61" i="8" s="1"/>
  <c r="AV60" i="8"/>
  <c r="AV61" i="8" s="1"/>
  <c r="BH60" i="8"/>
  <c r="BH61" i="8" s="1"/>
  <c r="O80" i="8"/>
  <c r="O81" i="8" s="1"/>
  <c r="AA80" i="8"/>
  <c r="AA81" i="8" s="1"/>
  <c r="AM80" i="8"/>
  <c r="AM81" i="8" s="1"/>
  <c r="AY80" i="8"/>
  <c r="AY81" i="8" s="1"/>
  <c r="BK80" i="8"/>
  <c r="BK81" i="8" s="1"/>
  <c r="V98" i="8"/>
  <c r="V99" i="8" s="1"/>
  <c r="AH98" i="8"/>
  <c r="AH99" i="8" s="1"/>
  <c r="AT98" i="8"/>
  <c r="AT99" i="8" s="1"/>
  <c r="M114" i="8"/>
  <c r="M115" i="8" s="1"/>
  <c r="Y114" i="8"/>
  <c r="Y115" i="8" s="1"/>
  <c r="AK114" i="8"/>
  <c r="AK115" i="8" s="1"/>
  <c r="AW114" i="8"/>
  <c r="AW115" i="8" s="1"/>
  <c r="BI114" i="8"/>
  <c r="BI115" i="8" s="1"/>
  <c r="V61" i="9"/>
  <c r="V62" i="9" s="1"/>
  <c r="AH61" i="9"/>
  <c r="AH62" i="9" s="1"/>
  <c r="AT61" i="9"/>
  <c r="AT62" i="9" s="1"/>
  <c r="BF61" i="9"/>
  <c r="BF62" i="9" s="1"/>
  <c r="M79" i="9"/>
  <c r="M80" i="9" s="1"/>
  <c r="Y79" i="9"/>
  <c r="Y80" i="9" s="1"/>
  <c r="AK79" i="9"/>
  <c r="AK80" i="9" s="1"/>
  <c r="BI79" i="9"/>
  <c r="BI80" i="9" s="1"/>
  <c r="T95" i="9"/>
  <c r="T96" i="9" s="1"/>
  <c r="AF95" i="9"/>
  <c r="AF96" i="9" s="1"/>
  <c r="AR95" i="9"/>
  <c r="AR96" i="9" s="1"/>
  <c r="K109" i="9"/>
  <c r="K110" i="9" s="1"/>
  <c r="W109" i="9"/>
  <c r="W110" i="9" s="1"/>
  <c r="AI109" i="9"/>
  <c r="AI110" i="9" s="1"/>
  <c r="AU109" i="9"/>
  <c r="AU110" i="9" s="1"/>
  <c r="BG109" i="9"/>
  <c r="BG110" i="9" s="1"/>
  <c r="BO103" i="8"/>
  <c r="BL114" i="8"/>
  <c r="BL115" i="8" s="1"/>
  <c r="BL60" i="8"/>
  <c r="BL61" i="8" s="1"/>
  <c r="BO100" i="9"/>
  <c r="BO85" i="9"/>
  <c r="BO48" i="9" s="1"/>
  <c r="BI80" i="8"/>
  <c r="BI81" i="8" s="1"/>
  <c r="AN98" i="8"/>
  <c r="AN99" i="8" s="1"/>
  <c r="BO66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T86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F100" i="9"/>
  <c r="AD100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L86" i="8"/>
  <c r="L85" i="8"/>
  <c r="P86" i="8"/>
  <c r="P85" i="8"/>
  <c r="R86" i="8"/>
  <c r="R85" i="8"/>
  <c r="V86" i="8"/>
  <c r="V85" i="8"/>
  <c r="Z85" i="8"/>
  <c r="Z86" i="8"/>
  <c r="AB85" i="8"/>
  <c r="AB86" i="8"/>
  <c r="AD85" i="8"/>
  <c r="AD86" i="8"/>
  <c r="AH85" i="8"/>
  <c r="AH86" i="8"/>
  <c r="AJ85" i="8"/>
  <c r="AL85" i="8"/>
  <c r="AL86" i="8"/>
  <c r="AN85" i="8"/>
  <c r="AN86" i="8"/>
  <c r="AP85" i="8"/>
  <c r="AP86" i="8"/>
  <c r="AR85" i="8"/>
  <c r="AT85" i="8"/>
  <c r="AT86" i="8"/>
  <c r="AX85" i="8"/>
  <c r="AX86" i="8"/>
  <c r="AZ85" i="8"/>
  <c r="AZ86" i="8"/>
  <c r="BB85" i="8"/>
  <c r="BB86" i="8"/>
  <c r="BD85" i="8"/>
  <c r="BD86" i="8"/>
  <c r="BH85" i="8"/>
  <c r="BH86" i="8"/>
  <c r="BJ85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N46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I46" i="8"/>
  <c r="M46" i="8"/>
  <c r="S46" i="8"/>
  <c r="W46" i="8"/>
  <c r="Y46" i="8"/>
  <c r="AC46" i="8"/>
  <c r="AK46" i="8"/>
  <c r="AO46" i="8"/>
  <c r="AQ46" i="8"/>
  <c r="AS46" i="8"/>
  <c r="BA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BG46" i="8" l="1"/>
  <c r="N85" i="8"/>
  <c r="E46" i="8"/>
  <c r="Z100" i="9"/>
  <c r="AV86" i="8"/>
  <c r="J85" i="8"/>
  <c r="AI46" i="8"/>
  <c r="BF86" i="8"/>
  <c r="AK32" i="9"/>
  <c r="AF86" i="8"/>
  <c r="T85" i="8"/>
  <c r="H85" i="8"/>
  <c r="X85" i="8"/>
  <c r="AM32" i="9"/>
  <c r="AA46" i="8"/>
  <c r="E32" i="9"/>
  <c r="U46" i="8"/>
  <c r="Q46" i="8"/>
  <c r="AD66" i="9"/>
  <c r="AF84" i="9"/>
  <c r="AD84" i="9"/>
  <c r="AW46" i="8"/>
  <c r="AK103" i="8"/>
  <c r="AI32" i="9"/>
  <c r="BK47" i="8"/>
  <c r="AN66" i="9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<sst xmlns="http://schemas.openxmlformats.org/spreadsheetml/2006/main" count="365" uniqueCount="100">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</sst>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topLeftCell="A16" zoomScale="66" zoomScaleNormal="66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99</v>
      </c>
      <c r="B2" s="1"/>
      <c r="C2" s="1"/>
      <c r="D2" s="1"/>
      <c r="E2" s="1"/>
    </row>
    <row r="3" spans="1:69" hidden="1" x14ac:dyDescent="0.3">
      <c r="A3" s="1" t="s">
        <v>97</v>
      </c>
      <c r="B3" s="1"/>
      <c r="C3" s="1"/>
      <c r="D3" s="1"/>
      <c r="E3" s="1"/>
      <c r="K3" t="s">
        <v>1</v>
      </c>
    </row>
    <row r="4" spans="1:69" x14ac:dyDescent="0.3">
      <c r="K4" t="s">
        <v>98</v>
      </c>
    </row>
    <row r="6" spans="1:69" x14ac:dyDescent="0.3">
      <c r="D6" s="86" t="s">
        <v>2</v>
      </c>
      <c r="E6" s="86"/>
      <c r="F6" s="2">
        <v>1</v>
      </c>
      <c r="G6" t="s">
        <v>60</v>
      </c>
      <c r="K6" s="69">
        <f>'07.01.2021 3-7 лет (день 9) '!K6</f>
        <v>45384</v>
      </c>
      <c r="U6" s="3"/>
    </row>
    <row r="7" spans="1:69" ht="15" customHeight="1" x14ac:dyDescent="0.3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62</v>
      </c>
      <c r="BP7" s="94" t="s">
        <v>5</v>
      </c>
      <c r="BQ7" s="94" t="s">
        <v>6</v>
      </c>
    </row>
    <row r="8" spans="1:69" ht="28.5" customHeight="1" x14ac:dyDescent="0.3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 x14ac:dyDescent="0.3">
      <c r="A9" s="89" t="s">
        <v>8</v>
      </c>
      <c r="B9" s="6" t="s">
        <v>9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9" t="s">
        <v>12</v>
      </c>
      <c r="B14" s="6" t="s">
        <v>13</v>
      </c>
      <c r="C14" s="90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3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3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3">
      <c r="A17" s="89"/>
      <c r="B17" s="6" t="s">
        <v>16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3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3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3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3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3">
      <c r="A22" s="89" t="s">
        <v>18</v>
      </c>
      <c r="B22" s="6" t="s">
        <v>19</v>
      </c>
      <c r="C22" s="90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3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3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3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3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3">
      <c r="A27" s="89" t="s">
        <v>21</v>
      </c>
      <c r="B27" s="13" t="s">
        <v>22</v>
      </c>
      <c r="C27" s="90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3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3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 x14ac:dyDescent="0.35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 x14ac:dyDescent="0.35">
      <c r="B31" s="20" t="s">
        <v>25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 x14ac:dyDescent="0.3">
      <c r="F33" t="s">
        <v>93</v>
      </c>
    </row>
    <row r="35" spans="1:69" x14ac:dyDescent="0.3">
      <c r="F35" t="s">
        <v>64</v>
      </c>
    </row>
    <row r="36" spans="1:69" x14ac:dyDescent="0.3">
      <c r="BP36" s="22"/>
      <c r="BQ36" s="23"/>
    </row>
    <row r="37" spans="1:69" x14ac:dyDescent="0.3">
      <c r="F37" t="s">
        <v>26</v>
      </c>
    </row>
    <row r="44" spans="1:69" ht="17.399999999999999" x14ac:dyDescent="0.35">
      <c r="A44" s="24"/>
      <c r="B44" s="25" t="s">
        <v>27</v>
      </c>
      <c r="C44" s="26" t="s">
        <v>28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 x14ac:dyDescent="0.35">
      <c r="B45" s="20" t="s">
        <v>29</v>
      </c>
      <c r="C45" s="18" t="s">
        <v>28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30</v>
      </c>
      <c r="C46" s="93"/>
      <c r="D46" s="30">
        <f t="shared" ref="D46:AI46" si="6">D31*D44</f>
        <v>4.3632</v>
      </c>
      <c r="E46" s="30">
        <f t="shared" si="6"/>
        <v>3.04</v>
      </c>
      <c r="F46" s="30">
        <f t="shared" si="6"/>
        <v>3.48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15.358599999999999</v>
      </c>
      <c r="K46" s="30">
        <f t="shared" si="6"/>
        <v>11.659040000000001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10.528</v>
      </c>
      <c r="V46" s="30">
        <f t="shared" si="6"/>
        <v>0</v>
      </c>
      <c r="W46" s="30">
        <f t="shared" si="6"/>
        <v>0</v>
      </c>
      <c r="X46" s="30">
        <f t="shared" si="6"/>
        <v>15.383099999999999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8.1719999999999988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1.4500000000000002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0.45600000000000002</v>
      </c>
      <c r="AT46" s="30">
        <f t="shared" si="7"/>
        <v>0</v>
      </c>
      <c r="AU46" s="30">
        <f t="shared" si="7"/>
        <v>0.91064999999999996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0.41199000000000002</v>
      </c>
      <c r="BA46" s="30">
        <f t="shared" si="7"/>
        <v>14.8</v>
      </c>
      <c r="BB46" s="30">
        <f t="shared" si="7"/>
        <v>0</v>
      </c>
      <c r="BC46" s="30">
        <f t="shared" si="7"/>
        <v>2.79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2.34</v>
      </c>
      <c r="BH46" s="30">
        <f t="shared" si="7"/>
        <v>0.66599999999999993</v>
      </c>
      <c r="BI46" s="30">
        <f t="shared" si="7"/>
        <v>0.54999999999999993</v>
      </c>
      <c r="BJ46" s="30">
        <f t="shared" si="7"/>
        <v>4.0944000000000003</v>
      </c>
      <c r="BK46" s="30">
        <f t="shared" si="7"/>
        <v>0</v>
      </c>
      <c r="BL46" s="30">
        <f t="shared" si="7"/>
        <v>0.60799999999999998</v>
      </c>
      <c r="BM46" s="30">
        <f t="shared" si="7"/>
        <v>1.11104</v>
      </c>
      <c r="BN46" s="30">
        <f t="shared" si="7"/>
        <v>0.08</v>
      </c>
      <c r="BO46" s="30">
        <f t="shared" si="7"/>
        <v>0</v>
      </c>
      <c r="BP46" s="31">
        <f>SUM(D46:BN46)</f>
        <v>107.56736000000002</v>
      </c>
      <c r="BQ46" s="32">
        <f>BP46/$C$9</f>
        <v>107.56736000000002</v>
      </c>
    </row>
    <row r="47" spans="1:69" ht="17.399999999999999" x14ac:dyDescent="0.35">
      <c r="A47" s="28"/>
      <c r="B47" s="29" t="s">
        <v>31</v>
      </c>
      <c r="C47" s="93"/>
      <c r="D47" s="30">
        <f t="shared" ref="D47:AI47" si="8">D31*D44</f>
        <v>4.3632</v>
      </c>
      <c r="E47" s="30">
        <f t="shared" si="8"/>
        <v>3.04</v>
      </c>
      <c r="F47" s="30">
        <f t="shared" si="8"/>
        <v>3.48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15.358599999999999</v>
      </c>
      <c r="K47" s="30">
        <f t="shared" si="8"/>
        <v>11.659040000000001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10.528</v>
      </c>
      <c r="V47" s="30">
        <f t="shared" si="8"/>
        <v>0</v>
      </c>
      <c r="W47" s="30">
        <f t="shared" si="8"/>
        <v>0</v>
      </c>
      <c r="X47" s="30">
        <f t="shared" si="8"/>
        <v>15.383099999999999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8.1719999999999988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1.4500000000000002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0.45600000000000002</v>
      </c>
      <c r="AT47" s="30">
        <f t="shared" si="9"/>
        <v>0</v>
      </c>
      <c r="AU47" s="30">
        <f t="shared" si="9"/>
        <v>0.91064999999999996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0.41199000000000002</v>
      </c>
      <c r="BA47" s="30">
        <f t="shared" si="9"/>
        <v>14.8</v>
      </c>
      <c r="BB47" s="30">
        <f t="shared" si="9"/>
        <v>0</v>
      </c>
      <c r="BC47" s="30">
        <f t="shared" si="9"/>
        <v>2.79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2.34</v>
      </c>
      <c r="BH47" s="30">
        <f t="shared" si="9"/>
        <v>0.66599999999999993</v>
      </c>
      <c r="BI47" s="30">
        <f t="shared" si="9"/>
        <v>0.54999999999999993</v>
      </c>
      <c r="BJ47" s="30">
        <f t="shared" si="9"/>
        <v>4.0944000000000003</v>
      </c>
      <c r="BK47" s="30">
        <f t="shared" si="9"/>
        <v>0</v>
      </c>
      <c r="BL47" s="30">
        <f t="shared" si="9"/>
        <v>0.60799999999999998</v>
      </c>
      <c r="BM47" s="30">
        <f t="shared" si="9"/>
        <v>1.11104</v>
      </c>
      <c r="BN47" s="30">
        <f t="shared" si="9"/>
        <v>0.08</v>
      </c>
      <c r="BO47" s="30">
        <f t="shared" si="9"/>
        <v>0</v>
      </c>
      <c r="BP47" s="31">
        <f>SUM(D47:BN47)</f>
        <v>107.56736000000002</v>
      </c>
      <c r="BQ47" s="32">
        <f>BP47/$C$9</f>
        <v>107.56736000000002</v>
      </c>
    </row>
    <row r="48" spans="1:69" x14ac:dyDescent="0.3">
      <c r="A48" s="33"/>
      <c r="B48" s="33" t="s">
        <v>32</v>
      </c>
    </row>
    <row r="49" spans="1:69" x14ac:dyDescent="0.3">
      <c r="A49" s="33"/>
      <c r="B49" s="33" t="s">
        <v>33</v>
      </c>
    </row>
    <row r="50" spans="1:69" x14ac:dyDescent="0.3">
      <c r="BQ50" s="34">
        <f>BQ65+BQ85+BQ104+BQ120</f>
        <v>120.336984</v>
      </c>
    </row>
    <row r="52" spans="1:69" x14ac:dyDescent="0.3">
      <c r="J52" t="s">
        <v>34</v>
      </c>
      <c r="K52" t="s">
        <v>2</v>
      </c>
      <c r="L52" s="2">
        <v>0</v>
      </c>
      <c r="AD52" t="s">
        <v>35</v>
      </c>
    </row>
    <row r="53" spans="1:69" ht="15" customHeight="1" x14ac:dyDescent="0.3">
      <c r="A53" s="87"/>
      <c r="B53" s="4" t="s">
        <v>3</v>
      </c>
      <c r="C53" s="83" t="s">
        <v>4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5</v>
      </c>
      <c r="BQ53" s="94" t="s">
        <v>6</v>
      </c>
    </row>
    <row r="54" spans="1:69" ht="28.5" customHeight="1" x14ac:dyDescent="0.3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 x14ac:dyDescent="0.3">
      <c r="A55" s="89" t="s">
        <v>8</v>
      </c>
      <c r="B55" s="6" t="str">
        <f>B9</f>
        <v>Каша манная молочная</v>
      </c>
      <c r="C55" s="90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3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3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3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3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5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5">
      <c r="B61" s="20" t="s">
        <v>25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 x14ac:dyDescent="0.35">
      <c r="A63" s="24"/>
      <c r="B63" s="25" t="s">
        <v>27</v>
      </c>
      <c r="C63" s="26" t="s">
        <v>28</v>
      </c>
      <c r="D63" s="27">
        <f>D44</f>
        <v>72.72</v>
      </c>
      <c r="E63" s="27">
        <f t="shared" ref="E63:BN63" si="21">E44</f>
        <v>76</v>
      </c>
      <c r="F63" s="27">
        <f t="shared" si="21"/>
        <v>87</v>
      </c>
      <c r="G63" s="27">
        <f t="shared" si="21"/>
        <v>590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752</v>
      </c>
      <c r="V63" s="27">
        <f t="shared" si="21"/>
        <v>352.56</v>
      </c>
      <c r="W63" s="27">
        <f>W44</f>
        <v>139</v>
      </c>
      <c r="X63" s="27">
        <f t="shared" si="21"/>
        <v>14.1</v>
      </c>
      <c r="Y63" s="27">
        <f t="shared" si="21"/>
        <v>0</v>
      </c>
      <c r="Z63" s="27">
        <f t="shared" si="21"/>
        <v>461</v>
      </c>
      <c r="AA63" s="27">
        <f t="shared" si="21"/>
        <v>341</v>
      </c>
      <c r="AB63" s="27">
        <f t="shared" si="21"/>
        <v>361</v>
      </c>
      <c r="AC63" s="27">
        <f t="shared" si="21"/>
        <v>250</v>
      </c>
      <c r="AD63" s="27">
        <f t="shared" si="21"/>
        <v>145</v>
      </c>
      <c r="AE63" s="27">
        <f t="shared" si="21"/>
        <v>454</v>
      </c>
      <c r="AF63" s="27">
        <f t="shared" si="21"/>
        <v>209</v>
      </c>
      <c r="AG63" s="27">
        <f t="shared" si="21"/>
        <v>227.27</v>
      </c>
      <c r="AH63" s="27">
        <f t="shared" si="21"/>
        <v>69.2</v>
      </c>
      <c r="AI63" s="27">
        <f t="shared" si="21"/>
        <v>59.25</v>
      </c>
      <c r="AJ63" s="27">
        <f t="shared" si="21"/>
        <v>50</v>
      </c>
      <c r="AK63" s="27">
        <f t="shared" si="21"/>
        <v>190</v>
      </c>
      <c r="AL63" s="27">
        <f t="shared" si="21"/>
        <v>200</v>
      </c>
      <c r="AM63" s="27">
        <f t="shared" si="21"/>
        <v>636.84</v>
      </c>
      <c r="AN63" s="27">
        <f t="shared" si="21"/>
        <v>267</v>
      </c>
      <c r="AO63" s="27">
        <f t="shared" si="21"/>
        <v>0</v>
      </c>
      <c r="AP63" s="27">
        <f t="shared" si="21"/>
        <v>206.9</v>
      </c>
      <c r="AQ63" s="27">
        <f t="shared" si="21"/>
        <v>63.75</v>
      </c>
      <c r="AR63" s="27">
        <f t="shared" si="21"/>
        <v>65.33</v>
      </c>
      <c r="AS63" s="27">
        <f t="shared" si="21"/>
        <v>76</v>
      </c>
      <c r="AT63" s="27">
        <f t="shared" si="21"/>
        <v>64.290000000000006</v>
      </c>
      <c r="AU63" s="27">
        <f t="shared" si="21"/>
        <v>60.71</v>
      </c>
      <c r="AV63" s="27">
        <f t="shared" si="21"/>
        <v>51.25</v>
      </c>
      <c r="AW63" s="27">
        <f t="shared" si="21"/>
        <v>77.14</v>
      </c>
      <c r="AX63" s="27">
        <f t="shared" si="21"/>
        <v>68</v>
      </c>
      <c r="AY63" s="27">
        <f t="shared" si="21"/>
        <v>60</v>
      </c>
      <c r="AZ63" s="27">
        <f t="shared" si="21"/>
        <v>137.33000000000001</v>
      </c>
      <c r="BA63" s="27">
        <f t="shared" si="21"/>
        <v>296</v>
      </c>
      <c r="BB63" s="27">
        <f t="shared" si="21"/>
        <v>593</v>
      </c>
      <c r="BC63" s="27">
        <f t="shared" si="21"/>
        <v>558</v>
      </c>
      <c r="BD63" s="27">
        <f t="shared" si="21"/>
        <v>231</v>
      </c>
      <c r="BE63" s="27">
        <f t="shared" si="21"/>
        <v>401</v>
      </c>
      <c r="BF63" s="27">
        <f t="shared" si="21"/>
        <v>0</v>
      </c>
      <c r="BG63" s="27">
        <f t="shared" si="21"/>
        <v>26</v>
      </c>
      <c r="BH63" s="27">
        <f t="shared" si="21"/>
        <v>37</v>
      </c>
      <c r="BI63" s="27">
        <f t="shared" si="21"/>
        <v>25</v>
      </c>
      <c r="BJ63" s="27">
        <f t="shared" si="21"/>
        <v>25.59</v>
      </c>
      <c r="BK63" s="27">
        <f t="shared" si="21"/>
        <v>34</v>
      </c>
      <c r="BL63" s="27">
        <f t="shared" si="21"/>
        <v>304</v>
      </c>
      <c r="BM63" s="27">
        <f t="shared" si="21"/>
        <v>138.88</v>
      </c>
      <c r="BN63" s="27">
        <f t="shared" si="21"/>
        <v>20</v>
      </c>
      <c r="BO63" s="27">
        <f t="shared" ref="BO63" si="22">BO44</f>
        <v>10000</v>
      </c>
    </row>
    <row r="64" spans="1:69" ht="15" customHeight="1" x14ac:dyDescent="0.35">
      <c r="B64" s="20" t="s">
        <v>29</v>
      </c>
      <c r="C64" s="18" t="s">
        <v>28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 x14ac:dyDescent="0.35">
      <c r="A65" s="28"/>
      <c r="B65" s="29" t="s">
        <v>30</v>
      </c>
      <c r="C65" s="93"/>
      <c r="D65" s="30">
        <f>D61*D63</f>
        <v>1.4543999999999999</v>
      </c>
      <c r="E65" s="30">
        <f t="shared" ref="E65:BN65" si="25">E61*E63</f>
        <v>0</v>
      </c>
      <c r="F65" s="30">
        <f t="shared" si="25"/>
        <v>0.87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0.91064999999999996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0.02</v>
      </c>
      <c r="BO65" s="30">
        <f t="shared" ref="BO65" si="26">BO61*BO63</f>
        <v>0</v>
      </c>
      <c r="BP65" s="31">
        <f>SUM(D65:BN65)</f>
        <v>20.634900000000002</v>
      </c>
      <c r="BQ65" s="32">
        <f>BP65/$C$9</f>
        <v>20.634900000000002</v>
      </c>
    </row>
    <row r="66" spans="1:69" ht="15" customHeight="1" x14ac:dyDescent="0.35">
      <c r="A66" s="28"/>
      <c r="B66" s="29" t="s">
        <v>31</v>
      </c>
      <c r="C66" s="93"/>
      <c r="D66" s="30">
        <f>D61*D63</f>
        <v>1.4543999999999999</v>
      </c>
      <c r="E66" s="30">
        <f t="shared" ref="E66:BN66" si="27">E61*E63</f>
        <v>0</v>
      </c>
      <c r="F66" s="30">
        <f t="shared" si="27"/>
        <v>0.87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0.91064999999999996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BO61*BO63</f>
        <v>0</v>
      </c>
      <c r="BP66" s="31">
        <f>SUM(D66:BN66)</f>
        <v>20.634900000000002</v>
      </c>
      <c r="BQ66" s="32">
        <f>BP66/$C$9</f>
        <v>20.634900000000002</v>
      </c>
    </row>
    <row r="67" spans="1:69" ht="15" customHeight="1" x14ac:dyDescent="0.3">
      <c r="A67" s="33"/>
      <c r="B67" s="33" t="s">
        <v>32</v>
      </c>
    </row>
    <row r="68" spans="1:69" ht="15" customHeight="1" x14ac:dyDescent="0.3">
      <c r="A68" s="33"/>
      <c r="B68" s="33" t="s">
        <v>33</v>
      </c>
    </row>
    <row r="69" spans="1:69" ht="15" customHeight="1" x14ac:dyDescent="0.3"/>
    <row r="70" spans="1:69" x14ac:dyDescent="0.3">
      <c r="J70" t="s">
        <v>34</v>
      </c>
      <c r="K70" t="s">
        <v>2</v>
      </c>
      <c r="L70" s="2">
        <v>0</v>
      </c>
      <c r="AD70" t="s">
        <v>35</v>
      </c>
    </row>
    <row r="71" spans="1:69" ht="15" customHeight="1" x14ac:dyDescent="0.3">
      <c r="A71" s="87"/>
      <c r="B71" s="4" t="s">
        <v>3</v>
      </c>
      <c r="C71" s="83" t="s">
        <v>4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5</v>
      </c>
      <c r="BQ71" s="94" t="s">
        <v>6</v>
      </c>
    </row>
    <row r="72" spans="1:69" ht="28.5" customHeight="1" x14ac:dyDescent="0.3">
      <c r="A72" s="88"/>
      <c r="B72" s="5" t="s">
        <v>7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 x14ac:dyDescent="0.3">
      <c r="A73" s="89" t="s">
        <v>12</v>
      </c>
      <c r="B73" s="6" t="str">
        <f>B14</f>
        <v>Суп шахтерский</v>
      </c>
      <c r="C73" s="90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3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3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3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3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3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3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 x14ac:dyDescent="0.35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 x14ac:dyDescent="0.35">
      <c r="B81" s="20" t="s">
        <v>25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 x14ac:dyDescent="0.35">
      <c r="A83" s="24"/>
      <c r="B83" s="25" t="s">
        <v>27</v>
      </c>
      <c r="C83" s="26" t="s">
        <v>28</v>
      </c>
      <c r="D83" s="27">
        <f>D44</f>
        <v>72.72</v>
      </c>
      <c r="E83" s="27">
        <f t="shared" ref="E83:BN83" si="45">E44</f>
        <v>76</v>
      </c>
      <c r="F83" s="27">
        <f t="shared" si="45"/>
        <v>87</v>
      </c>
      <c r="G83" s="27">
        <f t="shared" si="45"/>
        <v>590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752</v>
      </c>
      <c r="V83" s="27">
        <f t="shared" si="45"/>
        <v>352.56</v>
      </c>
      <c r="W83" s="27">
        <f>W44</f>
        <v>139</v>
      </c>
      <c r="X83" s="27">
        <f t="shared" si="45"/>
        <v>14.1</v>
      </c>
      <c r="Y83" s="27">
        <f t="shared" si="45"/>
        <v>0</v>
      </c>
      <c r="Z83" s="27">
        <f t="shared" si="45"/>
        <v>461</v>
      </c>
      <c r="AA83" s="27">
        <f t="shared" si="45"/>
        <v>341</v>
      </c>
      <c r="AB83" s="27">
        <f t="shared" si="45"/>
        <v>361</v>
      </c>
      <c r="AC83" s="27">
        <f t="shared" si="45"/>
        <v>250</v>
      </c>
      <c r="AD83" s="27">
        <f t="shared" si="45"/>
        <v>145</v>
      </c>
      <c r="AE83" s="27">
        <f t="shared" si="45"/>
        <v>454</v>
      </c>
      <c r="AF83" s="27">
        <f t="shared" si="45"/>
        <v>209</v>
      </c>
      <c r="AG83" s="27">
        <f t="shared" si="45"/>
        <v>227.27</v>
      </c>
      <c r="AH83" s="27">
        <f t="shared" si="45"/>
        <v>69.2</v>
      </c>
      <c r="AI83" s="27">
        <f t="shared" si="45"/>
        <v>59.25</v>
      </c>
      <c r="AJ83" s="27">
        <f t="shared" si="45"/>
        <v>50</v>
      </c>
      <c r="AK83" s="27">
        <f t="shared" si="45"/>
        <v>190</v>
      </c>
      <c r="AL83" s="27">
        <f t="shared" si="45"/>
        <v>200</v>
      </c>
      <c r="AM83" s="27">
        <f t="shared" si="45"/>
        <v>636.84</v>
      </c>
      <c r="AN83" s="27">
        <f t="shared" si="45"/>
        <v>267</v>
      </c>
      <c r="AO83" s="27">
        <f t="shared" si="45"/>
        <v>0</v>
      </c>
      <c r="AP83" s="27">
        <f t="shared" si="45"/>
        <v>206.9</v>
      </c>
      <c r="AQ83" s="27">
        <f t="shared" si="45"/>
        <v>63.75</v>
      </c>
      <c r="AR83" s="27">
        <f t="shared" si="45"/>
        <v>65.33</v>
      </c>
      <c r="AS83" s="27">
        <f t="shared" si="45"/>
        <v>76</v>
      </c>
      <c r="AT83" s="27">
        <f t="shared" si="45"/>
        <v>64.290000000000006</v>
      </c>
      <c r="AU83" s="27">
        <f t="shared" si="45"/>
        <v>60.71</v>
      </c>
      <c r="AV83" s="27">
        <f t="shared" si="45"/>
        <v>51.25</v>
      </c>
      <c r="AW83" s="27">
        <f t="shared" si="45"/>
        <v>77.14</v>
      </c>
      <c r="AX83" s="27">
        <f t="shared" si="45"/>
        <v>68</v>
      </c>
      <c r="AY83" s="27">
        <f t="shared" si="45"/>
        <v>60</v>
      </c>
      <c r="AZ83" s="27">
        <f t="shared" si="45"/>
        <v>137.33000000000001</v>
      </c>
      <c r="BA83" s="27">
        <f t="shared" si="45"/>
        <v>296</v>
      </c>
      <c r="BB83" s="27">
        <f t="shared" si="45"/>
        <v>593</v>
      </c>
      <c r="BC83" s="27">
        <f t="shared" si="45"/>
        <v>558</v>
      </c>
      <c r="BD83" s="27">
        <f t="shared" si="45"/>
        <v>231</v>
      </c>
      <c r="BE83" s="27">
        <f t="shared" si="45"/>
        <v>401</v>
      </c>
      <c r="BF83" s="27">
        <f t="shared" si="45"/>
        <v>0</v>
      </c>
      <c r="BG83" s="27">
        <f t="shared" si="45"/>
        <v>26</v>
      </c>
      <c r="BH83" s="27">
        <f t="shared" si="45"/>
        <v>37</v>
      </c>
      <c r="BI83" s="27">
        <f t="shared" si="45"/>
        <v>25</v>
      </c>
      <c r="BJ83" s="27">
        <f t="shared" si="45"/>
        <v>25.59</v>
      </c>
      <c r="BK83" s="27">
        <f t="shared" si="45"/>
        <v>34</v>
      </c>
      <c r="BL83" s="27">
        <f t="shared" si="45"/>
        <v>304</v>
      </c>
      <c r="BM83" s="27">
        <f t="shared" si="45"/>
        <v>138.88</v>
      </c>
      <c r="BN83" s="27">
        <f t="shared" si="45"/>
        <v>20</v>
      </c>
      <c r="BO83" s="27">
        <f t="shared" ref="BO83" si="46">BO44</f>
        <v>10000</v>
      </c>
    </row>
    <row r="84" spans="1:69" ht="17.399999999999999" x14ac:dyDescent="0.35">
      <c r="B84" s="20" t="s">
        <v>29</v>
      </c>
      <c r="C84" s="18" t="s">
        <v>28</v>
      </c>
      <c r="D84" s="19">
        <f>D83/1000</f>
        <v>7.2719999999999993E-2</v>
      </c>
      <c r="E84" s="19">
        <f t="shared" ref="E84:BN84" si="47">E83/1000</f>
        <v>7.5999999999999998E-2</v>
      </c>
      <c r="F84" s="19">
        <f t="shared" si="47"/>
        <v>8.6999999999999994E-2</v>
      </c>
      <c r="G84" s="19">
        <f t="shared" si="47"/>
        <v>0.59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0.752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1.41E-2</v>
      </c>
      <c r="Y84" s="19">
        <f t="shared" si="47"/>
        <v>0</v>
      </c>
      <c r="Z84" s="19">
        <f t="shared" si="47"/>
        <v>0.46100000000000002</v>
      </c>
      <c r="AA84" s="19">
        <f t="shared" si="47"/>
        <v>0.34100000000000003</v>
      </c>
      <c r="AB84" s="19">
        <f t="shared" si="47"/>
        <v>0.36099999999999999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0.45400000000000001</v>
      </c>
      <c r="AF84" s="19">
        <f t="shared" si="47"/>
        <v>0.20899999999999999</v>
      </c>
      <c r="AG84" s="19">
        <f t="shared" si="47"/>
        <v>0.22727</v>
      </c>
      <c r="AH84" s="19">
        <f t="shared" si="47"/>
        <v>6.9199999999999998E-2</v>
      </c>
      <c r="AI84" s="19">
        <f t="shared" si="47"/>
        <v>5.9249999999999997E-2</v>
      </c>
      <c r="AJ84" s="19">
        <f t="shared" si="47"/>
        <v>0.05</v>
      </c>
      <c r="AK84" s="19">
        <f t="shared" si="47"/>
        <v>0.19</v>
      </c>
      <c r="AL84" s="19">
        <f t="shared" si="47"/>
        <v>0.2</v>
      </c>
      <c r="AM84" s="19">
        <f t="shared" si="47"/>
        <v>0.63684000000000007</v>
      </c>
      <c r="AN84" s="19">
        <f t="shared" si="47"/>
        <v>0.26700000000000002</v>
      </c>
      <c r="AO84" s="19">
        <f t="shared" si="47"/>
        <v>0</v>
      </c>
      <c r="AP84" s="19">
        <f t="shared" si="47"/>
        <v>0.2069</v>
      </c>
      <c r="AQ84" s="19">
        <f t="shared" si="47"/>
        <v>6.3750000000000001E-2</v>
      </c>
      <c r="AR84" s="19">
        <f t="shared" si="47"/>
        <v>6.5329999999999999E-2</v>
      </c>
      <c r="AS84" s="19">
        <f t="shared" si="47"/>
        <v>7.5999999999999998E-2</v>
      </c>
      <c r="AT84" s="19">
        <f t="shared" si="47"/>
        <v>6.429E-2</v>
      </c>
      <c r="AU84" s="19">
        <f t="shared" si="47"/>
        <v>6.071E-2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6.8000000000000005E-2</v>
      </c>
      <c r="AY84" s="19">
        <f t="shared" si="47"/>
        <v>0.06</v>
      </c>
      <c r="AZ84" s="19">
        <f t="shared" si="47"/>
        <v>0.13733000000000001</v>
      </c>
      <c r="BA84" s="19">
        <f t="shared" si="47"/>
        <v>0.29599999999999999</v>
      </c>
      <c r="BB84" s="19">
        <f t="shared" si="47"/>
        <v>0.59299999999999997</v>
      </c>
      <c r="BC84" s="19">
        <f t="shared" si="47"/>
        <v>0.55800000000000005</v>
      </c>
      <c r="BD84" s="19">
        <f t="shared" si="47"/>
        <v>0.23100000000000001</v>
      </c>
      <c r="BE84" s="19">
        <f t="shared" si="47"/>
        <v>0.40100000000000002</v>
      </c>
      <c r="BF84" s="19">
        <f t="shared" si="47"/>
        <v>0</v>
      </c>
      <c r="BG84" s="19">
        <f t="shared" si="47"/>
        <v>2.5999999999999999E-2</v>
      </c>
      <c r="BH84" s="19">
        <f t="shared" si="47"/>
        <v>3.6999999999999998E-2</v>
      </c>
      <c r="BI84" s="19">
        <f t="shared" si="47"/>
        <v>2.5000000000000001E-2</v>
      </c>
      <c r="BJ84" s="19">
        <f t="shared" si="47"/>
        <v>2.5589999999999998E-2</v>
      </c>
      <c r="BK84" s="19">
        <f t="shared" si="47"/>
        <v>3.4000000000000002E-2</v>
      </c>
      <c r="BL84" s="19">
        <f t="shared" si="47"/>
        <v>0.30399999999999999</v>
      </c>
      <c r="BM84" s="19">
        <f t="shared" si="47"/>
        <v>0.13888</v>
      </c>
      <c r="BN84" s="19">
        <f t="shared" si="47"/>
        <v>0.02</v>
      </c>
      <c r="BO84" s="19">
        <f t="shared" ref="BO84" si="48">BO83/1000</f>
        <v>10</v>
      </c>
    </row>
    <row r="85" spans="1:69" ht="17.399999999999999" x14ac:dyDescent="0.35">
      <c r="A85" s="28"/>
      <c r="B85" s="29" t="s">
        <v>30</v>
      </c>
      <c r="C85" s="93"/>
      <c r="D85" s="30">
        <f>D81*D83</f>
        <v>1.4543999999999999</v>
      </c>
      <c r="E85" s="30">
        <f t="shared" ref="E85:BN85" si="49">E81*E83</f>
        <v>3.04</v>
      </c>
      <c r="F85" s="30">
        <f t="shared" si="49"/>
        <v>0.87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0.45600000000000002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14.8</v>
      </c>
      <c r="BB85" s="30">
        <f t="shared" si="49"/>
        <v>0</v>
      </c>
      <c r="BC85" s="30">
        <f t="shared" si="49"/>
        <v>2.79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2.34</v>
      </c>
      <c r="BH85" s="30">
        <f t="shared" si="49"/>
        <v>0.66600000000000004</v>
      </c>
      <c r="BI85" s="30">
        <f t="shared" si="49"/>
        <v>0.5</v>
      </c>
      <c r="BJ85" s="30">
        <f t="shared" si="49"/>
        <v>4.0944000000000003</v>
      </c>
      <c r="BK85" s="30">
        <f t="shared" si="49"/>
        <v>0</v>
      </c>
      <c r="BL85" s="30">
        <f t="shared" si="49"/>
        <v>0.60799999999999998</v>
      </c>
      <c r="BM85" s="30">
        <f t="shared" si="49"/>
        <v>0.97216000000000002</v>
      </c>
      <c r="BN85" s="30">
        <f t="shared" si="49"/>
        <v>0.04</v>
      </c>
      <c r="BO85" s="30">
        <f t="shared" ref="BO85" si="50">BO81*BO83</f>
        <v>0.35</v>
      </c>
      <c r="BP85" s="31">
        <f>SUM(D85:BN85)</f>
        <v>40.14974999999999</v>
      </c>
      <c r="BQ85" s="32">
        <f>BP85/$C$9</f>
        <v>40.14974999999999</v>
      </c>
    </row>
    <row r="86" spans="1:69" ht="17.399999999999999" x14ac:dyDescent="0.35">
      <c r="A86" s="28"/>
      <c r="B86" s="29" t="s">
        <v>31</v>
      </c>
      <c r="C86" s="93"/>
      <c r="D86" s="30">
        <f>D81*D83</f>
        <v>1.4543999999999999</v>
      </c>
      <c r="E86" s="30">
        <f t="shared" ref="E86:BN86" si="51">E81*E83</f>
        <v>3.04</v>
      </c>
      <c r="F86" s="30">
        <f t="shared" si="51"/>
        <v>0.87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0.45600000000000002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14.8</v>
      </c>
      <c r="BB86" s="30">
        <f t="shared" si="51"/>
        <v>0</v>
      </c>
      <c r="BC86" s="30">
        <f t="shared" si="51"/>
        <v>2.79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2.34</v>
      </c>
      <c r="BH86" s="30">
        <f t="shared" si="51"/>
        <v>0.66600000000000004</v>
      </c>
      <c r="BI86" s="30">
        <f t="shared" si="51"/>
        <v>0.5</v>
      </c>
      <c r="BJ86" s="30">
        <f t="shared" si="51"/>
        <v>4.0944000000000003</v>
      </c>
      <c r="BK86" s="30">
        <f t="shared" si="51"/>
        <v>0</v>
      </c>
      <c r="BL86" s="30">
        <f t="shared" si="51"/>
        <v>0.60799999999999998</v>
      </c>
      <c r="BM86" s="30">
        <f t="shared" si="51"/>
        <v>0.97216000000000002</v>
      </c>
      <c r="BN86" s="30">
        <f t="shared" si="51"/>
        <v>0.04</v>
      </c>
      <c r="BO86" s="30">
        <f t="shared" ref="BO86" si="52">BO81*BO83</f>
        <v>0.35</v>
      </c>
      <c r="BP86" s="31">
        <f>SUM(D86:BN86)</f>
        <v>40.14974999999999</v>
      </c>
      <c r="BQ86" s="32">
        <f>BP86/$C$9</f>
        <v>40.14974999999999</v>
      </c>
    </row>
    <row r="87" spans="1:69" x14ac:dyDescent="0.3">
      <c r="A87" s="33"/>
      <c r="B87" s="33" t="s">
        <v>32</v>
      </c>
    </row>
    <row r="88" spans="1:69" x14ac:dyDescent="0.3">
      <c r="A88" s="33"/>
      <c r="B88" s="33" t="s">
        <v>33</v>
      </c>
    </row>
    <row r="90" spans="1:69" x14ac:dyDescent="0.3">
      <c r="J90" t="s">
        <v>34</v>
      </c>
      <c r="K90" t="s">
        <v>2</v>
      </c>
      <c r="L90" s="2">
        <v>0</v>
      </c>
      <c r="AD90" t="s">
        <v>35</v>
      </c>
    </row>
    <row r="91" spans="1:69" ht="15" customHeight="1" x14ac:dyDescent="0.3">
      <c r="A91" s="87"/>
      <c r="B91" s="4" t="s">
        <v>3</v>
      </c>
      <c r="C91" s="83" t="s">
        <v>4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5</v>
      </c>
      <c r="BQ91" s="94" t="s">
        <v>6</v>
      </c>
    </row>
    <row r="92" spans="1:69" ht="28.5" customHeight="1" x14ac:dyDescent="0.3">
      <c r="A92" s="88"/>
      <c r="B92" s="5" t="s">
        <v>7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 x14ac:dyDescent="0.3">
      <c r="A93" s="89" t="s">
        <v>18</v>
      </c>
      <c r="B93" s="6" t="str">
        <f>B22</f>
        <v>Компот из свеж. морож. ягод</v>
      </c>
      <c r="C93" s="90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3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3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3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3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 x14ac:dyDescent="0.35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 x14ac:dyDescent="0.35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 x14ac:dyDescent="0.35">
      <c r="A101" s="24"/>
      <c r="B101" s="25" t="s">
        <v>27</v>
      </c>
      <c r="C101" s="26" t="s">
        <v>28</v>
      </c>
      <c r="D101" s="27">
        <f>D44</f>
        <v>72.72</v>
      </c>
      <c r="E101" s="27">
        <f t="shared" ref="E101:BN101" si="64">E44</f>
        <v>76</v>
      </c>
      <c r="F101" s="27">
        <f t="shared" si="64"/>
        <v>87</v>
      </c>
      <c r="G101" s="27">
        <f t="shared" si="64"/>
        <v>590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752</v>
      </c>
      <c r="V101" s="27">
        <f t="shared" si="64"/>
        <v>352.56</v>
      </c>
      <c r="W101" s="27">
        <f>W44</f>
        <v>139</v>
      </c>
      <c r="X101" s="27">
        <f t="shared" si="64"/>
        <v>14.1</v>
      </c>
      <c r="Y101" s="27">
        <f t="shared" si="64"/>
        <v>0</v>
      </c>
      <c r="Z101" s="27">
        <f t="shared" si="64"/>
        <v>461</v>
      </c>
      <c r="AA101" s="27">
        <f t="shared" si="64"/>
        <v>341</v>
      </c>
      <c r="AB101" s="27">
        <f t="shared" si="64"/>
        <v>361</v>
      </c>
      <c r="AC101" s="27">
        <f t="shared" si="64"/>
        <v>250</v>
      </c>
      <c r="AD101" s="27">
        <f t="shared" si="64"/>
        <v>145</v>
      </c>
      <c r="AE101" s="27">
        <f t="shared" si="64"/>
        <v>454</v>
      </c>
      <c r="AF101" s="27">
        <f t="shared" si="64"/>
        <v>209</v>
      </c>
      <c r="AG101" s="27">
        <f t="shared" si="64"/>
        <v>227.27</v>
      </c>
      <c r="AH101" s="27">
        <f t="shared" si="64"/>
        <v>69.2</v>
      </c>
      <c r="AI101" s="27">
        <f t="shared" si="64"/>
        <v>59.25</v>
      </c>
      <c r="AJ101" s="27">
        <f t="shared" si="64"/>
        <v>50</v>
      </c>
      <c r="AK101" s="27">
        <f t="shared" si="64"/>
        <v>190</v>
      </c>
      <c r="AL101" s="27">
        <f t="shared" si="64"/>
        <v>200</v>
      </c>
      <c r="AM101" s="27">
        <f t="shared" si="64"/>
        <v>636.84</v>
      </c>
      <c r="AN101" s="27">
        <f t="shared" si="64"/>
        <v>267</v>
      </c>
      <c r="AO101" s="27">
        <f t="shared" si="64"/>
        <v>0</v>
      </c>
      <c r="AP101" s="27">
        <f t="shared" si="64"/>
        <v>206.9</v>
      </c>
      <c r="AQ101" s="27">
        <f t="shared" si="64"/>
        <v>63.75</v>
      </c>
      <c r="AR101" s="27">
        <f t="shared" si="64"/>
        <v>65.33</v>
      </c>
      <c r="AS101" s="27">
        <f t="shared" si="64"/>
        <v>76</v>
      </c>
      <c r="AT101" s="27">
        <f t="shared" si="64"/>
        <v>64.290000000000006</v>
      </c>
      <c r="AU101" s="27">
        <f t="shared" si="64"/>
        <v>60.71</v>
      </c>
      <c r="AV101" s="27">
        <f t="shared" si="64"/>
        <v>51.25</v>
      </c>
      <c r="AW101" s="27">
        <f t="shared" si="64"/>
        <v>77.14</v>
      </c>
      <c r="AX101" s="27">
        <f t="shared" si="64"/>
        <v>68</v>
      </c>
      <c r="AY101" s="27">
        <f t="shared" si="64"/>
        <v>60</v>
      </c>
      <c r="AZ101" s="27">
        <f t="shared" si="64"/>
        <v>137.33000000000001</v>
      </c>
      <c r="BA101" s="27">
        <f t="shared" si="64"/>
        <v>296</v>
      </c>
      <c r="BB101" s="27">
        <f t="shared" si="64"/>
        <v>593</v>
      </c>
      <c r="BC101" s="27">
        <f t="shared" si="64"/>
        <v>558</v>
      </c>
      <c r="BD101" s="27">
        <f t="shared" si="64"/>
        <v>231</v>
      </c>
      <c r="BE101" s="27">
        <f t="shared" si="64"/>
        <v>401</v>
      </c>
      <c r="BF101" s="27">
        <f t="shared" si="64"/>
        <v>0</v>
      </c>
      <c r="BG101" s="27">
        <f t="shared" si="64"/>
        <v>26</v>
      </c>
      <c r="BH101" s="27">
        <f t="shared" si="64"/>
        <v>37</v>
      </c>
      <c r="BI101" s="27">
        <f t="shared" si="64"/>
        <v>25</v>
      </c>
      <c r="BJ101" s="27">
        <f t="shared" si="64"/>
        <v>25.59</v>
      </c>
      <c r="BK101" s="27">
        <f t="shared" si="64"/>
        <v>34</v>
      </c>
      <c r="BL101" s="27">
        <f t="shared" si="64"/>
        <v>304</v>
      </c>
      <c r="BM101" s="27">
        <f t="shared" si="64"/>
        <v>138.88</v>
      </c>
      <c r="BN101" s="27">
        <f t="shared" si="64"/>
        <v>20</v>
      </c>
      <c r="BO101" s="27">
        <f t="shared" ref="BO101" si="65">BO44</f>
        <v>10000</v>
      </c>
    </row>
    <row r="102" spans="1:69" ht="17.399999999999999" x14ac:dyDescent="0.35">
      <c r="B102" s="20" t="s">
        <v>29</v>
      </c>
      <c r="C102" s="18" t="s">
        <v>28</v>
      </c>
      <c r="D102" s="19">
        <f>D101/1000</f>
        <v>7.2719999999999993E-2</v>
      </c>
      <c r="E102" s="19">
        <f t="shared" ref="E102:BN102" si="66">E101/1000</f>
        <v>7.5999999999999998E-2</v>
      </c>
      <c r="F102" s="19">
        <f t="shared" si="66"/>
        <v>8.6999999999999994E-2</v>
      </c>
      <c r="G102" s="19">
        <f t="shared" si="66"/>
        <v>0.59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0.752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1.41E-2</v>
      </c>
      <c r="Y102" s="19">
        <f t="shared" si="66"/>
        <v>0</v>
      </c>
      <c r="Z102" s="19">
        <f t="shared" si="66"/>
        <v>0.46100000000000002</v>
      </c>
      <c r="AA102" s="19">
        <f t="shared" si="66"/>
        <v>0.34100000000000003</v>
      </c>
      <c r="AB102" s="19">
        <f t="shared" si="66"/>
        <v>0.36099999999999999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0.45400000000000001</v>
      </c>
      <c r="AF102" s="19">
        <f t="shared" si="66"/>
        <v>0.20899999999999999</v>
      </c>
      <c r="AG102" s="19">
        <f t="shared" si="66"/>
        <v>0.22727</v>
      </c>
      <c r="AH102" s="19">
        <f t="shared" si="66"/>
        <v>6.9199999999999998E-2</v>
      </c>
      <c r="AI102" s="19">
        <f t="shared" si="66"/>
        <v>5.9249999999999997E-2</v>
      </c>
      <c r="AJ102" s="19">
        <f t="shared" si="66"/>
        <v>0.05</v>
      </c>
      <c r="AK102" s="19">
        <f t="shared" si="66"/>
        <v>0.19</v>
      </c>
      <c r="AL102" s="19">
        <f t="shared" si="66"/>
        <v>0.2</v>
      </c>
      <c r="AM102" s="19">
        <f t="shared" si="66"/>
        <v>0.63684000000000007</v>
      </c>
      <c r="AN102" s="19">
        <f t="shared" si="66"/>
        <v>0.26700000000000002</v>
      </c>
      <c r="AO102" s="19">
        <f t="shared" si="66"/>
        <v>0</v>
      </c>
      <c r="AP102" s="19">
        <f t="shared" si="66"/>
        <v>0.2069</v>
      </c>
      <c r="AQ102" s="19">
        <f t="shared" si="66"/>
        <v>6.3750000000000001E-2</v>
      </c>
      <c r="AR102" s="19">
        <f t="shared" si="66"/>
        <v>6.5329999999999999E-2</v>
      </c>
      <c r="AS102" s="19">
        <f t="shared" si="66"/>
        <v>7.5999999999999998E-2</v>
      </c>
      <c r="AT102" s="19">
        <f t="shared" si="66"/>
        <v>6.429E-2</v>
      </c>
      <c r="AU102" s="19">
        <f t="shared" si="66"/>
        <v>6.071E-2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6.8000000000000005E-2</v>
      </c>
      <c r="AY102" s="19">
        <f t="shared" si="66"/>
        <v>0.06</v>
      </c>
      <c r="AZ102" s="19">
        <f t="shared" si="66"/>
        <v>0.13733000000000001</v>
      </c>
      <c r="BA102" s="19">
        <f t="shared" si="66"/>
        <v>0.29599999999999999</v>
      </c>
      <c r="BB102" s="19">
        <f t="shared" si="66"/>
        <v>0.59299999999999997</v>
      </c>
      <c r="BC102" s="19">
        <f t="shared" si="66"/>
        <v>0.55800000000000005</v>
      </c>
      <c r="BD102" s="19">
        <f t="shared" si="66"/>
        <v>0.23100000000000001</v>
      </c>
      <c r="BE102" s="19">
        <f t="shared" si="66"/>
        <v>0.40100000000000002</v>
      </c>
      <c r="BF102" s="19">
        <f t="shared" si="66"/>
        <v>0</v>
      </c>
      <c r="BG102" s="19">
        <f t="shared" si="66"/>
        <v>2.5999999999999999E-2</v>
      </c>
      <c r="BH102" s="19">
        <f t="shared" si="66"/>
        <v>3.6999999999999998E-2</v>
      </c>
      <c r="BI102" s="19">
        <f t="shared" si="66"/>
        <v>2.5000000000000001E-2</v>
      </c>
      <c r="BJ102" s="19">
        <f t="shared" si="66"/>
        <v>2.5589999999999998E-2</v>
      </c>
      <c r="BK102" s="19">
        <f t="shared" si="66"/>
        <v>3.4000000000000002E-2</v>
      </c>
      <c r="BL102" s="19">
        <f t="shared" si="66"/>
        <v>0.30399999999999999</v>
      </c>
      <c r="BM102" s="19">
        <f t="shared" si="66"/>
        <v>0.13888</v>
      </c>
      <c r="BN102" s="19">
        <f t="shared" si="66"/>
        <v>0.02</v>
      </c>
      <c r="BO102" s="19">
        <f t="shared" ref="BO102" si="67">BO101/1000</f>
        <v>10</v>
      </c>
    </row>
    <row r="103" spans="1:69" ht="17.399999999999999" x14ac:dyDescent="0.35">
      <c r="A103" s="28"/>
      <c r="B103" s="29" t="s">
        <v>30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1.0004999999999999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10.528</v>
      </c>
      <c r="V103" s="30">
        <f t="shared" si="68"/>
        <v>0</v>
      </c>
      <c r="W103" s="30">
        <f>W99*W101</f>
        <v>0</v>
      </c>
      <c r="X103" s="30">
        <f t="shared" si="68"/>
        <v>14.1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8.1719999999999988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1.4500000000000002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0.41199000000000002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0.05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0.11110400000000001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38.612264000000003</v>
      </c>
      <c r="BQ103" s="32">
        <f>BP103/$C$9</f>
        <v>38.612264000000003</v>
      </c>
    </row>
    <row r="104" spans="1:69" ht="17.399999999999999" x14ac:dyDescent="0.35">
      <c r="A104" s="28"/>
      <c r="B104" s="29" t="s">
        <v>31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1.0004999999999999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10.528</v>
      </c>
      <c r="V104" s="30">
        <f t="shared" si="70"/>
        <v>0</v>
      </c>
      <c r="W104" s="30">
        <f>W99*W101</f>
        <v>0</v>
      </c>
      <c r="X104" s="30">
        <f t="shared" si="70"/>
        <v>14.1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8.1719999999999988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1.4500000000000002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0.41199000000000002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0.05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0.11110400000000001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38.612264000000003</v>
      </c>
      <c r="BQ104" s="32">
        <f>BP104/$C$9</f>
        <v>38.612264000000003</v>
      </c>
    </row>
    <row r="105" spans="1:69" x14ac:dyDescent="0.3">
      <c r="A105" s="33"/>
      <c r="B105" s="33" t="s">
        <v>32</v>
      </c>
    </row>
    <row r="106" spans="1:69" x14ac:dyDescent="0.3">
      <c r="A106" s="33"/>
      <c r="B106" s="33" t="s">
        <v>33</v>
      </c>
    </row>
    <row r="108" spans="1:69" x14ac:dyDescent="0.3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 x14ac:dyDescent="0.3">
      <c r="A109" s="87"/>
      <c r="B109" s="4" t="s">
        <v>3</v>
      </c>
      <c r="C109" s="83" t="s">
        <v>4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5</v>
      </c>
      <c r="BQ109" s="94" t="s">
        <v>6</v>
      </c>
    </row>
    <row r="110" spans="1:69" ht="28.5" customHeight="1" x14ac:dyDescent="0.3">
      <c r="A110" s="88"/>
      <c r="B110" s="5" t="s">
        <v>7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 x14ac:dyDescent="0.3">
      <c r="A111" s="89" t="s">
        <v>21</v>
      </c>
      <c r="B111" s="36" t="str">
        <f>B27</f>
        <v xml:space="preserve">Омлет </v>
      </c>
      <c r="C111" s="90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3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3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 x14ac:dyDescent="0.35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 x14ac:dyDescent="0.35">
      <c r="B115" s="20" t="s">
        <v>25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399999999999999" x14ac:dyDescent="0.35">
      <c r="A117" s="24"/>
      <c r="B117" s="25" t="s">
        <v>27</v>
      </c>
      <c r="C117" s="26" t="s">
        <v>28</v>
      </c>
      <c r="D117" s="27">
        <f>D44</f>
        <v>72.72</v>
      </c>
      <c r="E117" s="27">
        <f t="shared" ref="E117:BN117" si="82">E44</f>
        <v>76</v>
      </c>
      <c r="F117" s="27">
        <f t="shared" si="82"/>
        <v>87</v>
      </c>
      <c r="G117" s="27">
        <f t="shared" si="82"/>
        <v>590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752</v>
      </c>
      <c r="V117" s="27">
        <f t="shared" si="82"/>
        <v>352.56</v>
      </c>
      <c r="W117" s="27">
        <f>W44</f>
        <v>139</v>
      </c>
      <c r="X117" s="27">
        <f t="shared" si="82"/>
        <v>14.1</v>
      </c>
      <c r="Y117" s="27">
        <f t="shared" si="82"/>
        <v>0</v>
      </c>
      <c r="Z117" s="27">
        <f t="shared" si="82"/>
        <v>461</v>
      </c>
      <c r="AA117" s="27">
        <f t="shared" si="82"/>
        <v>341</v>
      </c>
      <c r="AB117" s="27">
        <f t="shared" si="82"/>
        <v>361</v>
      </c>
      <c r="AC117" s="27">
        <f t="shared" si="82"/>
        <v>250</v>
      </c>
      <c r="AD117" s="27">
        <f t="shared" si="82"/>
        <v>145</v>
      </c>
      <c r="AE117" s="27">
        <f t="shared" si="82"/>
        <v>454</v>
      </c>
      <c r="AF117" s="27">
        <f t="shared" si="82"/>
        <v>209</v>
      </c>
      <c r="AG117" s="27">
        <f t="shared" si="82"/>
        <v>227.27</v>
      </c>
      <c r="AH117" s="27">
        <f t="shared" si="82"/>
        <v>69.2</v>
      </c>
      <c r="AI117" s="27">
        <f t="shared" si="82"/>
        <v>59.25</v>
      </c>
      <c r="AJ117" s="27">
        <f t="shared" si="82"/>
        <v>50</v>
      </c>
      <c r="AK117" s="27">
        <f t="shared" si="82"/>
        <v>190</v>
      </c>
      <c r="AL117" s="27">
        <f t="shared" si="82"/>
        <v>200</v>
      </c>
      <c r="AM117" s="27">
        <f t="shared" si="82"/>
        <v>636.84</v>
      </c>
      <c r="AN117" s="27">
        <f t="shared" si="82"/>
        <v>267</v>
      </c>
      <c r="AO117" s="27">
        <f t="shared" si="82"/>
        <v>0</v>
      </c>
      <c r="AP117" s="27">
        <f t="shared" si="82"/>
        <v>206.9</v>
      </c>
      <c r="AQ117" s="27">
        <f t="shared" si="82"/>
        <v>63.75</v>
      </c>
      <c r="AR117" s="27">
        <f t="shared" si="82"/>
        <v>65.33</v>
      </c>
      <c r="AS117" s="27">
        <f t="shared" si="82"/>
        <v>76</v>
      </c>
      <c r="AT117" s="27">
        <f t="shared" si="82"/>
        <v>64.290000000000006</v>
      </c>
      <c r="AU117" s="27">
        <f t="shared" si="82"/>
        <v>60.71</v>
      </c>
      <c r="AV117" s="27">
        <f t="shared" si="82"/>
        <v>51.25</v>
      </c>
      <c r="AW117" s="27">
        <f t="shared" si="82"/>
        <v>77.14</v>
      </c>
      <c r="AX117" s="27">
        <f t="shared" si="82"/>
        <v>68</v>
      </c>
      <c r="AY117" s="27">
        <f t="shared" si="82"/>
        <v>60</v>
      </c>
      <c r="AZ117" s="27">
        <f t="shared" si="82"/>
        <v>137.33000000000001</v>
      </c>
      <c r="BA117" s="27">
        <f t="shared" si="82"/>
        <v>296</v>
      </c>
      <c r="BB117" s="27">
        <f t="shared" si="82"/>
        <v>593</v>
      </c>
      <c r="BC117" s="27">
        <f t="shared" si="82"/>
        <v>558</v>
      </c>
      <c r="BD117" s="27">
        <f t="shared" si="82"/>
        <v>231</v>
      </c>
      <c r="BE117" s="27">
        <f t="shared" si="82"/>
        <v>401</v>
      </c>
      <c r="BF117" s="27">
        <f t="shared" si="82"/>
        <v>0</v>
      </c>
      <c r="BG117" s="27">
        <f t="shared" si="82"/>
        <v>26</v>
      </c>
      <c r="BH117" s="27">
        <f t="shared" si="82"/>
        <v>37</v>
      </c>
      <c r="BI117" s="27">
        <f t="shared" si="82"/>
        <v>25</v>
      </c>
      <c r="BJ117" s="27">
        <f t="shared" si="82"/>
        <v>25.59</v>
      </c>
      <c r="BK117" s="27">
        <f t="shared" si="82"/>
        <v>34</v>
      </c>
      <c r="BL117" s="27">
        <f t="shared" si="82"/>
        <v>304</v>
      </c>
      <c r="BM117" s="27">
        <f t="shared" si="82"/>
        <v>138.88</v>
      </c>
      <c r="BN117" s="27">
        <f t="shared" si="82"/>
        <v>20</v>
      </c>
      <c r="BO117" s="27">
        <f t="shared" ref="BO117" si="83">BO44</f>
        <v>10000</v>
      </c>
    </row>
    <row r="118" spans="1:69" ht="17.399999999999999" x14ac:dyDescent="0.35">
      <c r="B118" s="20" t="s">
        <v>29</v>
      </c>
      <c r="C118" s="18" t="s">
        <v>28</v>
      </c>
      <c r="D118" s="19">
        <f>D117/1000</f>
        <v>7.2719999999999993E-2</v>
      </c>
      <c r="E118" s="19">
        <f t="shared" ref="E118:BN118" si="84">E117/1000</f>
        <v>7.5999999999999998E-2</v>
      </c>
      <c r="F118" s="19">
        <f t="shared" si="84"/>
        <v>8.6999999999999994E-2</v>
      </c>
      <c r="G118" s="19">
        <f t="shared" si="84"/>
        <v>0.59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0.752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1.41E-2</v>
      </c>
      <c r="Y118" s="19">
        <f t="shared" si="84"/>
        <v>0</v>
      </c>
      <c r="Z118" s="19">
        <f t="shared" si="84"/>
        <v>0.46100000000000002</v>
      </c>
      <c r="AA118" s="19">
        <f t="shared" si="84"/>
        <v>0.34100000000000003</v>
      </c>
      <c r="AB118" s="19">
        <f t="shared" si="84"/>
        <v>0.36099999999999999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0.45400000000000001</v>
      </c>
      <c r="AF118" s="19">
        <f t="shared" si="84"/>
        <v>0.20899999999999999</v>
      </c>
      <c r="AG118" s="19">
        <f t="shared" si="84"/>
        <v>0.22727</v>
      </c>
      <c r="AH118" s="19">
        <f t="shared" si="84"/>
        <v>6.9199999999999998E-2</v>
      </c>
      <c r="AI118" s="19">
        <f t="shared" si="84"/>
        <v>5.9249999999999997E-2</v>
      </c>
      <c r="AJ118" s="19">
        <f t="shared" si="84"/>
        <v>0.05</v>
      </c>
      <c r="AK118" s="19">
        <f t="shared" si="84"/>
        <v>0.19</v>
      </c>
      <c r="AL118" s="19">
        <f t="shared" si="84"/>
        <v>0.2</v>
      </c>
      <c r="AM118" s="19">
        <f t="shared" si="84"/>
        <v>0.63684000000000007</v>
      </c>
      <c r="AN118" s="19">
        <f t="shared" si="84"/>
        <v>0.26700000000000002</v>
      </c>
      <c r="AO118" s="19">
        <f t="shared" si="84"/>
        <v>0</v>
      </c>
      <c r="AP118" s="19">
        <f t="shared" si="84"/>
        <v>0.2069</v>
      </c>
      <c r="AQ118" s="19">
        <f t="shared" si="84"/>
        <v>6.3750000000000001E-2</v>
      </c>
      <c r="AR118" s="19">
        <f t="shared" si="84"/>
        <v>6.5329999999999999E-2</v>
      </c>
      <c r="AS118" s="19">
        <f t="shared" si="84"/>
        <v>7.5999999999999998E-2</v>
      </c>
      <c r="AT118" s="19">
        <f t="shared" si="84"/>
        <v>6.429E-2</v>
      </c>
      <c r="AU118" s="19">
        <f t="shared" si="84"/>
        <v>6.071E-2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6.8000000000000005E-2</v>
      </c>
      <c r="AY118" s="19">
        <f t="shared" si="84"/>
        <v>0.06</v>
      </c>
      <c r="AZ118" s="19">
        <f t="shared" si="84"/>
        <v>0.13733000000000001</v>
      </c>
      <c r="BA118" s="19">
        <f t="shared" si="84"/>
        <v>0.29599999999999999</v>
      </c>
      <c r="BB118" s="19">
        <f t="shared" si="84"/>
        <v>0.59299999999999997</v>
      </c>
      <c r="BC118" s="19">
        <f t="shared" si="84"/>
        <v>0.55800000000000005</v>
      </c>
      <c r="BD118" s="19">
        <f t="shared" si="84"/>
        <v>0.23100000000000001</v>
      </c>
      <c r="BE118" s="19">
        <f t="shared" si="84"/>
        <v>0.40100000000000002</v>
      </c>
      <c r="BF118" s="19">
        <f t="shared" si="84"/>
        <v>0</v>
      </c>
      <c r="BG118" s="19">
        <f t="shared" si="84"/>
        <v>2.5999999999999999E-2</v>
      </c>
      <c r="BH118" s="19">
        <f t="shared" si="84"/>
        <v>3.6999999999999998E-2</v>
      </c>
      <c r="BI118" s="19">
        <f t="shared" si="84"/>
        <v>2.5000000000000001E-2</v>
      </c>
      <c r="BJ118" s="19">
        <f t="shared" si="84"/>
        <v>2.5589999999999998E-2</v>
      </c>
      <c r="BK118" s="19">
        <f t="shared" si="84"/>
        <v>3.4000000000000002E-2</v>
      </c>
      <c r="BL118" s="19">
        <f t="shared" si="84"/>
        <v>0.30399999999999999</v>
      </c>
      <c r="BM118" s="19">
        <f t="shared" si="84"/>
        <v>0.13888</v>
      </c>
      <c r="BN118" s="19">
        <f t="shared" si="84"/>
        <v>0.02</v>
      </c>
      <c r="BO118" s="19">
        <f t="shared" ref="BO118" si="85">BO117/1000</f>
        <v>10</v>
      </c>
    </row>
    <row r="119" spans="1:69" ht="17.399999999999999" x14ac:dyDescent="0.35">
      <c r="A119" s="28"/>
      <c r="B119" s="29" t="s">
        <v>30</v>
      </c>
      <c r="C119" s="93"/>
      <c r="D119" s="30">
        <f>D115*D117</f>
        <v>1.4543999999999999</v>
      </c>
      <c r="E119" s="30">
        <f t="shared" ref="E119:BN119" si="86">E115*E117</f>
        <v>0</v>
      </c>
      <c r="F119" s="30">
        <f t="shared" si="86"/>
        <v>0.69600000000000006</v>
      </c>
      <c r="G119" s="30">
        <f t="shared" si="86"/>
        <v>0.23600000000000002</v>
      </c>
      <c r="H119" s="30">
        <f t="shared" si="86"/>
        <v>0</v>
      </c>
      <c r="I119" s="30">
        <f t="shared" si="86"/>
        <v>0</v>
      </c>
      <c r="J119" s="30">
        <f t="shared" si="86"/>
        <v>2.2475999999999998</v>
      </c>
      <c r="K119" s="30">
        <f t="shared" si="86"/>
        <v>2.1860700000000004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14.1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0.02</v>
      </c>
      <c r="BO119" s="30">
        <f t="shared" ref="BO119" si="87">BO115*BO117</f>
        <v>0</v>
      </c>
      <c r="BP119" s="31">
        <f>SUM(D119:BN119)</f>
        <v>20.940070000000002</v>
      </c>
      <c r="BQ119" s="32">
        <f>BP119/$C$9</f>
        <v>20.940070000000002</v>
      </c>
    </row>
    <row r="120" spans="1:69" ht="17.399999999999999" x14ac:dyDescent="0.35">
      <c r="A120" s="28"/>
      <c r="B120" s="29" t="s">
        <v>31</v>
      </c>
      <c r="C120" s="93"/>
      <c r="D120" s="30">
        <f>D115*D117</f>
        <v>1.4543999999999999</v>
      </c>
      <c r="E120" s="30">
        <f t="shared" ref="E120:BN120" si="88">E115*E117</f>
        <v>0</v>
      </c>
      <c r="F120" s="30">
        <f t="shared" si="88"/>
        <v>0.69600000000000006</v>
      </c>
      <c r="G120" s="30">
        <f t="shared" si="88"/>
        <v>0.23600000000000002</v>
      </c>
      <c r="H120" s="30">
        <f t="shared" si="88"/>
        <v>0</v>
      </c>
      <c r="I120" s="30">
        <f t="shared" si="88"/>
        <v>0</v>
      </c>
      <c r="J120" s="30">
        <f t="shared" si="88"/>
        <v>2.2475999999999998</v>
      </c>
      <c r="K120" s="30">
        <f t="shared" si="88"/>
        <v>2.1860700000000004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14.1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0.02</v>
      </c>
      <c r="BO120" s="30">
        <f t="shared" ref="BO120" si="89">BO115*BO117</f>
        <v>0</v>
      </c>
      <c r="BP120" s="31">
        <f>SUM(D120:BN120)</f>
        <v>20.940070000000002</v>
      </c>
      <c r="BQ120" s="32">
        <f>BP120/$C$9</f>
        <v>20.940070000000002</v>
      </c>
    </row>
    <row r="121" spans="1:69" x14ac:dyDescent="0.3">
      <c r="A121" s="33"/>
      <c r="B121" s="33" t="s">
        <v>32</v>
      </c>
    </row>
    <row r="122" spans="1:69" x14ac:dyDescent="0.3">
      <c r="A122" s="33"/>
      <c r="B122" s="33" t="s">
        <v>33</v>
      </c>
      <c r="BQ122" s="37">
        <f>BQ66</f>
        <v>20.634900000000002</v>
      </c>
    </row>
    <row r="123" spans="1:69" x14ac:dyDescent="0.3">
      <c r="BQ123" s="37">
        <f>BQ86</f>
        <v>40.14974999999999</v>
      </c>
    </row>
    <row r="124" spans="1:69" x14ac:dyDescent="0.3">
      <c r="BQ124" s="37">
        <f>BQ104</f>
        <v>38.612264000000003</v>
      </c>
    </row>
    <row r="125" spans="1:69" x14ac:dyDescent="0.3">
      <c r="BQ125" s="37">
        <f>BQ120</f>
        <v>20.940070000000002</v>
      </c>
    </row>
    <row r="126" spans="1:69" x14ac:dyDescent="0.3">
      <c r="BQ126" s="37">
        <f>SUM(BQ122:BQ125)</f>
        <v>120.336984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zoomScale="75" zoomScaleNormal="75" workbookViewId="0">
      <selection activeCell="U5" sqref="U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96</v>
      </c>
      <c r="B2" s="1"/>
      <c r="C2" s="1"/>
      <c r="D2" s="1"/>
      <c r="E2" s="1"/>
    </row>
    <row r="3" spans="1:69" hidden="1" x14ac:dyDescent="0.3">
      <c r="A3" s="1" t="s">
        <v>97</v>
      </c>
      <c r="B3" s="1"/>
      <c r="C3" s="1"/>
      <c r="D3" s="1"/>
      <c r="E3" s="1"/>
      <c r="K3" t="s">
        <v>1</v>
      </c>
    </row>
    <row r="4" spans="1:69" x14ac:dyDescent="0.3">
      <c r="K4" t="s">
        <v>98</v>
      </c>
    </row>
    <row r="6" spans="1:69" x14ac:dyDescent="0.3">
      <c r="C6" s="86" t="s">
        <v>2</v>
      </c>
      <c r="D6" s="86"/>
      <c r="E6" s="2">
        <v>1</v>
      </c>
      <c r="F6" t="s">
        <v>59</v>
      </c>
      <c r="G6" s="38"/>
      <c r="H6" s="38"/>
      <c r="I6" s="38"/>
      <c r="K6" s="69">
        <v>45384</v>
      </c>
      <c r="U6" s="3"/>
    </row>
    <row r="7" spans="1:69" s="3" customFormat="1" ht="15" customHeight="1" x14ac:dyDescent="0.3">
      <c r="A7" s="95"/>
      <c r="B7" s="39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62</v>
      </c>
      <c r="BP7" s="99" t="s">
        <v>5</v>
      </c>
      <c r="BQ7" s="99" t="s">
        <v>6</v>
      </c>
    </row>
    <row r="8" spans="1:69" s="3" customFormat="1" ht="28.5" customHeight="1" x14ac:dyDescent="0.3">
      <c r="A8" s="96"/>
      <c r="B8" s="5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 x14ac:dyDescent="0.3">
      <c r="A9" s="89" t="s">
        <v>8</v>
      </c>
      <c r="B9" s="6" t="s">
        <v>9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9"/>
      <c r="B10" s="9" t="s">
        <v>10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9"/>
      <c r="B11" s="6" t="s">
        <v>11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9" t="s">
        <v>12</v>
      </c>
      <c r="B14" s="6" t="s">
        <v>13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3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3">
      <c r="A16" s="89"/>
      <c r="B16" s="6" t="s">
        <v>15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3">
      <c r="A17" s="89"/>
      <c r="B17" s="6" t="s">
        <v>16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89"/>
      <c r="B18" s="6" t="s">
        <v>17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3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3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3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3">
      <c r="A22" s="89" t="s">
        <v>18</v>
      </c>
      <c r="B22" s="6" t="s">
        <v>19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3">
      <c r="A23" s="89"/>
      <c r="B23" s="6" t="s">
        <v>20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3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3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3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3">
      <c r="A27" s="89" t="s">
        <v>21</v>
      </c>
      <c r="B27" s="13" t="s">
        <v>22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3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 x14ac:dyDescent="0.35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 x14ac:dyDescent="0.35">
      <c r="A31" s="40"/>
      <c r="B31" s="41" t="s">
        <v>36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 x14ac:dyDescent="0.35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 x14ac:dyDescent="0.3">
      <c r="F33" t="s">
        <v>63</v>
      </c>
      <c r="U33" s="48"/>
      <c r="V33" s="48"/>
      <c r="W33" s="48"/>
      <c r="AJ33" s="48"/>
      <c r="BJ33" s="23"/>
      <c r="BK33" s="23"/>
    </row>
    <row r="35" spans="1:69" x14ac:dyDescent="0.3">
      <c r="F35" t="s">
        <v>64</v>
      </c>
    </row>
    <row r="36" spans="1:69" x14ac:dyDescent="0.3">
      <c r="H36" s="49"/>
      <c r="I36" s="49"/>
      <c r="R36" s="49"/>
      <c r="S36" s="49"/>
      <c r="T36" s="49"/>
      <c r="BP36" s="22"/>
      <c r="BQ36" s="23"/>
    </row>
    <row r="37" spans="1:69" x14ac:dyDescent="0.3">
      <c r="F37" t="s">
        <v>26</v>
      </c>
    </row>
    <row r="44" spans="1:69" ht="17.399999999999999" x14ac:dyDescent="0.35">
      <c r="A44" s="24"/>
      <c r="B44" s="25" t="s">
        <v>27</v>
      </c>
      <c r="C44" s="26" t="s">
        <v>28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 x14ac:dyDescent="0.35">
      <c r="B45" s="20" t="s">
        <v>29</v>
      </c>
      <c r="C45" s="18" t="s">
        <v>28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30</v>
      </c>
      <c r="C46" s="93"/>
      <c r="D46" s="30">
        <f>D31*D44</f>
        <v>5.8175999999999997</v>
      </c>
      <c r="E46" s="30">
        <f t="shared" ref="E46:BN46" si="6">E31*E44</f>
        <v>3.8000000000000003</v>
      </c>
      <c r="F46" s="30">
        <f t="shared" si="6"/>
        <v>4.4369999999999994</v>
      </c>
      <c r="G46" s="30">
        <f t="shared" si="6"/>
        <v>0.59</v>
      </c>
      <c r="H46" s="30">
        <f t="shared" si="6"/>
        <v>1.25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13.536</v>
      </c>
      <c r="V46" s="30">
        <f t="shared" si="6"/>
        <v>0</v>
      </c>
      <c r="W46" s="30">
        <f>W31*W44</f>
        <v>0</v>
      </c>
      <c r="X46" s="30">
        <f t="shared" si="6"/>
        <v>15.510000000000002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9.08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1.6500000000000001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0.60799999999999998</v>
      </c>
      <c r="AT46" s="30">
        <f t="shared" si="6"/>
        <v>0</v>
      </c>
      <c r="AU46" s="30">
        <f t="shared" si="6"/>
        <v>1.2141999999999999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0.54932000000000003</v>
      </c>
      <c r="BA46" s="30">
        <f t="shared" si="6"/>
        <v>17.463999999999999</v>
      </c>
      <c r="BB46" s="30">
        <f t="shared" si="6"/>
        <v>0</v>
      </c>
      <c r="BC46" s="30">
        <f t="shared" si="6"/>
        <v>3.9060000000000001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2.6</v>
      </c>
      <c r="BH46" s="30">
        <f t="shared" si="6"/>
        <v>0.629</v>
      </c>
      <c r="BI46" s="30">
        <f t="shared" si="6"/>
        <v>0.57499999999999996</v>
      </c>
      <c r="BJ46" s="30">
        <f t="shared" si="6"/>
        <v>4.6061999999999994</v>
      </c>
      <c r="BK46" s="30">
        <f t="shared" si="6"/>
        <v>0</v>
      </c>
      <c r="BL46" s="30">
        <f t="shared" si="6"/>
        <v>0.91200000000000003</v>
      </c>
      <c r="BM46" s="30">
        <f t="shared" si="6"/>
        <v>1.11104</v>
      </c>
      <c r="BN46" s="30">
        <f t="shared" si="6"/>
        <v>0.12</v>
      </c>
      <c r="BO46" s="30">
        <f t="shared" ref="BO46" si="7">BO31*BO44</f>
        <v>0</v>
      </c>
      <c r="BP46" s="31">
        <f>SUM(D46:BN46)</f>
        <v>124.93412000000004</v>
      </c>
      <c r="BQ46" s="32">
        <f>BP46/$C$22</f>
        <v>124.93412000000004</v>
      </c>
    </row>
    <row r="47" spans="1:69" ht="17.399999999999999" x14ac:dyDescent="0.35">
      <c r="A47" s="28"/>
      <c r="B47" s="29" t="s">
        <v>31</v>
      </c>
      <c r="C47" s="93"/>
      <c r="D47" s="30">
        <f>D31*D44</f>
        <v>5.8175999999999997</v>
      </c>
      <c r="E47" s="30">
        <f t="shared" ref="E47:BN47" si="8">E31*E44</f>
        <v>3.8000000000000003</v>
      </c>
      <c r="F47" s="30">
        <f t="shared" si="8"/>
        <v>4.4369999999999994</v>
      </c>
      <c r="G47" s="30">
        <f t="shared" si="8"/>
        <v>0.59</v>
      </c>
      <c r="H47" s="30">
        <f t="shared" si="8"/>
        <v>1.25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13.536</v>
      </c>
      <c r="V47" s="30">
        <f t="shared" si="8"/>
        <v>0</v>
      </c>
      <c r="W47" s="30">
        <f>W31*W44</f>
        <v>0</v>
      </c>
      <c r="X47" s="30">
        <f t="shared" si="8"/>
        <v>15.510000000000002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9.08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1.6500000000000001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0.60799999999999998</v>
      </c>
      <c r="AT47" s="30">
        <f t="shared" si="8"/>
        <v>0</v>
      </c>
      <c r="AU47" s="30">
        <f t="shared" si="8"/>
        <v>1.2141999999999999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0.54932000000000003</v>
      </c>
      <c r="BA47" s="30">
        <f t="shared" si="8"/>
        <v>17.463999999999999</v>
      </c>
      <c r="BB47" s="30">
        <f t="shared" si="8"/>
        <v>0</v>
      </c>
      <c r="BC47" s="30">
        <f t="shared" si="8"/>
        <v>3.9060000000000001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2.6</v>
      </c>
      <c r="BH47" s="30">
        <f t="shared" si="8"/>
        <v>0.629</v>
      </c>
      <c r="BI47" s="30">
        <f t="shared" si="8"/>
        <v>0.57499999999999996</v>
      </c>
      <c r="BJ47" s="30">
        <f t="shared" si="8"/>
        <v>4.6061999999999994</v>
      </c>
      <c r="BK47" s="30">
        <f t="shared" si="8"/>
        <v>0</v>
      </c>
      <c r="BL47" s="30">
        <f t="shared" si="8"/>
        <v>0.91200000000000003</v>
      </c>
      <c r="BM47" s="30">
        <f t="shared" si="8"/>
        <v>1.11104</v>
      </c>
      <c r="BN47" s="30">
        <f t="shared" si="8"/>
        <v>0.12</v>
      </c>
      <c r="BO47" s="30">
        <f t="shared" ref="BO47" si="9">BO31*BO44</f>
        <v>0</v>
      </c>
      <c r="BP47" s="31">
        <f>SUM(D47:BN47)</f>
        <v>124.93412000000004</v>
      </c>
      <c r="BQ47" s="32">
        <f>BP47/$C$22</f>
        <v>124.93412000000004</v>
      </c>
    </row>
    <row r="48" spans="1:69" x14ac:dyDescent="0.3">
      <c r="A48" s="33"/>
      <c r="B48" s="33" t="s">
        <v>32</v>
      </c>
      <c r="D48" s="50">
        <f t="shared" ref="D48:BN48" si="10">D67+D85+D101+D115</f>
        <v>5.8175999999999997</v>
      </c>
      <c r="E48" s="50">
        <f t="shared" si="10"/>
        <v>3.8000000000000003</v>
      </c>
      <c r="F48" s="50">
        <f t="shared" si="10"/>
        <v>4.4370000000000003</v>
      </c>
      <c r="G48" s="50">
        <f t="shared" si="10"/>
        <v>0.29499999999999998</v>
      </c>
      <c r="H48" s="50">
        <f t="shared" si="10"/>
        <v>1.375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13.536</v>
      </c>
      <c r="V48" s="50">
        <f t="shared" si="10"/>
        <v>0</v>
      </c>
      <c r="W48" s="50">
        <f>W67+W85+W101+W115</f>
        <v>0</v>
      </c>
      <c r="X48" s="50">
        <f t="shared" si="10"/>
        <v>15.51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9.08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1.6500000000000001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0.60799999999999998</v>
      </c>
      <c r="AT48" s="50">
        <f t="shared" si="10"/>
        <v>0</v>
      </c>
      <c r="AU48" s="50">
        <f t="shared" si="10"/>
        <v>1.2141999999999999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0.54932000000000003</v>
      </c>
      <c r="BA48" s="50">
        <f t="shared" si="10"/>
        <v>17.463999999999999</v>
      </c>
      <c r="BB48" s="50">
        <f t="shared" si="10"/>
        <v>0</v>
      </c>
      <c r="BC48" s="50">
        <f t="shared" si="10"/>
        <v>3.9060000000000001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2.6</v>
      </c>
      <c r="BH48" s="50">
        <f t="shared" si="10"/>
        <v>0.629</v>
      </c>
      <c r="BI48" s="50">
        <f t="shared" si="10"/>
        <v>0.57499999999999996</v>
      </c>
      <c r="BJ48" s="50">
        <f t="shared" si="10"/>
        <v>4.6061999999999994</v>
      </c>
      <c r="BK48" s="50">
        <f t="shared" si="10"/>
        <v>0</v>
      </c>
      <c r="BL48" s="50">
        <f t="shared" si="10"/>
        <v>0.91200000000000003</v>
      </c>
      <c r="BM48" s="50">
        <f t="shared" si="10"/>
        <v>1.11104</v>
      </c>
      <c r="BN48" s="50">
        <f t="shared" si="10"/>
        <v>0.12000000000000001</v>
      </c>
      <c r="BO48" s="50">
        <f t="shared" ref="BO48" si="11">BO67+BO85+BO101+BO115</f>
        <v>0.5</v>
      </c>
    </row>
    <row r="49" spans="1:69" x14ac:dyDescent="0.3">
      <c r="A49" s="33"/>
      <c r="B49" s="33" t="s">
        <v>33</v>
      </c>
      <c r="BQ49" s="37">
        <f>BQ66+BQ84+BQ101+BQ114</f>
        <v>124.748597</v>
      </c>
    </row>
    <row r="53" spans="1:69" x14ac:dyDescent="0.3">
      <c r="L53" s="2"/>
    </row>
    <row r="54" spans="1:69" ht="15" customHeight="1" x14ac:dyDescent="0.3">
      <c r="A54" s="87"/>
      <c r="B54" s="4" t="s">
        <v>3</v>
      </c>
      <c r="C54" s="83" t="s">
        <v>4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28.5" customHeight="1" x14ac:dyDescent="0.3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 x14ac:dyDescent="0.3">
      <c r="A56" s="89" t="s">
        <v>8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3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3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 x14ac:dyDescent="0.35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 x14ac:dyDescent="0.35">
      <c r="A64" s="24"/>
      <c r="B64" s="25" t="s">
        <v>27</v>
      </c>
      <c r="C64" s="26" t="s">
        <v>28</v>
      </c>
      <c r="D64" s="27">
        <f>D44</f>
        <v>72.72</v>
      </c>
      <c r="E64" s="27">
        <f t="shared" ref="E64:BN64" si="23">E44</f>
        <v>76</v>
      </c>
      <c r="F64" s="27">
        <f t="shared" si="23"/>
        <v>87</v>
      </c>
      <c r="G64" s="27">
        <f t="shared" si="23"/>
        <v>590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752</v>
      </c>
      <c r="V64" s="27">
        <f t="shared" si="23"/>
        <v>352.56</v>
      </c>
      <c r="W64" s="27">
        <f>W44</f>
        <v>139</v>
      </c>
      <c r="X64" s="27">
        <f t="shared" si="23"/>
        <v>14.1</v>
      </c>
      <c r="Y64" s="27">
        <f t="shared" si="23"/>
        <v>0</v>
      </c>
      <c r="Z64" s="27">
        <f t="shared" si="23"/>
        <v>461</v>
      </c>
      <c r="AA64" s="27">
        <f t="shared" si="23"/>
        <v>341</v>
      </c>
      <c r="AB64" s="27">
        <f t="shared" si="23"/>
        <v>361</v>
      </c>
      <c r="AC64" s="27">
        <f t="shared" si="23"/>
        <v>250</v>
      </c>
      <c r="AD64" s="27">
        <f t="shared" si="23"/>
        <v>145</v>
      </c>
      <c r="AE64" s="27">
        <f t="shared" si="23"/>
        <v>454</v>
      </c>
      <c r="AF64" s="27">
        <f t="shared" si="23"/>
        <v>209</v>
      </c>
      <c r="AG64" s="27">
        <f t="shared" si="23"/>
        <v>227.27</v>
      </c>
      <c r="AH64" s="27">
        <f t="shared" si="23"/>
        <v>69.2</v>
      </c>
      <c r="AI64" s="27">
        <f t="shared" si="23"/>
        <v>59.25</v>
      </c>
      <c r="AJ64" s="27">
        <f t="shared" si="23"/>
        <v>50</v>
      </c>
      <c r="AK64" s="27">
        <f t="shared" si="23"/>
        <v>190</v>
      </c>
      <c r="AL64" s="27">
        <f t="shared" si="23"/>
        <v>200</v>
      </c>
      <c r="AM64" s="27">
        <f t="shared" si="23"/>
        <v>636.84</v>
      </c>
      <c r="AN64" s="27">
        <f t="shared" si="23"/>
        <v>267</v>
      </c>
      <c r="AO64" s="27">
        <f t="shared" si="23"/>
        <v>0</v>
      </c>
      <c r="AP64" s="27">
        <f t="shared" si="23"/>
        <v>206.9</v>
      </c>
      <c r="AQ64" s="27">
        <f t="shared" si="23"/>
        <v>63.75</v>
      </c>
      <c r="AR64" s="27">
        <f t="shared" si="23"/>
        <v>65.33</v>
      </c>
      <c r="AS64" s="27">
        <f t="shared" si="23"/>
        <v>76</v>
      </c>
      <c r="AT64" s="27">
        <f t="shared" si="23"/>
        <v>64.290000000000006</v>
      </c>
      <c r="AU64" s="27">
        <f t="shared" si="23"/>
        <v>60.71</v>
      </c>
      <c r="AV64" s="27">
        <f t="shared" si="23"/>
        <v>51.25</v>
      </c>
      <c r="AW64" s="27">
        <f t="shared" si="23"/>
        <v>77.14</v>
      </c>
      <c r="AX64" s="27">
        <f t="shared" si="23"/>
        <v>68</v>
      </c>
      <c r="AY64" s="27">
        <f t="shared" si="23"/>
        <v>60</v>
      </c>
      <c r="AZ64" s="27">
        <f t="shared" si="23"/>
        <v>137.33000000000001</v>
      </c>
      <c r="BA64" s="27">
        <f t="shared" si="23"/>
        <v>296</v>
      </c>
      <c r="BB64" s="27">
        <f t="shared" si="23"/>
        <v>593</v>
      </c>
      <c r="BC64" s="27">
        <f t="shared" si="23"/>
        <v>558</v>
      </c>
      <c r="BD64" s="27">
        <f t="shared" si="23"/>
        <v>231</v>
      </c>
      <c r="BE64" s="27">
        <f t="shared" si="23"/>
        <v>401</v>
      </c>
      <c r="BF64" s="27">
        <f t="shared" si="23"/>
        <v>0</v>
      </c>
      <c r="BG64" s="27">
        <f t="shared" si="23"/>
        <v>26</v>
      </c>
      <c r="BH64" s="27">
        <f t="shared" si="23"/>
        <v>37</v>
      </c>
      <c r="BI64" s="27">
        <f t="shared" si="23"/>
        <v>25</v>
      </c>
      <c r="BJ64" s="27">
        <f t="shared" si="23"/>
        <v>25.59</v>
      </c>
      <c r="BK64" s="27">
        <f t="shared" si="23"/>
        <v>34</v>
      </c>
      <c r="BL64" s="27">
        <f t="shared" si="23"/>
        <v>304</v>
      </c>
      <c r="BM64" s="27">
        <f t="shared" si="23"/>
        <v>138.88</v>
      </c>
      <c r="BN64" s="27">
        <f t="shared" si="23"/>
        <v>20</v>
      </c>
      <c r="BO64" s="27">
        <f t="shared" ref="BO64" si="24">BO44</f>
        <v>10000</v>
      </c>
    </row>
    <row r="65" spans="1:69" ht="17.399999999999999" x14ac:dyDescent="0.35">
      <c r="B65" s="20" t="s">
        <v>29</v>
      </c>
      <c r="C65" s="18" t="s">
        <v>28</v>
      </c>
      <c r="D65" s="19">
        <f>D64/1000</f>
        <v>7.2719999999999993E-2</v>
      </c>
      <c r="E65" s="19">
        <f t="shared" ref="E65:BN65" si="25">E64/1000</f>
        <v>7.5999999999999998E-2</v>
      </c>
      <c r="F65" s="19">
        <f t="shared" si="25"/>
        <v>8.6999999999999994E-2</v>
      </c>
      <c r="G65" s="19">
        <f t="shared" si="25"/>
        <v>0.59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0.752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1.41E-2</v>
      </c>
      <c r="Y65" s="19">
        <f t="shared" si="25"/>
        <v>0</v>
      </c>
      <c r="Z65" s="19">
        <f t="shared" si="25"/>
        <v>0.46100000000000002</v>
      </c>
      <c r="AA65" s="19">
        <f t="shared" si="25"/>
        <v>0.34100000000000003</v>
      </c>
      <c r="AB65" s="19">
        <f t="shared" si="25"/>
        <v>0.36099999999999999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0.45400000000000001</v>
      </c>
      <c r="AF65" s="19">
        <f t="shared" si="25"/>
        <v>0.20899999999999999</v>
      </c>
      <c r="AG65" s="19">
        <f t="shared" si="25"/>
        <v>0.22727</v>
      </c>
      <c r="AH65" s="19">
        <f t="shared" si="25"/>
        <v>6.9199999999999998E-2</v>
      </c>
      <c r="AI65" s="19">
        <f t="shared" si="25"/>
        <v>5.9249999999999997E-2</v>
      </c>
      <c r="AJ65" s="19">
        <f t="shared" si="25"/>
        <v>0.05</v>
      </c>
      <c r="AK65" s="19">
        <f t="shared" si="25"/>
        <v>0.19</v>
      </c>
      <c r="AL65" s="19">
        <f t="shared" si="25"/>
        <v>0.2</v>
      </c>
      <c r="AM65" s="19">
        <f t="shared" si="25"/>
        <v>0.63684000000000007</v>
      </c>
      <c r="AN65" s="19">
        <f t="shared" si="25"/>
        <v>0.26700000000000002</v>
      </c>
      <c r="AO65" s="19">
        <f t="shared" si="25"/>
        <v>0</v>
      </c>
      <c r="AP65" s="19">
        <f t="shared" si="25"/>
        <v>0.2069</v>
      </c>
      <c r="AQ65" s="19">
        <f t="shared" si="25"/>
        <v>6.3750000000000001E-2</v>
      </c>
      <c r="AR65" s="19">
        <f t="shared" si="25"/>
        <v>6.5329999999999999E-2</v>
      </c>
      <c r="AS65" s="19">
        <f t="shared" si="25"/>
        <v>7.5999999999999998E-2</v>
      </c>
      <c r="AT65" s="19">
        <f t="shared" si="25"/>
        <v>6.429E-2</v>
      </c>
      <c r="AU65" s="19">
        <f t="shared" si="25"/>
        <v>6.071E-2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6.8000000000000005E-2</v>
      </c>
      <c r="AY65" s="19">
        <f t="shared" si="25"/>
        <v>0.06</v>
      </c>
      <c r="AZ65" s="19">
        <f t="shared" si="25"/>
        <v>0.13733000000000001</v>
      </c>
      <c r="BA65" s="19">
        <f t="shared" si="25"/>
        <v>0.29599999999999999</v>
      </c>
      <c r="BB65" s="19">
        <f t="shared" si="25"/>
        <v>0.59299999999999997</v>
      </c>
      <c r="BC65" s="19">
        <f t="shared" si="25"/>
        <v>0.55800000000000005</v>
      </c>
      <c r="BD65" s="19">
        <f t="shared" si="25"/>
        <v>0.23100000000000001</v>
      </c>
      <c r="BE65" s="19">
        <f t="shared" si="25"/>
        <v>0.40100000000000002</v>
      </c>
      <c r="BF65" s="19">
        <f t="shared" si="25"/>
        <v>0</v>
      </c>
      <c r="BG65" s="19">
        <f t="shared" si="25"/>
        <v>2.5999999999999999E-2</v>
      </c>
      <c r="BH65" s="19">
        <f t="shared" si="25"/>
        <v>3.6999999999999998E-2</v>
      </c>
      <c r="BI65" s="19">
        <f t="shared" si="25"/>
        <v>2.5000000000000001E-2</v>
      </c>
      <c r="BJ65" s="19">
        <f t="shared" si="25"/>
        <v>2.5589999999999998E-2</v>
      </c>
      <c r="BK65" s="19">
        <f t="shared" si="25"/>
        <v>3.4000000000000002E-2</v>
      </c>
      <c r="BL65" s="19">
        <f t="shared" si="25"/>
        <v>0.30399999999999999</v>
      </c>
      <c r="BM65" s="19">
        <f t="shared" si="25"/>
        <v>0.13888</v>
      </c>
      <c r="BN65" s="19">
        <f t="shared" si="25"/>
        <v>0.02</v>
      </c>
      <c r="BO65" s="19">
        <f t="shared" ref="BO65" si="26">BO64/1000</f>
        <v>10</v>
      </c>
    </row>
    <row r="66" spans="1:69" ht="17.399999999999999" x14ac:dyDescent="0.35">
      <c r="A66" s="28"/>
      <c r="B66" s="29" t="s">
        <v>30</v>
      </c>
      <c r="C66" s="93"/>
      <c r="D66" s="30">
        <f>D62*D64</f>
        <v>2.1816</v>
      </c>
      <c r="E66" s="30">
        <f t="shared" ref="E66:BN66" si="27">E62*E64</f>
        <v>0</v>
      </c>
      <c r="F66" s="30">
        <f t="shared" si="27"/>
        <v>1.218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1.2141999999999999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BO62*BO64</f>
        <v>0</v>
      </c>
      <c r="BP66" s="31">
        <f>SUM(D66:BN66)</f>
        <v>26.114140000000003</v>
      </c>
      <c r="BQ66" s="32">
        <f>BP66/$C$9</f>
        <v>26.114140000000003</v>
      </c>
    </row>
    <row r="67" spans="1:69" ht="17.399999999999999" x14ac:dyDescent="0.35">
      <c r="A67" s="28"/>
      <c r="B67" s="29" t="s">
        <v>31</v>
      </c>
      <c r="C67" s="93"/>
      <c r="D67" s="30">
        <f>D62*D64</f>
        <v>2.1816</v>
      </c>
      <c r="E67" s="30">
        <f t="shared" ref="E67:BN67" si="29">E62*E64</f>
        <v>0</v>
      </c>
      <c r="F67" s="30">
        <f t="shared" si="29"/>
        <v>1.218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1.2141999999999999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0.02</v>
      </c>
      <c r="BO67" s="30">
        <f t="shared" ref="BO67" si="30">BO62*BO64</f>
        <v>0</v>
      </c>
      <c r="BP67" s="31">
        <f>SUM(D67:BN67)</f>
        <v>26.114140000000003</v>
      </c>
      <c r="BQ67" s="32">
        <f>BP67/$C$9</f>
        <v>26.114140000000003</v>
      </c>
    </row>
    <row r="69" spans="1:69" x14ac:dyDescent="0.3">
      <c r="L69" s="2"/>
    </row>
    <row r="70" spans="1:69" ht="15" customHeight="1" x14ac:dyDescent="0.3">
      <c r="A70" s="87"/>
      <c r="B70" s="4" t="s">
        <v>3</v>
      </c>
      <c r="C70" s="83" t="s">
        <v>4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5</v>
      </c>
      <c r="BQ70" s="94" t="s">
        <v>6</v>
      </c>
    </row>
    <row r="71" spans="1:69" ht="28.5" customHeight="1" x14ac:dyDescent="0.3">
      <c r="A71" s="88"/>
      <c r="B71" s="5" t="s">
        <v>7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 x14ac:dyDescent="0.3">
      <c r="A72" s="89" t="s">
        <v>12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3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3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3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3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3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3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 x14ac:dyDescent="0.35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 x14ac:dyDescent="0.35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 x14ac:dyDescent="0.35">
      <c r="A82" s="24"/>
      <c r="B82" s="25" t="s">
        <v>27</v>
      </c>
      <c r="C82" s="26" t="s">
        <v>28</v>
      </c>
      <c r="D82" s="27">
        <f>D44</f>
        <v>72.72</v>
      </c>
      <c r="E82" s="27">
        <f t="shared" ref="E82:BN82" si="47">E44</f>
        <v>76</v>
      </c>
      <c r="F82" s="27">
        <f t="shared" si="47"/>
        <v>87</v>
      </c>
      <c r="G82" s="27">
        <f t="shared" si="47"/>
        <v>590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752</v>
      </c>
      <c r="V82" s="27">
        <f t="shared" si="47"/>
        <v>352.56</v>
      </c>
      <c r="W82" s="27">
        <f>W44</f>
        <v>139</v>
      </c>
      <c r="X82" s="27">
        <f t="shared" si="47"/>
        <v>14.1</v>
      </c>
      <c r="Y82" s="27">
        <f t="shared" si="47"/>
        <v>0</v>
      </c>
      <c r="Z82" s="27">
        <f t="shared" si="47"/>
        <v>461</v>
      </c>
      <c r="AA82" s="27">
        <f t="shared" si="47"/>
        <v>341</v>
      </c>
      <c r="AB82" s="27">
        <f t="shared" si="47"/>
        <v>361</v>
      </c>
      <c r="AC82" s="27">
        <f t="shared" si="47"/>
        <v>250</v>
      </c>
      <c r="AD82" s="27">
        <f t="shared" si="47"/>
        <v>145</v>
      </c>
      <c r="AE82" s="27">
        <f t="shared" si="47"/>
        <v>454</v>
      </c>
      <c r="AF82" s="27">
        <f t="shared" si="47"/>
        <v>209</v>
      </c>
      <c r="AG82" s="27">
        <f t="shared" si="47"/>
        <v>227.27</v>
      </c>
      <c r="AH82" s="27">
        <f t="shared" si="47"/>
        <v>69.2</v>
      </c>
      <c r="AI82" s="27">
        <f t="shared" si="47"/>
        <v>59.25</v>
      </c>
      <c r="AJ82" s="27">
        <f t="shared" si="47"/>
        <v>50</v>
      </c>
      <c r="AK82" s="27">
        <f t="shared" si="47"/>
        <v>190</v>
      </c>
      <c r="AL82" s="27">
        <f t="shared" si="47"/>
        <v>200</v>
      </c>
      <c r="AM82" s="27">
        <f t="shared" si="47"/>
        <v>636.84</v>
      </c>
      <c r="AN82" s="27">
        <f t="shared" si="47"/>
        <v>267</v>
      </c>
      <c r="AO82" s="27">
        <f t="shared" si="47"/>
        <v>0</v>
      </c>
      <c r="AP82" s="27">
        <f t="shared" si="47"/>
        <v>206.9</v>
      </c>
      <c r="AQ82" s="27">
        <f t="shared" si="47"/>
        <v>63.75</v>
      </c>
      <c r="AR82" s="27">
        <f t="shared" si="47"/>
        <v>65.33</v>
      </c>
      <c r="AS82" s="27">
        <f t="shared" si="47"/>
        <v>76</v>
      </c>
      <c r="AT82" s="27">
        <f t="shared" si="47"/>
        <v>64.290000000000006</v>
      </c>
      <c r="AU82" s="27">
        <f t="shared" si="47"/>
        <v>60.71</v>
      </c>
      <c r="AV82" s="27">
        <f t="shared" si="47"/>
        <v>51.25</v>
      </c>
      <c r="AW82" s="27">
        <f t="shared" si="47"/>
        <v>77.14</v>
      </c>
      <c r="AX82" s="27">
        <f t="shared" si="47"/>
        <v>68</v>
      </c>
      <c r="AY82" s="27">
        <f t="shared" si="47"/>
        <v>60</v>
      </c>
      <c r="AZ82" s="27">
        <f t="shared" si="47"/>
        <v>137.33000000000001</v>
      </c>
      <c r="BA82" s="27">
        <f t="shared" si="47"/>
        <v>296</v>
      </c>
      <c r="BB82" s="27">
        <f t="shared" si="47"/>
        <v>593</v>
      </c>
      <c r="BC82" s="27">
        <f t="shared" si="47"/>
        <v>558</v>
      </c>
      <c r="BD82" s="27">
        <f t="shared" si="47"/>
        <v>231</v>
      </c>
      <c r="BE82" s="27">
        <f t="shared" si="47"/>
        <v>401</v>
      </c>
      <c r="BF82" s="27">
        <f t="shared" si="47"/>
        <v>0</v>
      </c>
      <c r="BG82" s="27">
        <f t="shared" si="47"/>
        <v>26</v>
      </c>
      <c r="BH82" s="27">
        <f t="shared" si="47"/>
        <v>37</v>
      </c>
      <c r="BI82" s="27">
        <f t="shared" si="47"/>
        <v>25</v>
      </c>
      <c r="BJ82" s="27">
        <f t="shared" si="47"/>
        <v>25.59</v>
      </c>
      <c r="BK82" s="27">
        <f t="shared" si="47"/>
        <v>34</v>
      </c>
      <c r="BL82" s="27">
        <f t="shared" si="47"/>
        <v>304</v>
      </c>
      <c r="BM82" s="27">
        <f t="shared" si="47"/>
        <v>138.88</v>
      </c>
      <c r="BN82" s="27">
        <f t="shared" si="47"/>
        <v>20</v>
      </c>
      <c r="BO82" s="27">
        <f t="shared" ref="BO82" si="48">BO44</f>
        <v>10000</v>
      </c>
    </row>
    <row r="83" spans="1:69" ht="17.399999999999999" x14ac:dyDescent="0.35">
      <c r="B83" s="20" t="s">
        <v>29</v>
      </c>
      <c r="C83" s="18" t="s">
        <v>28</v>
      </c>
      <c r="D83" s="19">
        <f>D82/1000</f>
        <v>7.2719999999999993E-2</v>
      </c>
      <c r="E83" s="19">
        <f t="shared" ref="E83:BN83" si="49">E82/1000</f>
        <v>7.5999999999999998E-2</v>
      </c>
      <c r="F83" s="19">
        <f t="shared" si="49"/>
        <v>8.6999999999999994E-2</v>
      </c>
      <c r="G83" s="19">
        <f t="shared" si="49"/>
        <v>0.59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0.752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1.41E-2</v>
      </c>
      <c r="Y83" s="19">
        <f t="shared" si="49"/>
        <v>0</v>
      </c>
      <c r="Z83" s="19">
        <f t="shared" si="49"/>
        <v>0.46100000000000002</v>
      </c>
      <c r="AA83" s="19">
        <f t="shared" si="49"/>
        <v>0.34100000000000003</v>
      </c>
      <c r="AB83" s="19">
        <f t="shared" si="49"/>
        <v>0.36099999999999999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0.45400000000000001</v>
      </c>
      <c r="AF83" s="19">
        <f t="shared" si="49"/>
        <v>0.20899999999999999</v>
      </c>
      <c r="AG83" s="19">
        <f t="shared" si="49"/>
        <v>0.22727</v>
      </c>
      <c r="AH83" s="19">
        <f t="shared" si="49"/>
        <v>6.9199999999999998E-2</v>
      </c>
      <c r="AI83" s="19">
        <f t="shared" si="49"/>
        <v>5.9249999999999997E-2</v>
      </c>
      <c r="AJ83" s="19">
        <f t="shared" si="49"/>
        <v>0.05</v>
      </c>
      <c r="AK83" s="19">
        <f t="shared" si="49"/>
        <v>0.19</v>
      </c>
      <c r="AL83" s="19">
        <f t="shared" si="49"/>
        <v>0.2</v>
      </c>
      <c r="AM83" s="19">
        <f t="shared" si="49"/>
        <v>0.63684000000000007</v>
      </c>
      <c r="AN83" s="19">
        <f t="shared" si="49"/>
        <v>0.26700000000000002</v>
      </c>
      <c r="AO83" s="19">
        <f t="shared" si="49"/>
        <v>0</v>
      </c>
      <c r="AP83" s="19">
        <f t="shared" si="49"/>
        <v>0.2069</v>
      </c>
      <c r="AQ83" s="19">
        <f t="shared" si="49"/>
        <v>6.3750000000000001E-2</v>
      </c>
      <c r="AR83" s="19">
        <f t="shared" si="49"/>
        <v>6.5329999999999999E-2</v>
      </c>
      <c r="AS83" s="19">
        <f t="shared" si="49"/>
        <v>7.5999999999999998E-2</v>
      </c>
      <c r="AT83" s="19">
        <f t="shared" si="49"/>
        <v>6.429E-2</v>
      </c>
      <c r="AU83" s="19">
        <f t="shared" si="49"/>
        <v>6.071E-2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6.8000000000000005E-2</v>
      </c>
      <c r="AY83" s="19">
        <f t="shared" si="49"/>
        <v>0.06</v>
      </c>
      <c r="AZ83" s="19">
        <f t="shared" si="49"/>
        <v>0.13733000000000001</v>
      </c>
      <c r="BA83" s="19">
        <f t="shared" si="49"/>
        <v>0.29599999999999999</v>
      </c>
      <c r="BB83" s="19">
        <f t="shared" si="49"/>
        <v>0.59299999999999997</v>
      </c>
      <c r="BC83" s="19">
        <f t="shared" si="49"/>
        <v>0.55800000000000005</v>
      </c>
      <c r="BD83" s="19">
        <f t="shared" si="49"/>
        <v>0.23100000000000001</v>
      </c>
      <c r="BE83" s="19">
        <f t="shared" si="49"/>
        <v>0.40100000000000002</v>
      </c>
      <c r="BF83" s="19">
        <f t="shared" si="49"/>
        <v>0</v>
      </c>
      <c r="BG83" s="19">
        <f t="shared" si="49"/>
        <v>2.5999999999999999E-2</v>
      </c>
      <c r="BH83" s="19">
        <f t="shared" si="49"/>
        <v>3.6999999999999998E-2</v>
      </c>
      <c r="BI83" s="19">
        <f t="shared" si="49"/>
        <v>2.5000000000000001E-2</v>
      </c>
      <c r="BJ83" s="19">
        <f t="shared" si="49"/>
        <v>2.5589999999999998E-2</v>
      </c>
      <c r="BK83" s="19">
        <f t="shared" si="49"/>
        <v>3.4000000000000002E-2</v>
      </c>
      <c r="BL83" s="19">
        <f t="shared" si="49"/>
        <v>0.30399999999999999</v>
      </c>
      <c r="BM83" s="19">
        <f t="shared" si="49"/>
        <v>0.13888</v>
      </c>
      <c r="BN83" s="19">
        <f t="shared" si="49"/>
        <v>0.02</v>
      </c>
      <c r="BO83" s="19">
        <f t="shared" ref="BO83" si="50">BO82/1000</f>
        <v>10</v>
      </c>
    </row>
    <row r="84" spans="1:69" ht="17.399999999999999" x14ac:dyDescent="0.35">
      <c r="A84" s="28"/>
      <c r="B84" s="29" t="s">
        <v>30</v>
      </c>
      <c r="C84" s="93"/>
      <c r="D84" s="30">
        <f>D80*D82</f>
        <v>2.1816</v>
      </c>
      <c r="E84" s="30">
        <f t="shared" ref="E84:BN84" si="51">E80*E82</f>
        <v>3.8000000000000003</v>
      </c>
      <c r="F84" s="30">
        <f t="shared" si="51"/>
        <v>1.131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0.60799999999999998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17.463999999999999</v>
      </c>
      <c r="BB84" s="30">
        <f t="shared" si="51"/>
        <v>0</v>
      </c>
      <c r="BC84" s="30">
        <f t="shared" si="51"/>
        <v>3.9060000000000001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2.6</v>
      </c>
      <c r="BH84" s="30">
        <f t="shared" si="51"/>
        <v>0.629</v>
      </c>
      <c r="BI84" s="30">
        <f t="shared" si="51"/>
        <v>0.5</v>
      </c>
      <c r="BJ84" s="30">
        <f t="shared" si="51"/>
        <v>4.6061999999999994</v>
      </c>
      <c r="BK84" s="30">
        <f t="shared" si="51"/>
        <v>0</v>
      </c>
      <c r="BL84" s="30">
        <f t="shared" si="51"/>
        <v>0.91200000000000003</v>
      </c>
      <c r="BM84" s="30">
        <f t="shared" si="51"/>
        <v>0.97216000000000002</v>
      </c>
      <c r="BN84" s="30">
        <f t="shared" si="51"/>
        <v>0.08</v>
      </c>
      <c r="BO84" s="30">
        <f t="shared" ref="BO84" si="52">BO80*BO82</f>
        <v>0.5</v>
      </c>
      <c r="BP84" s="31">
        <f>SUM(D84:BN84)</f>
        <v>46.259169999999997</v>
      </c>
      <c r="BQ84" s="32">
        <f>BP84/$C$9</f>
        <v>46.259169999999997</v>
      </c>
    </row>
    <row r="85" spans="1:69" ht="17.399999999999999" x14ac:dyDescent="0.35">
      <c r="A85" s="28"/>
      <c r="B85" s="29" t="s">
        <v>31</v>
      </c>
      <c r="C85" s="93"/>
      <c r="D85" s="30">
        <f>D80*D82</f>
        <v>2.1816</v>
      </c>
      <c r="E85" s="30">
        <f t="shared" ref="E85:BN85" si="53">E80*E82</f>
        <v>3.8000000000000003</v>
      </c>
      <c r="F85" s="30">
        <f t="shared" si="53"/>
        <v>1.131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0.60799999999999998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17.463999999999999</v>
      </c>
      <c r="BB85" s="30">
        <f t="shared" si="53"/>
        <v>0</v>
      </c>
      <c r="BC85" s="30">
        <f t="shared" si="53"/>
        <v>3.9060000000000001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2.6</v>
      </c>
      <c r="BH85" s="30">
        <f t="shared" si="53"/>
        <v>0.629</v>
      </c>
      <c r="BI85" s="30">
        <f t="shared" si="53"/>
        <v>0.5</v>
      </c>
      <c r="BJ85" s="30">
        <f t="shared" si="53"/>
        <v>4.6061999999999994</v>
      </c>
      <c r="BK85" s="30">
        <f t="shared" si="53"/>
        <v>0</v>
      </c>
      <c r="BL85" s="30">
        <f t="shared" si="53"/>
        <v>0.91200000000000003</v>
      </c>
      <c r="BM85" s="30">
        <f t="shared" si="53"/>
        <v>0.97216000000000002</v>
      </c>
      <c r="BN85" s="30">
        <f t="shared" si="53"/>
        <v>0.08</v>
      </c>
      <c r="BO85" s="30">
        <f t="shared" ref="BO85" si="54">BO80*BO82</f>
        <v>0.5</v>
      </c>
      <c r="BP85" s="31">
        <f>SUM(D85:BN85)</f>
        <v>46.259169999999997</v>
      </c>
      <c r="BQ85" s="32">
        <f>BP85/$C$9</f>
        <v>46.259169999999997</v>
      </c>
    </row>
    <row r="87" spans="1:69" x14ac:dyDescent="0.3">
      <c r="L87" s="2"/>
    </row>
    <row r="88" spans="1:69" ht="15" customHeight="1" x14ac:dyDescent="0.3">
      <c r="A88" s="87"/>
      <c r="B88" s="4" t="s">
        <v>3</v>
      </c>
      <c r="C88" s="83" t="s">
        <v>4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5</v>
      </c>
      <c r="BQ88" s="94" t="s">
        <v>6</v>
      </c>
    </row>
    <row r="89" spans="1:69" ht="28.5" customHeight="1" x14ac:dyDescent="0.3">
      <c r="A89" s="88"/>
      <c r="B89" s="5" t="s">
        <v>7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 x14ac:dyDescent="0.3">
      <c r="A90" s="89" t="s">
        <v>18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3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3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3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3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 x14ac:dyDescent="0.35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 x14ac:dyDescent="0.35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 x14ac:dyDescent="0.35">
      <c r="A98" s="24"/>
      <c r="B98" s="25" t="s">
        <v>27</v>
      </c>
      <c r="C98" s="26" t="s">
        <v>28</v>
      </c>
      <c r="D98" s="27">
        <f>D44</f>
        <v>72.72</v>
      </c>
      <c r="E98" s="27">
        <f t="shared" ref="E98:BN98" si="65">E44</f>
        <v>76</v>
      </c>
      <c r="F98" s="27">
        <f t="shared" si="65"/>
        <v>87</v>
      </c>
      <c r="G98" s="27">
        <f t="shared" si="65"/>
        <v>590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752</v>
      </c>
      <c r="V98" s="27">
        <f t="shared" si="65"/>
        <v>352.56</v>
      </c>
      <c r="W98" s="27">
        <f>W44</f>
        <v>139</v>
      </c>
      <c r="X98" s="27">
        <f t="shared" si="65"/>
        <v>14.1</v>
      </c>
      <c r="Y98" s="27">
        <f t="shared" si="65"/>
        <v>0</v>
      </c>
      <c r="Z98" s="27">
        <f t="shared" si="65"/>
        <v>461</v>
      </c>
      <c r="AA98" s="27">
        <f t="shared" si="65"/>
        <v>341</v>
      </c>
      <c r="AB98" s="27">
        <f t="shared" si="65"/>
        <v>361</v>
      </c>
      <c r="AC98" s="27">
        <f t="shared" si="65"/>
        <v>250</v>
      </c>
      <c r="AD98" s="27">
        <f t="shared" si="65"/>
        <v>145</v>
      </c>
      <c r="AE98" s="27">
        <f t="shared" si="65"/>
        <v>454</v>
      </c>
      <c r="AF98" s="27">
        <f t="shared" si="65"/>
        <v>209</v>
      </c>
      <c r="AG98" s="27">
        <f t="shared" si="65"/>
        <v>227.27</v>
      </c>
      <c r="AH98" s="27">
        <f t="shared" si="65"/>
        <v>69.2</v>
      </c>
      <c r="AI98" s="27">
        <f t="shared" si="65"/>
        <v>59.25</v>
      </c>
      <c r="AJ98" s="27">
        <f t="shared" si="65"/>
        <v>50</v>
      </c>
      <c r="AK98" s="27">
        <f t="shared" si="65"/>
        <v>190</v>
      </c>
      <c r="AL98" s="27">
        <f t="shared" si="65"/>
        <v>200</v>
      </c>
      <c r="AM98" s="27">
        <f t="shared" si="65"/>
        <v>636.84</v>
      </c>
      <c r="AN98" s="27">
        <f t="shared" si="65"/>
        <v>267</v>
      </c>
      <c r="AO98" s="27">
        <f t="shared" si="65"/>
        <v>0</v>
      </c>
      <c r="AP98" s="27">
        <f t="shared" si="65"/>
        <v>206.9</v>
      </c>
      <c r="AQ98" s="27">
        <f t="shared" si="65"/>
        <v>63.75</v>
      </c>
      <c r="AR98" s="27">
        <f t="shared" si="65"/>
        <v>65.33</v>
      </c>
      <c r="AS98" s="27">
        <f t="shared" si="65"/>
        <v>76</v>
      </c>
      <c r="AT98" s="27">
        <f t="shared" si="65"/>
        <v>64.290000000000006</v>
      </c>
      <c r="AU98" s="27">
        <f t="shared" si="65"/>
        <v>60.71</v>
      </c>
      <c r="AV98" s="27">
        <f t="shared" si="65"/>
        <v>51.25</v>
      </c>
      <c r="AW98" s="27">
        <f t="shared" si="65"/>
        <v>77.14</v>
      </c>
      <c r="AX98" s="27">
        <f t="shared" si="65"/>
        <v>68</v>
      </c>
      <c r="AY98" s="27">
        <f t="shared" si="65"/>
        <v>60</v>
      </c>
      <c r="AZ98" s="27">
        <f t="shared" si="65"/>
        <v>137.33000000000001</v>
      </c>
      <c r="BA98" s="27">
        <f t="shared" si="65"/>
        <v>296</v>
      </c>
      <c r="BB98" s="27">
        <f t="shared" si="65"/>
        <v>593</v>
      </c>
      <c r="BC98" s="27">
        <f t="shared" si="65"/>
        <v>558</v>
      </c>
      <c r="BD98" s="27">
        <f t="shared" si="65"/>
        <v>231</v>
      </c>
      <c r="BE98" s="27">
        <f t="shared" si="65"/>
        <v>401</v>
      </c>
      <c r="BF98" s="27">
        <f t="shared" si="65"/>
        <v>0</v>
      </c>
      <c r="BG98" s="27">
        <f t="shared" si="65"/>
        <v>26</v>
      </c>
      <c r="BH98" s="27">
        <f t="shared" si="65"/>
        <v>37</v>
      </c>
      <c r="BI98" s="27">
        <f t="shared" si="65"/>
        <v>25</v>
      </c>
      <c r="BJ98" s="27">
        <f t="shared" si="65"/>
        <v>25.59</v>
      </c>
      <c r="BK98" s="27">
        <f t="shared" si="65"/>
        <v>34</v>
      </c>
      <c r="BL98" s="27">
        <f t="shared" si="65"/>
        <v>304</v>
      </c>
      <c r="BM98" s="27">
        <f t="shared" si="65"/>
        <v>138.88</v>
      </c>
      <c r="BN98" s="27">
        <f t="shared" si="65"/>
        <v>20</v>
      </c>
      <c r="BO98" s="27">
        <f t="shared" ref="BO98" si="66">BO44</f>
        <v>10000</v>
      </c>
    </row>
    <row r="99" spans="1:69" ht="17.399999999999999" x14ac:dyDescent="0.35">
      <c r="B99" s="20" t="s">
        <v>29</v>
      </c>
      <c r="C99" s="18" t="s">
        <v>28</v>
      </c>
      <c r="D99" s="19">
        <f>D98/1000</f>
        <v>7.2719999999999993E-2</v>
      </c>
      <c r="E99" s="19">
        <f t="shared" ref="E99:BN99" si="67">E98/1000</f>
        <v>7.5999999999999998E-2</v>
      </c>
      <c r="F99" s="19">
        <f t="shared" si="67"/>
        <v>8.6999999999999994E-2</v>
      </c>
      <c r="G99" s="19">
        <f t="shared" si="67"/>
        <v>0.59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0.752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1.41E-2</v>
      </c>
      <c r="Y99" s="19">
        <f t="shared" si="67"/>
        <v>0</v>
      </c>
      <c r="Z99" s="19">
        <f t="shared" si="67"/>
        <v>0.46100000000000002</v>
      </c>
      <c r="AA99" s="19">
        <f t="shared" si="67"/>
        <v>0.34100000000000003</v>
      </c>
      <c r="AB99" s="19">
        <f t="shared" si="67"/>
        <v>0.36099999999999999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0.45400000000000001</v>
      </c>
      <c r="AF99" s="19">
        <f t="shared" si="67"/>
        <v>0.20899999999999999</v>
      </c>
      <c r="AG99" s="19">
        <f t="shared" si="67"/>
        <v>0.22727</v>
      </c>
      <c r="AH99" s="19">
        <f t="shared" si="67"/>
        <v>6.9199999999999998E-2</v>
      </c>
      <c r="AI99" s="19">
        <f t="shared" si="67"/>
        <v>5.9249999999999997E-2</v>
      </c>
      <c r="AJ99" s="19">
        <f t="shared" si="67"/>
        <v>0.05</v>
      </c>
      <c r="AK99" s="19">
        <f t="shared" si="67"/>
        <v>0.19</v>
      </c>
      <c r="AL99" s="19">
        <f t="shared" si="67"/>
        <v>0.2</v>
      </c>
      <c r="AM99" s="19">
        <f t="shared" si="67"/>
        <v>0.63684000000000007</v>
      </c>
      <c r="AN99" s="19">
        <f t="shared" si="67"/>
        <v>0.26700000000000002</v>
      </c>
      <c r="AO99" s="19">
        <f t="shared" si="67"/>
        <v>0</v>
      </c>
      <c r="AP99" s="19">
        <f t="shared" si="67"/>
        <v>0.2069</v>
      </c>
      <c r="AQ99" s="19">
        <f t="shared" si="67"/>
        <v>6.3750000000000001E-2</v>
      </c>
      <c r="AR99" s="19">
        <f t="shared" si="67"/>
        <v>6.5329999999999999E-2</v>
      </c>
      <c r="AS99" s="19">
        <f t="shared" si="67"/>
        <v>7.5999999999999998E-2</v>
      </c>
      <c r="AT99" s="19">
        <f t="shared" si="67"/>
        <v>6.429E-2</v>
      </c>
      <c r="AU99" s="19">
        <f t="shared" si="67"/>
        <v>6.071E-2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6.8000000000000005E-2</v>
      </c>
      <c r="AY99" s="19">
        <f t="shared" si="67"/>
        <v>0.06</v>
      </c>
      <c r="AZ99" s="19">
        <f t="shared" si="67"/>
        <v>0.13733000000000001</v>
      </c>
      <c r="BA99" s="19">
        <f t="shared" si="67"/>
        <v>0.29599999999999999</v>
      </c>
      <c r="BB99" s="19">
        <f t="shared" si="67"/>
        <v>0.59299999999999997</v>
      </c>
      <c r="BC99" s="19">
        <f t="shared" si="67"/>
        <v>0.55800000000000005</v>
      </c>
      <c r="BD99" s="19">
        <f t="shared" si="67"/>
        <v>0.23100000000000001</v>
      </c>
      <c r="BE99" s="19">
        <f t="shared" si="67"/>
        <v>0.40100000000000002</v>
      </c>
      <c r="BF99" s="19">
        <f t="shared" si="67"/>
        <v>0</v>
      </c>
      <c r="BG99" s="19">
        <f t="shared" si="67"/>
        <v>2.5999999999999999E-2</v>
      </c>
      <c r="BH99" s="19">
        <f t="shared" si="67"/>
        <v>3.6999999999999998E-2</v>
      </c>
      <c r="BI99" s="19">
        <f t="shared" si="67"/>
        <v>2.5000000000000001E-2</v>
      </c>
      <c r="BJ99" s="19">
        <f t="shared" si="67"/>
        <v>2.5589999999999998E-2</v>
      </c>
      <c r="BK99" s="19">
        <f t="shared" si="67"/>
        <v>3.4000000000000002E-2</v>
      </c>
      <c r="BL99" s="19">
        <f t="shared" si="67"/>
        <v>0.30399999999999999</v>
      </c>
      <c r="BM99" s="19">
        <f t="shared" si="67"/>
        <v>0.13888</v>
      </c>
      <c r="BN99" s="19">
        <f t="shared" si="67"/>
        <v>0.02</v>
      </c>
      <c r="BO99" s="19">
        <f t="shared" ref="BO99" si="68">BO98/1000</f>
        <v>10</v>
      </c>
    </row>
    <row r="100" spans="1:69" ht="17.399999999999999" x14ac:dyDescent="0.35">
      <c r="A100" s="28"/>
      <c r="B100" s="29" t="s">
        <v>30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1.218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13.536</v>
      </c>
      <c r="V100" s="30">
        <f t="shared" si="69"/>
        <v>0</v>
      </c>
      <c r="W100" s="30">
        <f>W96*W98</f>
        <v>0</v>
      </c>
      <c r="X100" s="30">
        <f t="shared" si="69"/>
        <v>1.4100000000000001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9.08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1.6500000000000001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0.54932000000000003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7.4999999999999997E-2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0.13888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30.807106999999998</v>
      </c>
      <c r="BQ100" s="32">
        <f>BP100/$C$22</f>
        <v>30.807106999999998</v>
      </c>
    </row>
    <row r="101" spans="1:69" ht="17.399999999999999" x14ac:dyDescent="0.35">
      <c r="A101" s="28"/>
      <c r="B101" s="29" t="s">
        <v>31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1.218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13.536</v>
      </c>
      <c r="V101" s="30">
        <f t="shared" si="71"/>
        <v>0</v>
      </c>
      <c r="W101" s="30">
        <f>W96*W98</f>
        <v>0</v>
      </c>
      <c r="X101" s="30">
        <f t="shared" si="71"/>
        <v>1.4100000000000001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9.08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1.6500000000000001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0.54932000000000003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7.4999999999999997E-2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0.13888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30.807106999999998</v>
      </c>
      <c r="BQ101" s="32">
        <f>BP101/$C$22</f>
        <v>30.807106999999998</v>
      </c>
    </row>
    <row r="103" spans="1:69" x14ac:dyDescent="0.3">
      <c r="L103" s="2"/>
    </row>
    <row r="104" spans="1:69" ht="15" customHeight="1" x14ac:dyDescent="0.3">
      <c r="A104" s="87"/>
      <c r="B104" s="4" t="s">
        <v>3</v>
      </c>
      <c r="C104" s="83" t="s">
        <v>4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5</v>
      </c>
      <c r="BQ104" s="94" t="s">
        <v>6</v>
      </c>
    </row>
    <row r="105" spans="1:69" ht="28.5" customHeight="1" x14ac:dyDescent="0.3">
      <c r="A105" s="88"/>
      <c r="B105" s="5" t="s">
        <v>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 x14ac:dyDescent="0.3">
      <c r="A106" s="89" t="s">
        <v>21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3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3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 x14ac:dyDescent="0.35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 x14ac:dyDescent="0.35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 x14ac:dyDescent="0.35">
      <c r="A112" s="24"/>
      <c r="B112" s="25" t="s">
        <v>27</v>
      </c>
      <c r="C112" s="26" t="s">
        <v>28</v>
      </c>
      <c r="D112" s="27">
        <f>D44</f>
        <v>72.72</v>
      </c>
      <c r="E112" s="27">
        <f t="shared" ref="E112:BN112" si="84">E44</f>
        <v>76</v>
      </c>
      <c r="F112" s="27">
        <f t="shared" si="84"/>
        <v>87</v>
      </c>
      <c r="G112" s="27">
        <f t="shared" si="84"/>
        <v>590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752</v>
      </c>
      <c r="V112" s="27">
        <f t="shared" si="84"/>
        <v>352.56</v>
      </c>
      <c r="W112" s="27">
        <f>W44</f>
        <v>139</v>
      </c>
      <c r="X112" s="27">
        <f t="shared" si="84"/>
        <v>14.1</v>
      </c>
      <c r="Y112" s="27">
        <f t="shared" si="84"/>
        <v>0</v>
      </c>
      <c r="Z112" s="27">
        <f t="shared" si="84"/>
        <v>461</v>
      </c>
      <c r="AA112" s="27">
        <f t="shared" si="84"/>
        <v>341</v>
      </c>
      <c r="AB112" s="27">
        <f t="shared" si="84"/>
        <v>361</v>
      </c>
      <c r="AC112" s="27">
        <f t="shared" si="84"/>
        <v>250</v>
      </c>
      <c r="AD112" s="27">
        <f t="shared" si="84"/>
        <v>145</v>
      </c>
      <c r="AE112" s="27">
        <f t="shared" si="84"/>
        <v>454</v>
      </c>
      <c r="AF112" s="27">
        <f t="shared" si="84"/>
        <v>209</v>
      </c>
      <c r="AG112" s="27">
        <f t="shared" si="84"/>
        <v>227.27</v>
      </c>
      <c r="AH112" s="27">
        <f t="shared" si="84"/>
        <v>69.2</v>
      </c>
      <c r="AI112" s="27">
        <f t="shared" si="84"/>
        <v>59.25</v>
      </c>
      <c r="AJ112" s="27">
        <f t="shared" si="84"/>
        <v>50</v>
      </c>
      <c r="AK112" s="27">
        <f t="shared" si="84"/>
        <v>190</v>
      </c>
      <c r="AL112" s="27">
        <f t="shared" si="84"/>
        <v>200</v>
      </c>
      <c r="AM112" s="27">
        <f t="shared" si="84"/>
        <v>636.84</v>
      </c>
      <c r="AN112" s="27">
        <f t="shared" si="84"/>
        <v>267</v>
      </c>
      <c r="AO112" s="27">
        <f t="shared" si="84"/>
        <v>0</v>
      </c>
      <c r="AP112" s="27">
        <f t="shared" si="84"/>
        <v>206.9</v>
      </c>
      <c r="AQ112" s="27">
        <f t="shared" si="84"/>
        <v>63.75</v>
      </c>
      <c r="AR112" s="27">
        <f t="shared" si="84"/>
        <v>65.33</v>
      </c>
      <c r="AS112" s="27">
        <f t="shared" si="84"/>
        <v>76</v>
      </c>
      <c r="AT112" s="27">
        <f t="shared" si="84"/>
        <v>64.290000000000006</v>
      </c>
      <c r="AU112" s="27">
        <f t="shared" si="84"/>
        <v>60.71</v>
      </c>
      <c r="AV112" s="27">
        <f t="shared" si="84"/>
        <v>51.25</v>
      </c>
      <c r="AW112" s="27">
        <f t="shared" si="84"/>
        <v>77.14</v>
      </c>
      <c r="AX112" s="27">
        <f t="shared" si="84"/>
        <v>68</v>
      </c>
      <c r="AY112" s="27">
        <f t="shared" si="84"/>
        <v>60</v>
      </c>
      <c r="AZ112" s="27">
        <f t="shared" si="84"/>
        <v>137.33000000000001</v>
      </c>
      <c r="BA112" s="27">
        <f t="shared" si="84"/>
        <v>296</v>
      </c>
      <c r="BB112" s="27">
        <f t="shared" si="84"/>
        <v>593</v>
      </c>
      <c r="BC112" s="27">
        <f t="shared" si="84"/>
        <v>558</v>
      </c>
      <c r="BD112" s="27">
        <f t="shared" si="84"/>
        <v>231</v>
      </c>
      <c r="BE112" s="27">
        <f t="shared" si="84"/>
        <v>401</v>
      </c>
      <c r="BF112" s="27">
        <f t="shared" si="84"/>
        <v>0</v>
      </c>
      <c r="BG112" s="27">
        <f t="shared" si="84"/>
        <v>26</v>
      </c>
      <c r="BH112" s="27">
        <f t="shared" si="84"/>
        <v>37</v>
      </c>
      <c r="BI112" s="27">
        <f t="shared" si="84"/>
        <v>25</v>
      </c>
      <c r="BJ112" s="27">
        <f t="shared" si="84"/>
        <v>25.59</v>
      </c>
      <c r="BK112" s="27">
        <f t="shared" si="84"/>
        <v>34</v>
      </c>
      <c r="BL112" s="27">
        <f t="shared" si="84"/>
        <v>304</v>
      </c>
      <c r="BM112" s="27">
        <f t="shared" si="84"/>
        <v>138.88</v>
      </c>
      <c r="BN112" s="27">
        <f t="shared" si="84"/>
        <v>20</v>
      </c>
      <c r="BO112" s="27">
        <f t="shared" ref="BO112" si="85">BO44</f>
        <v>10000</v>
      </c>
    </row>
    <row r="113" spans="1:69" ht="17.399999999999999" x14ac:dyDescent="0.35">
      <c r="B113" s="20" t="s">
        <v>29</v>
      </c>
      <c r="C113" s="18" t="s">
        <v>28</v>
      </c>
      <c r="D113" s="19">
        <f>D112/1000</f>
        <v>7.2719999999999993E-2</v>
      </c>
      <c r="E113" s="19">
        <f t="shared" ref="E113:BN113" si="86">E112/1000</f>
        <v>7.5999999999999998E-2</v>
      </c>
      <c r="F113" s="19">
        <f t="shared" si="86"/>
        <v>8.6999999999999994E-2</v>
      </c>
      <c r="G113" s="19">
        <f t="shared" si="86"/>
        <v>0.59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0.752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1.41E-2</v>
      </c>
      <c r="Y113" s="19">
        <f t="shared" si="86"/>
        <v>0</v>
      </c>
      <c r="Z113" s="19">
        <f t="shared" si="86"/>
        <v>0.46100000000000002</v>
      </c>
      <c r="AA113" s="19">
        <f t="shared" si="86"/>
        <v>0.34100000000000003</v>
      </c>
      <c r="AB113" s="19">
        <f t="shared" si="86"/>
        <v>0.36099999999999999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0.45400000000000001</v>
      </c>
      <c r="AF113" s="19">
        <f t="shared" si="86"/>
        <v>0.20899999999999999</v>
      </c>
      <c r="AG113" s="19">
        <f t="shared" si="86"/>
        <v>0.22727</v>
      </c>
      <c r="AH113" s="19">
        <f t="shared" si="86"/>
        <v>6.9199999999999998E-2</v>
      </c>
      <c r="AI113" s="19">
        <f t="shared" si="86"/>
        <v>5.9249999999999997E-2</v>
      </c>
      <c r="AJ113" s="19">
        <f t="shared" si="86"/>
        <v>0.05</v>
      </c>
      <c r="AK113" s="19">
        <f t="shared" si="86"/>
        <v>0.19</v>
      </c>
      <c r="AL113" s="19">
        <f t="shared" si="86"/>
        <v>0.2</v>
      </c>
      <c r="AM113" s="19">
        <f t="shared" si="86"/>
        <v>0.63684000000000007</v>
      </c>
      <c r="AN113" s="19">
        <f t="shared" si="86"/>
        <v>0.26700000000000002</v>
      </c>
      <c r="AO113" s="19">
        <f t="shared" si="86"/>
        <v>0</v>
      </c>
      <c r="AP113" s="19">
        <f t="shared" si="86"/>
        <v>0.2069</v>
      </c>
      <c r="AQ113" s="19">
        <f t="shared" si="86"/>
        <v>6.3750000000000001E-2</v>
      </c>
      <c r="AR113" s="19">
        <f t="shared" si="86"/>
        <v>6.5329999999999999E-2</v>
      </c>
      <c r="AS113" s="19">
        <f t="shared" si="86"/>
        <v>7.5999999999999998E-2</v>
      </c>
      <c r="AT113" s="19">
        <f t="shared" si="86"/>
        <v>6.429E-2</v>
      </c>
      <c r="AU113" s="19">
        <f t="shared" si="86"/>
        <v>6.071E-2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6.8000000000000005E-2</v>
      </c>
      <c r="AY113" s="19">
        <f t="shared" si="86"/>
        <v>0.06</v>
      </c>
      <c r="AZ113" s="19">
        <f t="shared" si="86"/>
        <v>0.13733000000000001</v>
      </c>
      <c r="BA113" s="19">
        <f t="shared" si="86"/>
        <v>0.29599999999999999</v>
      </c>
      <c r="BB113" s="19">
        <f t="shared" si="86"/>
        <v>0.59299999999999997</v>
      </c>
      <c r="BC113" s="19">
        <f t="shared" si="86"/>
        <v>0.55800000000000005</v>
      </c>
      <c r="BD113" s="19">
        <f t="shared" si="86"/>
        <v>0.23100000000000001</v>
      </c>
      <c r="BE113" s="19">
        <f t="shared" si="86"/>
        <v>0.40100000000000002</v>
      </c>
      <c r="BF113" s="19">
        <f t="shared" si="86"/>
        <v>0</v>
      </c>
      <c r="BG113" s="19">
        <f t="shared" si="86"/>
        <v>2.5999999999999999E-2</v>
      </c>
      <c r="BH113" s="19">
        <f t="shared" si="86"/>
        <v>3.6999999999999998E-2</v>
      </c>
      <c r="BI113" s="19">
        <f t="shared" si="86"/>
        <v>2.5000000000000001E-2</v>
      </c>
      <c r="BJ113" s="19">
        <f t="shared" si="86"/>
        <v>2.5589999999999998E-2</v>
      </c>
      <c r="BK113" s="19">
        <f t="shared" si="86"/>
        <v>3.4000000000000002E-2</v>
      </c>
      <c r="BL113" s="19">
        <f t="shared" si="86"/>
        <v>0.30399999999999999</v>
      </c>
      <c r="BM113" s="19">
        <f t="shared" si="86"/>
        <v>0.13888</v>
      </c>
      <c r="BN113" s="19">
        <f t="shared" si="86"/>
        <v>0.02</v>
      </c>
      <c r="BO113" s="19">
        <f t="shared" ref="BO113" si="87">BO112/1000</f>
        <v>10</v>
      </c>
    </row>
    <row r="114" spans="1:69" ht="17.399999999999999" x14ac:dyDescent="0.35">
      <c r="A114" s="28"/>
      <c r="B114" s="29" t="s">
        <v>30</v>
      </c>
      <c r="C114" s="93"/>
      <c r="D114" s="30">
        <f>D110*D112</f>
        <v>1.4543999999999999</v>
      </c>
      <c r="E114" s="30">
        <f t="shared" ref="E114:BN114" si="88">E110*E112</f>
        <v>0</v>
      </c>
      <c r="F114" s="30">
        <f t="shared" si="88"/>
        <v>0.87</v>
      </c>
      <c r="G114" s="30">
        <f t="shared" si="88"/>
        <v>0.29499999999999998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14.1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0.02</v>
      </c>
      <c r="BO114" s="30">
        <f t="shared" ref="BO114" si="89">BO110*BO112</f>
        <v>0</v>
      </c>
      <c r="BP114" s="31">
        <f>SUM(D114:BN114)</f>
        <v>21.568180000000002</v>
      </c>
      <c r="BQ114" s="32">
        <f>BP114/$C$22</f>
        <v>21.568180000000002</v>
      </c>
    </row>
    <row r="115" spans="1:69" ht="17.399999999999999" x14ac:dyDescent="0.35">
      <c r="A115" s="28"/>
      <c r="B115" s="29" t="s">
        <v>31</v>
      </c>
      <c r="C115" s="93"/>
      <c r="D115" s="30">
        <f>D110*D112</f>
        <v>1.4543999999999999</v>
      </c>
      <c r="E115" s="30">
        <f t="shared" ref="E115:BN115" si="90">E110*E112</f>
        <v>0</v>
      </c>
      <c r="F115" s="30">
        <f t="shared" si="90"/>
        <v>0.87</v>
      </c>
      <c r="G115" s="30">
        <f t="shared" si="90"/>
        <v>0.29499999999999998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14.1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0.02</v>
      </c>
      <c r="BO115" s="30">
        <f t="shared" ref="BO115" si="91">BO110*BO112</f>
        <v>0</v>
      </c>
      <c r="BP115" s="31">
        <f>SUM(D115:BN115)</f>
        <v>21.568180000000002</v>
      </c>
      <c r="BQ115" s="32">
        <f>BP115/$C$22</f>
        <v>21.568180000000002</v>
      </c>
    </row>
    <row r="118" spans="1:69" x14ac:dyDescent="0.3">
      <c r="BQ118" s="37">
        <f>BQ67</f>
        <v>26.114140000000003</v>
      </c>
    </row>
    <row r="119" spans="1:69" x14ac:dyDescent="0.3">
      <c r="BQ119" s="37">
        <f>BQ85</f>
        <v>46.259169999999997</v>
      </c>
    </row>
    <row r="120" spans="1:69" x14ac:dyDescent="0.3">
      <c r="BQ120" s="37">
        <f>BQ101</f>
        <v>30.807106999999998</v>
      </c>
    </row>
    <row r="121" spans="1:69" x14ac:dyDescent="0.3">
      <c r="BQ121" s="37">
        <f>BQ115</f>
        <v>21.568180000000002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" customHeight="1" x14ac:dyDescent="0.35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3">
      <c r="A3" s="56"/>
      <c r="B3" s="70">
        <f>E3</f>
        <v>45384</v>
      </c>
      <c r="C3" s="57" t="s">
        <v>41</v>
      </c>
      <c r="D3" s="56"/>
      <c r="E3" s="70">
        <f>'07.01.2021 3-7 лет (день 9) '!K6</f>
        <v>45384</v>
      </c>
      <c r="F3" s="57" t="s">
        <v>41</v>
      </c>
      <c r="G3" s="57" t="s">
        <v>42</v>
      </c>
      <c r="H3" s="56"/>
      <c r="I3" s="70">
        <f>E3</f>
        <v>45384</v>
      </c>
      <c r="J3" s="57" t="s">
        <v>42</v>
      </c>
      <c r="K3" s="23"/>
      <c r="L3" s="58">
        <f>F4</f>
        <v>20.634900000000002</v>
      </c>
      <c r="M3" s="58">
        <f>G4</f>
        <v>26.114140000000003</v>
      </c>
      <c r="N3" s="58">
        <f>F9</f>
        <v>40.14974999999999</v>
      </c>
      <c r="O3" s="58">
        <f>G9</f>
        <v>46.259169999999997</v>
      </c>
      <c r="P3" s="58">
        <f>F17</f>
        <v>38.612264000000003</v>
      </c>
      <c r="Q3" s="58">
        <f>G17</f>
        <v>30.807106999999998</v>
      </c>
      <c r="R3" s="6">
        <f>F22</f>
        <v>20.940070000000002</v>
      </c>
      <c r="S3" s="6">
        <f>G22</f>
        <v>21.568180000000002</v>
      </c>
      <c r="T3" s="59">
        <f>L3+N3+P3+R3</f>
        <v>120.336984</v>
      </c>
      <c r="U3" s="59">
        <f>M3+O3+Q3+S3</f>
        <v>124.748597</v>
      </c>
    </row>
    <row r="4" spans="1:22" ht="15" customHeight="1" x14ac:dyDescent="0.3">
      <c r="A4" s="89" t="s">
        <v>8</v>
      </c>
      <c r="B4" s="6" t="str">
        <f>E4</f>
        <v>Каша манная молочная</v>
      </c>
      <c r="C4" s="116">
        <f>F4</f>
        <v>20.634900000000002</v>
      </c>
      <c r="D4" s="89" t="s">
        <v>8</v>
      </c>
      <c r="E4" s="6" t="str">
        <f>'07.01.2021 3-7 лет (день 9) '!B9</f>
        <v>Каша манная молочная</v>
      </c>
      <c r="F4" s="116">
        <f>'7.01.2021 1,5-2 года (день 9)'!BQ66</f>
        <v>20.634900000000002</v>
      </c>
      <c r="G4" s="116">
        <f>'07.01.2021 3-7 лет (день 9) '!BQ67</f>
        <v>26.114140000000003</v>
      </c>
      <c r="H4" s="89" t="s">
        <v>8</v>
      </c>
      <c r="I4" s="6" t="str">
        <f>E4</f>
        <v>Каша манная молочная</v>
      </c>
      <c r="J4" s="116">
        <f>G4</f>
        <v>26.114140000000003</v>
      </c>
    </row>
    <row r="5" spans="1:22" ht="15" customHeight="1" x14ac:dyDescent="0.3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3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3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3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3">
      <c r="A9" s="89" t="s">
        <v>12</v>
      </c>
      <c r="B9" s="6" t="str">
        <f>E9</f>
        <v>Суп шахтерский</v>
      </c>
      <c r="C9" s="119">
        <f>F9</f>
        <v>40.14974999999999</v>
      </c>
      <c r="D9" s="89" t="s">
        <v>12</v>
      </c>
      <c r="E9" s="6" t="str">
        <f>'07.01.2021 3-7 лет (день 9) '!B14</f>
        <v>Суп шахтерский</v>
      </c>
      <c r="F9" s="119">
        <f>'7.01.2021 1,5-2 года (день 9)'!BQ86</f>
        <v>40.14974999999999</v>
      </c>
      <c r="G9" s="119">
        <f>'07.01.2021 3-7 лет (день 9) '!BQ85</f>
        <v>46.259169999999997</v>
      </c>
      <c r="H9" s="89" t="s">
        <v>12</v>
      </c>
      <c r="I9" s="6" t="str">
        <f t="shared" ref="I9:I15" si="0">E9</f>
        <v>Суп шахтерский</v>
      </c>
      <c r="J9" s="119">
        <f>G9</f>
        <v>46.259169999999997</v>
      </c>
    </row>
    <row r="10" spans="1:22" ht="15" customHeight="1" x14ac:dyDescent="0.3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3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3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3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3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3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3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3">
      <c r="A17" s="89" t="s">
        <v>18</v>
      </c>
      <c r="B17" s="6" t="str">
        <f>E17</f>
        <v>Компот из свеж. морож. ягод</v>
      </c>
      <c r="C17" s="116">
        <f>F17</f>
        <v>38.612264000000003</v>
      </c>
      <c r="D17" s="89" t="s">
        <v>18</v>
      </c>
      <c r="E17" s="6" t="str">
        <f>'07.01.2021 3-7 лет (день 9) '!B22</f>
        <v>Компот из свеж. морож. ягод</v>
      </c>
      <c r="F17" s="116">
        <f>'7.01.2021 1,5-2 года (день 9)'!BQ104</f>
        <v>38.612264000000003</v>
      </c>
      <c r="G17" s="116">
        <f>'07.01.2021 3-7 лет (день 9) '!BQ101</f>
        <v>30.807106999999998</v>
      </c>
      <c r="H17" s="89" t="s">
        <v>18</v>
      </c>
      <c r="I17" s="6" t="str">
        <f>E17</f>
        <v>Компот из свеж. морож. ягод</v>
      </c>
      <c r="J17" s="116">
        <f>G17</f>
        <v>30.807106999999998</v>
      </c>
      <c r="L17">
        <v>11.117222</v>
      </c>
    </row>
    <row r="18" spans="1:15" ht="15" customHeight="1" x14ac:dyDescent="0.3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3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3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3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3">
      <c r="A22" s="89" t="s">
        <v>21</v>
      </c>
      <c r="B22" s="36" t="str">
        <f>E22</f>
        <v xml:space="preserve">Омлет </v>
      </c>
      <c r="C22" s="116">
        <f>F22</f>
        <v>20.940070000000002</v>
      </c>
      <c r="D22" s="89" t="s">
        <v>21</v>
      </c>
      <c r="E22" s="13" t="str">
        <f>'07.01.2021 3-7 лет (день 9) '!B27</f>
        <v xml:space="preserve">Омлет </v>
      </c>
      <c r="F22" s="116">
        <f>'7.01.2021 1,5-2 года (день 9)'!BQ120</f>
        <v>20.940070000000002</v>
      </c>
      <c r="G22" s="116">
        <f>'07.01.2021 3-7 лет (день 9) '!BQ115</f>
        <v>21.568180000000002</v>
      </c>
      <c r="H22" s="89" t="s">
        <v>21</v>
      </c>
      <c r="I22" s="36" t="str">
        <f>E22</f>
        <v xml:space="preserve">Омлет </v>
      </c>
      <c r="J22" s="116">
        <f>G22</f>
        <v>21.568180000000002</v>
      </c>
    </row>
    <row r="23" spans="1:15" ht="15" customHeight="1" x14ac:dyDescent="0.3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3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3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5">
      <c r="A26" s="122" t="s">
        <v>40</v>
      </c>
      <c r="B26" s="123"/>
      <c r="C26" s="60">
        <f>C4+C9+C17+C22</f>
        <v>120.336984</v>
      </c>
      <c r="D26" s="122" t="s">
        <v>40</v>
      </c>
      <c r="E26" s="123"/>
      <c r="F26" s="60">
        <f>F4+F9+F17+F22</f>
        <v>120.336984</v>
      </c>
      <c r="G26" s="60">
        <f>G4+G9+G17+G22</f>
        <v>124.748597</v>
      </c>
      <c r="H26" s="122" t="s">
        <v>40</v>
      </c>
      <c r="I26" s="123"/>
      <c r="J26" s="60">
        <f>J4+J9+J17+J22</f>
        <v>124.748597</v>
      </c>
    </row>
    <row r="28" spans="1:15" ht="59.25" customHeight="1" x14ac:dyDescent="0.3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" customHeight="1" x14ac:dyDescent="0.3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3">
      <c r="A30" s="56"/>
      <c r="B30" s="72">
        <f>E3</f>
        <v>45384</v>
      </c>
      <c r="C30" s="57" t="s">
        <v>42</v>
      </c>
      <c r="D30" s="56"/>
      <c r="E30" s="70">
        <f>E3</f>
        <v>45384</v>
      </c>
      <c r="F30" s="57" t="s">
        <v>41</v>
      </c>
      <c r="G30" s="57" t="s">
        <v>42</v>
      </c>
      <c r="H30" s="56"/>
      <c r="I30" s="71">
        <f>E3</f>
        <v>45384</v>
      </c>
      <c r="J30" s="63" t="s">
        <v>42</v>
      </c>
      <c r="K30" s="23"/>
      <c r="L30" s="23"/>
    </row>
    <row r="31" spans="1:15" ht="15" customHeight="1" x14ac:dyDescent="0.3">
      <c r="A31" s="89" t="s">
        <v>8</v>
      </c>
      <c r="B31" s="6" t="str">
        <f>E4</f>
        <v>Каша манная молочная</v>
      </c>
      <c r="C31" s="116">
        <f>G4</f>
        <v>26.114140000000003</v>
      </c>
      <c r="D31" s="89" t="s">
        <v>8</v>
      </c>
      <c r="E31" s="6" t="str">
        <f>E4</f>
        <v>Каша манная молочная</v>
      </c>
      <c r="F31" s="116">
        <f>F4</f>
        <v>20.634900000000002</v>
      </c>
      <c r="G31" s="126">
        <f>G4</f>
        <v>26.114140000000003</v>
      </c>
      <c r="H31" s="89" t="s">
        <v>8</v>
      </c>
      <c r="I31" s="6" t="str">
        <f>I4</f>
        <v>Каша манная молочная</v>
      </c>
      <c r="J31" s="116">
        <f>F31</f>
        <v>20.634900000000002</v>
      </c>
    </row>
    <row r="32" spans="1:15" ht="15" customHeight="1" x14ac:dyDescent="0.3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3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3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3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3">
      <c r="A36" s="89" t="s">
        <v>12</v>
      </c>
      <c r="B36" s="6" t="str">
        <f t="shared" ref="B36:B42" si="2">E9</f>
        <v>Суп шахтерский</v>
      </c>
      <c r="C36" s="119">
        <f>G9</f>
        <v>46.259169999999997</v>
      </c>
      <c r="D36" s="89" t="s">
        <v>12</v>
      </c>
      <c r="E36" s="6" t="str">
        <f>E9</f>
        <v>Суп шахтерский</v>
      </c>
      <c r="F36" s="119">
        <f>F9</f>
        <v>40.14974999999999</v>
      </c>
      <c r="G36" s="129">
        <f>G9</f>
        <v>46.259169999999997</v>
      </c>
      <c r="H36" s="89" t="s">
        <v>12</v>
      </c>
      <c r="I36" s="6" t="str">
        <f t="shared" ref="I36:I41" si="3">I9</f>
        <v>Суп шахтерский</v>
      </c>
      <c r="J36" s="119">
        <f>F36</f>
        <v>40.14974999999999</v>
      </c>
    </row>
    <row r="37" spans="1:10" ht="15" customHeight="1" x14ac:dyDescent="0.3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3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3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3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3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3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3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3">
      <c r="A44" s="89" t="s">
        <v>18</v>
      </c>
      <c r="B44" s="6" t="str">
        <f>E17</f>
        <v>Компот из свеж. морож. ягод</v>
      </c>
      <c r="C44" s="116">
        <f>G17</f>
        <v>30.807106999999998</v>
      </c>
      <c r="D44" s="89" t="s">
        <v>18</v>
      </c>
      <c r="E44" s="6" t="str">
        <f>E17</f>
        <v>Компот из свеж. морож. ягод</v>
      </c>
      <c r="F44" s="116">
        <f>F17</f>
        <v>38.612264000000003</v>
      </c>
      <c r="G44" s="126">
        <f>G17</f>
        <v>30.807106999999998</v>
      </c>
      <c r="H44" s="89" t="s">
        <v>18</v>
      </c>
      <c r="I44" s="6" t="str">
        <f>I17</f>
        <v>Компот из свеж. морож. ягод</v>
      </c>
      <c r="J44" s="116">
        <f>F44</f>
        <v>38.612264000000003</v>
      </c>
    </row>
    <row r="45" spans="1:10" ht="15" customHeight="1" x14ac:dyDescent="0.3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3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3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3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3">
      <c r="A49" s="89" t="s">
        <v>21</v>
      </c>
      <c r="B49" s="36" t="str">
        <f>E22</f>
        <v xml:space="preserve">Омлет </v>
      </c>
      <c r="C49" s="116">
        <f>G22</f>
        <v>21.568180000000002</v>
      </c>
      <c r="D49" s="89" t="s">
        <v>21</v>
      </c>
      <c r="E49" s="36" t="str">
        <f>E22</f>
        <v xml:space="preserve">Омлет </v>
      </c>
      <c r="F49" s="116">
        <f>F22</f>
        <v>20.940070000000002</v>
      </c>
      <c r="G49" s="126">
        <f>G22</f>
        <v>21.568180000000002</v>
      </c>
      <c r="H49" s="89" t="s">
        <v>21</v>
      </c>
      <c r="I49" s="36" t="str">
        <f>I22</f>
        <v xml:space="preserve">Омлет </v>
      </c>
      <c r="J49" s="116">
        <f>F49</f>
        <v>20.940070000000002</v>
      </c>
    </row>
    <row r="50" spans="1:10" ht="15" customHeight="1" x14ac:dyDescent="0.3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3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3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5">
      <c r="A53" s="122" t="s">
        <v>40</v>
      </c>
      <c r="B53" s="123"/>
      <c r="C53" s="64">
        <f>C31+C36+C44+C49</f>
        <v>124.748597</v>
      </c>
      <c r="D53" s="40"/>
      <c r="E53" s="65" t="s">
        <v>40</v>
      </c>
      <c r="F53" s="66">
        <f>F31+F36+F44+F49</f>
        <v>120.336984</v>
      </c>
      <c r="G53" s="66">
        <f>G31+G36+G44+G49</f>
        <v>124.748597</v>
      </c>
      <c r="H53" s="122" t="s">
        <v>40</v>
      </c>
      <c r="I53" s="123"/>
      <c r="J53" s="60">
        <f>J31+J36+J44+J49</f>
        <v>120.336984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4.4" x14ac:dyDescent="0.3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2">
        <f>'07.01.2021 3-7 лет (день 9) '!K6</f>
        <v>45384</v>
      </c>
      <c r="B1" s="133"/>
      <c r="C1" s="133"/>
      <c r="D1" s="133"/>
      <c r="E1" s="133"/>
      <c r="F1" s="133"/>
      <c r="G1" s="133"/>
    </row>
    <row r="2" spans="1:7" ht="60" customHeight="1" x14ac:dyDescent="0.3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3">
      <c r="A3" s="135"/>
      <c r="B3" s="135"/>
      <c r="C3" s="135"/>
      <c r="D3" s="135"/>
      <c r="E3" s="135"/>
      <c r="F3" s="135"/>
      <c r="G3" s="137"/>
    </row>
    <row r="4" spans="1:7" ht="33" customHeight="1" x14ac:dyDescent="0.3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3">
      <c r="A5" s="141" t="s">
        <v>53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3">
      <c r="A6" s="141"/>
      <c r="B6" s="139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3">
      <c r="A7" s="141"/>
      <c r="B7" s="139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3">
      <c r="A8" s="138" t="s">
        <v>56</v>
      </c>
      <c r="B8" s="139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3">
      <c r="A9" s="138"/>
      <c r="B9" s="139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3">
      <c r="A10" s="138"/>
      <c r="B10" s="139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3">
      <c r="A11" s="138"/>
      <c r="B11" s="139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3">
      <c r="A12" s="138"/>
      <c r="B12" s="139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3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3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3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3">
      <c r="A16" s="138" t="s">
        <v>57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3">
      <c r="A17" s="138"/>
      <c r="B17" s="140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3">
      <c r="A18" s="138" t="s">
        <v>58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3">
      <c r="A19" s="138"/>
      <c r="B19" s="140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3">
      <c r="A20" s="138"/>
      <c r="B20" s="140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3">
      <c r="A21" s="138"/>
      <c r="B21" s="140"/>
      <c r="C21" s="6"/>
      <c r="D21" s="67"/>
      <c r="E21" s="67"/>
      <c r="F21" s="6"/>
      <c r="G21" s="6"/>
    </row>
    <row r="22" spans="1:7" x14ac:dyDescent="0.3">
      <c r="A22" s="68"/>
    </row>
    <row r="23" spans="1:7" x14ac:dyDescent="0.3">
      <c r="A23" s="68"/>
    </row>
    <row r="24" spans="1:7" x14ac:dyDescent="0.3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4.4" x14ac:dyDescent="0.3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65</v>
      </c>
      <c r="K1" s="145"/>
      <c r="L1" s="145"/>
      <c r="M1" s="145"/>
    </row>
    <row r="2" spans="1:13" x14ac:dyDescent="0.3">
      <c r="J2" s="145" t="s">
        <v>66</v>
      </c>
      <c r="K2" s="145"/>
      <c r="L2" s="145"/>
      <c r="M2" s="145"/>
    </row>
    <row r="3" spans="1:13" x14ac:dyDescent="0.3">
      <c r="J3" s="145" t="s">
        <v>67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68</v>
      </c>
      <c r="F5" s="147"/>
      <c r="G5" s="147">
        <f>'07.01.2021 3-7 лет (день 9) '!K6</f>
        <v>45384</v>
      </c>
      <c r="H5" s="147"/>
      <c r="I5" s="74"/>
      <c r="J5" s="74"/>
      <c r="K5" s="74"/>
      <c r="L5" s="74"/>
      <c r="M5" s="74"/>
    </row>
    <row r="6" spans="1:13" ht="32.25" customHeight="1" x14ac:dyDescent="0.3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 x14ac:dyDescent="0.3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3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4.4" x14ac:dyDescent="0.3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65</v>
      </c>
      <c r="K1" s="145"/>
      <c r="L1" s="145"/>
      <c r="M1" s="145"/>
    </row>
    <row r="2" spans="1:13" x14ac:dyDescent="0.3">
      <c r="J2" s="145" t="s">
        <v>66</v>
      </c>
      <c r="K2" s="145"/>
      <c r="L2" s="145"/>
      <c r="M2" s="145"/>
    </row>
    <row r="3" spans="1:13" x14ac:dyDescent="0.3">
      <c r="J3" s="145" t="s">
        <v>67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68</v>
      </c>
      <c r="F5" s="147"/>
      <c r="G5" s="147">
        <f>'07.01.2021 3-7 лет (день 9) '!K6</f>
        <v>45384</v>
      </c>
      <c r="H5" s="147"/>
      <c r="I5" s="74"/>
      <c r="J5" s="74"/>
      <c r="K5" s="74"/>
      <c r="L5" s="74"/>
      <c r="M5" s="74"/>
    </row>
    <row r="6" spans="1:13" ht="35.25" customHeight="1" x14ac:dyDescent="0.3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 x14ac:dyDescent="0.3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3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2024-03-31T15:56:56Z</dcterms:modified>
</cp:coreProperties>
</file>