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B11" i="6"/>
  <c r="I11" i="6" l="1"/>
  <c r="I39" i="6" s="1"/>
  <c r="B37" i="6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5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D108" i="5" s="1"/>
  <c r="BD109" i="5" s="1"/>
  <c r="BC103" i="5"/>
  <c r="BC108" i="5" s="1"/>
  <c r="BC109" i="5" s="1"/>
  <c r="BB103" i="5"/>
  <c r="BA103" i="5"/>
  <c r="AZ103" i="5"/>
  <c r="AY103" i="5"/>
  <c r="AX103" i="5"/>
  <c r="AW103" i="5"/>
  <c r="AV103" i="5"/>
  <c r="AU103" i="5"/>
  <c r="AT103" i="5"/>
  <c r="AT108" i="5" s="1"/>
  <c r="AT109" i="5" s="1"/>
  <c r="AS103" i="5"/>
  <c r="AS108" i="5" s="1"/>
  <c r="AS109" i="5" s="1"/>
  <c r="AR103" i="5"/>
  <c r="AR108" i="5" s="1"/>
  <c r="AR109" i="5" s="1"/>
  <c r="AQ103" i="5"/>
  <c r="AQ108" i="5" s="1"/>
  <c r="AQ109" i="5" s="1"/>
  <c r="AP103" i="5"/>
  <c r="AO103" i="5"/>
  <c r="AN103" i="5"/>
  <c r="AM103" i="5"/>
  <c r="AL103" i="5"/>
  <c r="AK103" i="5"/>
  <c r="AJ103" i="5"/>
  <c r="AI103" i="5"/>
  <c r="AH103" i="5"/>
  <c r="AH108" i="5" s="1"/>
  <c r="AH109" i="5" s="1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B103" i="5"/>
  <c r="AA103" i="5"/>
  <c r="Z103" i="5"/>
  <c r="Y103" i="5"/>
  <c r="X103" i="5"/>
  <c r="W103" i="5"/>
  <c r="V103" i="5"/>
  <c r="V108" i="5" s="1"/>
  <c r="V109" i="5" s="1"/>
  <c r="U103" i="5"/>
  <c r="U108" i="5" s="1"/>
  <c r="U109" i="5" s="1"/>
  <c r="T103" i="5"/>
  <c r="T108" i="5" s="1"/>
  <c r="T109" i="5" s="1"/>
  <c r="S103" i="5"/>
  <c r="S108" i="5" s="1"/>
  <c r="S109" i="5" s="1"/>
  <c r="R103" i="5"/>
  <c r="Q103" i="5"/>
  <c r="P103" i="5"/>
  <c r="O103" i="5"/>
  <c r="N103" i="5"/>
  <c r="M103" i="5"/>
  <c r="L103" i="5"/>
  <c r="K103" i="5"/>
  <c r="J103" i="5"/>
  <c r="J108" i="5" s="1"/>
  <c r="J109" i="5" s="1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D103" i="5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6" i="5" s="1"/>
  <c r="BN77" i="5" s="1"/>
  <c r="BM71" i="5"/>
  <c r="BM76" i="5" s="1"/>
  <c r="BM77" i="5" s="1"/>
  <c r="BL71" i="5"/>
  <c r="BK71" i="5"/>
  <c r="BJ71" i="5"/>
  <c r="BI71" i="5"/>
  <c r="BH71" i="5"/>
  <c r="BG71" i="5"/>
  <c r="BF71" i="5"/>
  <c r="BE71" i="5"/>
  <c r="BD71" i="5"/>
  <c r="BD76" i="5" s="1"/>
  <c r="BD77" i="5" s="1"/>
  <c r="BC71" i="5"/>
  <c r="BC76" i="5" s="1"/>
  <c r="BC77" i="5" s="1"/>
  <c r="BB71" i="5"/>
  <c r="BB76" i="5" s="1"/>
  <c r="BB77" i="5" s="1"/>
  <c r="BA71" i="5"/>
  <c r="BA76" i="5" s="1"/>
  <c r="BA77" i="5" s="1"/>
  <c r="AZ71" i="5"/>
  <c r="AY71" i="5"/>
  <c r="AX71" i="5"/>
  <c r="AW71" i="5"/>
  <c r="AV71" i="5"/>
  <c r="AU71" i="5"/>
  <c r="AT71" i="5"/>
  <c r="AS71" i="5"/>
  <c r="AR71" i="5"/>
  <c r="AR76" i="5" s="1"/>
  <c r="AR77" i="5" s="1"/>
  <c r="AQ71" i="5"/>
  <c r="AQ76" i="5" s="1"/>
  <c r="AQ77" i="5" s="1"/>
  <c r="AP71" i="5"/>
  <c r="AP76" i="5" s="1"/>
  <c r="AP77" i="5" s="1"/>
  <c r="AO71" i="5"/>
  <c r="AO76" i="5" s="1"/>
  <c r="AO77" i="5" s="1"/>
  <c r="AN71" i="5"/>
  <c r="AM71" i="5"/>
  <c r="AL71" i="5"/>
  <c r="AK71" i="5"/>
  <c r="AJ71" i="5"/>
  <c r="AI71" i="5"/>
  <c r="AH71" i="5"/>
  <c r="AG71" i="5"/>
  <c r="AF71" i="5"/>
  <c r="AF76" i="5" s="1"/>
  <c r="AF77" i="5" s="1"/>
  <c r="AE71" i="5"/>
  <c r="AE76" i="5" s="1"/>
  <c r="AE77" i="5" s="1"/>
  <c r="AD71" i="5"/>
  <c r="AD76" i="5" s="1"/>
  <c r="AD77" i="5" s="1"/>
  <c r="AC71" i="5"/>
  <c r="AC76" i="5" s="1"/>
  <c r="AC77" i="5" s="1"/>
  <c r="AB71" i="5"/>
  <c r="AA71" i="5"/>
  <c r="Z71" i="5"/>
  <c r="Y71" i="5"/>
  <c r="X71" i="5"/>
  <c r="W71" i="5"/>
  <c r="V71" i="5"/>
  <c r="U71" i="5"/>
  <c r="T71" i="5"/>
  <c r="T76" i="5" s="1"/>
  <c r="T77" i="5" s="1"/>
  <c r="S71" i="5"/>
  <c r="S76" i="5" s="1"/>
  <c r="S77" i="5" s="1"/>
  <c r="R71" i="5"/>
  <c r="R76" i="5" s="1"/>
  <c r="R77" i="5" s="1"/>
  <c r="Q71" i="5"/>
  <c r="Q76" i="5" s="1"/>
  <c r="Q77" i="5" s="1"/>
  <c r="P71" i="5"/>
  <c r="O71" i="5"/>
  <c r="N71" i="5"/>
  <c r="M71" i="5"/>
  <c r="L71" i="5"/>
  <c r="K71" i="5"/>
  <c r="J71" i="5"/>
  <c r="I71" i="5"/>
  <c r="H71" i="5"/>
  <c r="H76" i="5" s="1"/>
  <c r="H77" i="5" s="1"/>
  <c r="G71" i="5"/>
  <c r="G76" i="5" s="1"/>
  <c r="G77" i="5" s="1"/>
  <c r="F71" i="5"/>
  <c r="F76" i="5" s="1"/>
  <c r="F77" i="5" s="1"/>
  <c r="E71" i="5"/>
  <c r="E76" i="5" s="1"/>
  <c r="E77" i="5" s="1"/>
  <c r="D71" i="5"/>
  <c r="B71" i="5"/>
  <c r="BN70" i="5"/>
  <c r="BM70" i="5"/>
  <c r="BL70" i="5"/>
  <c r="BK70" i="5"/>
  <c r="BJ70" i="5"/>
  <c r="BI70" i="5"/>
  <c r="BH70" i="5"/>
  <c r="BH76" i="5" s="1"/>
  <c r="BH77" i="5" s="1"/>
  <c r="BG70" i="5"/>
  <c r="BG76" i="5" s="1"/>
  <c r="BG77" i="5" s="1"/>
  <c r="BF70" i="5"/>
  <c r="BF76" i="5" s="1"/>
  <c r="BF77" i="5" s="1"/>
  <c r="BE70" i="5"/>
  <c r="BE76" i="5" s="1"/>
  <c r="BE77" i="5" s="1"/>
  <c r="BD70" i="5"/>
  <c r="BC70" i="5"/>
  <c r="BB70" i="5"/>
  <c r="BA70" i="5"/>
  <c r="AZ70" i="5"/>
  <c r="AY70" i="5"/>
  <c r="AX70" i="5"/>
  <c r="AW70" i="5"/>
  <c r="AV70" i="5"/>
  <c r="AV76" i="5" s="1"/>
  <c r="AV77" i="5" s="1"/>
  <c r="AU70" i="5"/>
  <c r="AU76" i="5" s="1"/>
  <c r="AU77" i="5" s="1"/>
  <c r="AT70" i="5"/>
  <c r="AT76" i="5" s="1"/>
  <c r="AT77" i="5" s="1"/>
  <c r="AS70" i="5"/>
  <c r="AS76" i="5" s="1"/>
  <c r="AS77" i="5" s="1"/>
  <c r="AR70" i="5"/>
  <c r="AQ70" i="5"/>
  <c r="AP70" i="5"/>
  <c r="AO70" i="5"/>
  <c r="AN70" i="5"/>
  <c r="AM70" i="5"/>
  <c r="AL70" i="5"/>
  <c r="AK70" i="5"/>
  <c r="AJ70" i="5"/>
  <c r="AJ76" i="5" s="1"/>
  <c r="AJ77" i="5" s="1"/>
  <c r="AI70" i="5"/>
  <c r="AI76" i="5" s="1"/>
  <c r="AI77" i="5" s="1"/>
  <c r="AH70" i="5"/>
  <c r="AH76" i="5" s="1"/>
  <c r="AH77" i="5" s="1"/>
  <c r="AG70" i="5"/>
  <c r="AG76" i="5" s="1"/>
  <c r="AG77" i="5" s="1"/>
  <c r="AF70" i="5"/>
  <c r="AE70" i="5"/>
  <c r="AD70" i="5"/>
  <c r="AC70" i="5"/>
  <c r="AB70" i="5"/>
  <c r="AA70" i="5"/>
  <c r="Z70" i="5"/>
  <c r="Y70" i="5"/>
  <c r="X70" i="5"/>
  <c r="X76" i="5" s="1"/>
  <c r="X77" i="5" s="1"/>
  <c r="W70" i="5"/>
  <c r="W76" i="5" s="1"/>
  <c r="W77" i="5" s="1"/>
  <c r="V70" i="5"/>
  <c r="V76" i="5" s="1"/>
  <c r="V77" i="5" s="1"/>
  <c r="U70" i="5"/>
  <c r="U76" i="5" s="1"/>
  <c r="U77" i="5" s="1"/>
  <c r="T70" i="5"/>
  <c r="S70" i="5"/>
  <c r="R70" i="5"/>
  <c r="Q70" i="5"/>
  <c r="P70" i="5"/>
  <c r="O70" i="5"/>
  <c r="N70" i="5"/>
  <c r="M70" i="5"/>
  <c r="L70" i="5"/>
  <c r="L76" i="5" s="1"/>
  <c r="L77" i="5" s="1"/>
  <c r="K70" i="5"/>
  <c r="K76" i="5" s="1"/>
  <c r="K77" i="5" s="1"/>
  <c r="J70" i="5"/>
  <c r="J76" i="5" s="1"/>
  <c r="J77" i="5" s="1"/>
  <c r="I70" i="5"/>
  <c r="I76" i="5" s="1"/>
  <c r="I77" i="5" s="1"/>
  <c r="H70" i="5"/>
  <c r="G70" i="5"/>
  <c r="F70" i="5"/>
  <c r="E70" i="5"/>
  <c r="D70" i="5"/>
  <c r="B70" i="5"/>
  <c r="BL76" i="5"/>
  <c r="BL77" i="5" s="1"/>
  <c r="BK76" i="5"/>
  <c r="BK77" i="5" s="1"/>
  <c r="BJ76" i="5"/>
  <c r="BJ77" i="5" s="1"/>
  <c r="BI76" i="5"/>
  <c r="BI77" i="5" s="1"/>
  <c r="AZ76" i="5"/>
  <c r="AZ77" i="5" s="1"/>
  <c r="AY76" i="5"/>
  <c r="AY77" i="5" s="1"/>
  <c r="AX76" i="5"/>
  <c r="AX77" i="5" s="1"/>
  <c r="AW76" i="5"/>
  <c r="AW77" i="5" s="1"/>
  <c r="AN76" i="5"/>
  <c r="AN77" i="5" s="1"/>
  <c r="AM76" i="5"/>
  <c r="AM77" i="5" s="1"/>
  <c r="AL76" i="5"/>
  <c r="AL77" i="5" s="1"/>
  <c r="AK76" i="5"/>
  <c r="AK77" i="5" s="1"/>
  <c r="AB76" i="5"/>
  <c r="AB77" i="5" s="1"/>
  <c r="AA76" i="5"/>
  <c r="AA77" i="5" s="1"/>
  <c r="Z76" i="5"/>
  <c r="Z77" i="5" s="1"/>
  <c r="Y76" i="5"/>
  <c r="Y77" i="5" s="1"/>
  <c r="P76" i="5"/>
  <c r="P77" i="5" s="1"/>
  <c r="O76" i="5"/>
  <c r="O77" i="5" s="1"/>
  <c r="N76" i="5"/>
  <c r="N77" i="5" s="1"/>
  <c r="M76" i="5"/>
  <c r="M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B54" i="5"/>
  <c r="BA54" i="5"/>
  <c r="AZ54" i="5"/>
  <c r="AY54" i="5"/>
  <c r="AX54" i="5"/>
  <c r="AW54" i="5"/>
  <c r="AV54" i="5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P54" i="5"/>
  <c r="AO54" i="5"/>
  <c r="AN54" i="5"/>
  <c r="AM54" i="5"/>
  <c r="AL54" i="5"/>
  <c r="AK54" i="5"/>
  <c r="AJ54" i="5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D54" i="5"/>
  <c r="AC54" i="5"/>
  <c r="AB54" i="5"/>
  <c r="AA54" i="5"/>
  <c r="Z54" i="5"/>
  <c r="Y54" i="5"/>
  <c r="X54" i="5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R54" i="5"/>
  <c r="Q54" i="5"/>
  <c r="P54" i="5"/>
  <c r="O54" i="5"/>
  <c r="N54" i="5"/>
  <c r="M54" i="5"/>
  <c r="L54" i="5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F54" i="5"/>
  <c r="E54" i="5"/>
  <c r="D54" i="5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E76" i="4" s="1"/>
  <c r="AE77" i="4" s="1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6" i="4" s="1"/>
  <c r="BI77" i="4" s="1"/>
  <c r="BH71" i="4"/>
  <c r="BH76" i="4" s="1"/>
  <c r="BH77" i="4" s="1"/>
  <c r="BG71" i="4"/>
  <c r="BG76" i="4" s="1"/>
  <c r="BG77" i="4" s="1"/>
  <c r="BF71" i="4"/>
  <c r="BF76" i="4" s="1"/>
  <c r="BF77" i="4" s="1"/>
  <c r="BE71" i="4"/>
  <c r="BD71" i="4"/>
  <c r="BC71" i="4"/>
  <c r="BB71" i="4"/>
  <c r="BA71" i="4"/>
  <c r="AZ71" i="4"/>
  <c r="AY71" i="4"/>
  <c r="AX71" i="4"/>
  <c r="AW71" i="4"/>
  <c r="AW76" i="4" s="1"/>
  <c r="AW77" i="4" s="1"/>
  <c r="AV71" i="4"/>
  <c r="AV76" i="4" s="1"/>
  <c r="AV77" i="4" s="1"/>
  <c r="AU71" i="4"/>
  <c r="AU76" i="4" s="1"/>
  <c r="AU77" i="4" s="1"/>
  <c r="AT71" i="4"/>
  <c r="AT76" i="4" s="1"/>
  <c r="AT77" i="4" s="1"/>
  <c r="AS71" i="4"/>
  <c r="AR71" i="4"/>
  <c r="AQ71" i="4"/>
  <c r="AP71" i="4"/>
  <c r="AO71" i="4"/>
  <c r="AN71" i="4"/>
  <c r="AM71" i="4"/>
  <c r="AL71" i="4"/>
  <c r="AK71" i="4"/>
  <c r="AK76" i="4" s="1"/>
  <c r="AK77" i="4" s="1"/>
  <c r="AJ71" i="4"/>
  <c r="AJ76" i="4" s="1"/>
  <c r="AJ77" i="4" s="1"/>
  <c r="AI71" i="4"/>
  <c r="AI76" i="4" s="1"/>
  <c r="AI77" i="4" s="1"/>
  <c r="AH71" i="4"/>
  <c r="AH76" i="4" s="1"/>
  <c r="AH77" i="4" s="1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M76" i="4" s="1"/>
  <c r="M77" i="4" s="1"/>
  <c r="L71" i="4"/>
  <c r="K71" i="4"/>
  <c r="K76" i="4" s="1"/>
  <c r="K77" i="4" s="1"/>
  <c r="J71" i="4"/>
  <c r="I71" i="4"/>
  <c r="H71" i="4"/>
  <c r="G71" i="4"/>
  <c r="F71" i="4"/>
  <c r="E71" i="4"/>
  <c r="D71" i="4"/>
  <c r="B71" i="4"/>
  <c r="BN70" i="4"/>
  <c r="BM70" i="4"/>
  <c r="BM76" i="4" s="1"/>
  <c r="BM77" i="4" s="1"/>
  <c r="BL70" i="4"/>
  <c r="BL76" i="4" s="1"/>
  <c r="BL77" i="4" s="1"/>
  <c r="BK70" i="4"/>
  <c r="BK76" i="4" s="1"/>
  <c r="BK77" i="4" s="1"/>
  <c r="BJ70" i="4"/>
  <c r="BJ76" i="4" s="1"/>
  <c r="BJ77" i="4" s="1"/>
  <c r="BI70" i="4"/>
  <c r="BH70" i="4"/>
  <c r="BG70" i="4"/>
  <c r="BF70" i="4"/>
  <c r="BE70" i="4"/>
  <c r="BD70" i="4"/>
  <c r="BC70" i="4"/>
  <c r="BB70" i="4"/>
  <c r="BA70" i="4"/>
  <c r="BA76" i="4" s="1"/>
  <c r="BA77" i="4" s="1"/>
  <c r="AZ70" i="4"/>
  <c r="AZ76" i="4" s="1"/>
  <c r="AZ77" i="4" s="1"/>
  <c r="AY70" i="4"/>
  <c r="AY76" i="4" s="1"/>
  <c r="AY77" i="4" s="1"/>
  <c r="AX70" i="4"/>
  <c r="AX76" i="4" s="1"/>
  <c r="AX77" i="4" s="1"/>
  <c r="AW70" i="4"/>
  <c r="AV70" i="4"/>
  <c r="AU70" i="4"/>
  <c r="AT70" i="4"/>
  <c r="AS70" i="4"/>
  <c r="AR70" i="4"/>
  <c r="AQ70" i="4"/>
  <c r="AP70" i="4"/>
  <c r="AO70" i="4"/>
  <c r="AO76" i="4" s="1"/>
  <c r="AO77" i="4" s="1"/>
  <c r="AN70" i="4"/>
  <c r="AN76" i="4" s="1"/>
  <c r="AN77" i="4" s="1"/>
  <c r="AM70" i="4"/>
  <c r="AM76" i="4" s="1"/>
  <c r="AM77" i="4" s="1"/>
  <c r="AL70" i="4"/>
  <c r="AL76" i="4" s="1"/>
  <c r="AL77" i="4" s="1"/>
  <c r="AK70" i="4"/>
  <c r="AJ70" i="4"/>
  <c r="AI70" i="4"/>
  <c r="AH70" i="4"/>
  <c r="AG70" i="4"/>
  <c r="AF70" i="4"/>
  <c r="AE70" i="4"/>
  <c r="AD70" i="4"/>
  <c r="AC70" i="4"/>
  <c r="AB70" i="4"/>
  <c r="AB76" i="4" s="1"/>
  <c r="AB77" i="4" s="1"/>
  <c r="AA70" i="4"/>
  <c r="Z70" i="4"/>
  <c r="Z76" i="4" s="1"/>
  <c r="Z77" i="4" s="1"/>
  <c r="Y70" i="4"/>
  <c r="X70" i="4"/>
  <c r="W70" i="4"/>
  <c r="V70" i="4"/>
  <c r="U70" i="4"/>
  <c r="U76" i="4" s="1"/>
  <c r="U77" i="4" s="1"/>
  <c r="T70" i="4"/>
  <c r="S70" i="4"/>
  <c r="S76" i="4" s="1"/>
  <c r="S77" i="4" s="1"/>
  <c r="R70" i="4"/>
  <c r="Q70" i="4"/>
  <c r="Q76" i="4" s="1"/>
  <c r="Q77" i="4" s="1"/>
  <c r="P70" i="4"/>
  <c r="P76" i="4" s="1"/>
  <c r="P77" i="4" s="1"/>
  <c r="O70" i="4"/>
  <c r="O76" i="4" s="1"/>
  <c r="O77" i="4" s="1"/>
  <c r="N70" i="4"/>
  <c r="N76" i="4" s="1"/>
  <c r="N77" i="4" s="1"/>
  <c r="M70" i="4"/>
  <c r="L70" i="4"/>
  <c r="K70" i="4"/>
  <c r="J70" i="4"/>
  <c r="I70" i="4"/>
  <c r="H70" i="4"/>
  <c r="G70" i="4"/>
  <c r="G76" i="4" s="1"/>
  <c r="G77" i="4" s="1"/>
  <c r="F70" i="4"/>
  <c r="E70" i="4"/>
  <c r="E76" i="4" s="1"/>
  <c r="E77" i="4" s="1"/>
  <c r="D70" i="4"/>
  <c r="D76" i="4" s="1"/>
  <c r="D77" i="4" s="1"/>
  <c r="B70" i="4"/>
  <c r="BN76" i="4"/>
  <c r="BN77" i="4" s="1"/>
  <c r="BE76" i="4"/>
  <c r="BE77" i="4" s="1"/>
  <c r="BD76" i="4"/>
  <c r="BD77" i="4" s="1"/>
  <c r="BC76" i="4"/>
  <c r="BC77" i="4" s="1"/>
  <c r="BB76" i="4"/>
  <c r="BB77" i="4" s="1"/>
  <c r="AS76" i="4"/>
  <c r="AS77" i="4" s="1"/>
  <c r="AR76" i="4"/>
  <c r="AR77" i="4" s="1"/>
  <c r="AQ76" i="4"/>
  <c r="AQ77" i="4" s="1"/>
  <c r="AP76" i="4"/>
  <c r="AP77" i="4" s="1"/>
  <c r="AC76" i="4"/>
  <c r="AC77" i="4" s="1"/>
  <c r="AA76" i="4"/>
  <c r="AA77" i="4" s="1"/>
  <c r="W76" i="4"/>
  <c r="W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J59" i="5" l="1"/>
  <c r="AJ60" i="5" s="1"/>
  <c r="W108" i="5"/>
  <c r="W109" i="5" s="1"/>
  <c r="BG108" i="5"/>
  <c r="BG109" i="5" s="1"/>
  <c r="M59" i="5"/>
  <c r="M60" i="5" s="1"/>
  <c r="Y59" i="5"/>
  <c r="Y60" i="5" s="1"/>
  <c r="AK59" i="5"/>
  <c r="AK60" i="5" s="1"/>
  <c r="AW59" i="5"/>
  <c r="AW60" i="5" s="1"/>
  <c r="BI59" i="5"/>
  <c r="BI60" i="5" s="1"/>
  <c r="L108" i="5"/>
  <c r="L109" i="5" s="1"/>
  <c r="X108" i="5"/>
  <c r="X109" i="5" s="1"/>
  <c r="AJ108" i="5"/>
  <c r="AJ109" i="5" s="1"/>
  <c r="AV108" i="5"/>
  <c r="AV109" i="5" s="1"/>
  <c r="BH108" i="5"/>
  <c r="BH109" i="5" s="1"/>
  <c r="H76" i="4"/>
  <c r="H77" i="4" s="1"/>
  <c r="T76" i="4"/>
  <c r="T77" i="4" s="1"/>
  <c r="AF76" i="4"/>
  <c r="AF77" i="4" s="1"/>
  <c r="N59" i="5"/>
  <c r="N60" i="5" s="1"/>
  <c r="AL59" i="5"/>
  <c r="AL60" i="5" s="1"/>
  <c r="BJ59" i="5"/>
  <c r="BJ60" i="5" s="1"/>
  <c r="M108" i="5"/>
  <c r="M109" i="5" s="1"/>
  <c r="Y108" i="5"/>
  <c r="Y109" i="5" s="1"/>
  <c r="AK108" i="5"/>
  <c r="AK109" i="5" s="1"/>
  <c r="AW108" i="5"/>
  <c r="AW109" i="5" s="1"/>
  <c r="BI108" i="5"/>
  <c r="BI109" i="5" s="1"/>
  <c r="F76" i="4"/>
  <c r="F77" i="4" s="1"/>
  <c r="X59" i="5"/>
  <c r="X60" i="5" s="1"/>
  <c r="K108" i="5"/>
  <c r="K109" i="5" s="1"/>
  <c r="AU108" i="5"/>
  <c r="AU109" i="5" s="1"/>
  <c r="O59" i="5"/>
  <c r="O60" i="5" s="1"/>
  <c r="AY59" i="5"/>
  <c r="AY60" i="5" s="1"/>
  <c r="Z108" i="5"/>
  <c r="Z109" i="5" s="1"/>
  <c r="AX108" i="5"/>
  <c r="AX109" i="5" s="1"/>
  <c r="V76" i="4"/>
  <c r="V77" i="4" s="1"/>
  <c r="D59" i="5"/>
  <c r="D60" i="5" s="1"/>
  <c r="AN59" i="5"/>
  <c r="AN60" i="5" s="1"/>
  <c r="BL59" i="5"/>
  <c r="BL60" i="5" s="1"/>
  <c r="O108" i="5"/>
  <c r="O109" i="5" s="1"/>
  <c r="AA108" i="5"/>
  <c r="AA109" i="5" s="1"/>
  <c r="AM108" i="5"/>
  <c r="AM109" i="5" s="1"/>
  <c r="AY108" i="5"/>
  <c r="AY109" i="5" s="1"/>
  <c r="BK108" i="5"/>
  <c r="BK109" i="5" s="1"/>
  <c r="E59" i="5"/>
  <c r="E60" i="5" s="1"/>
  <c r="Q59" i="5"/>
  <c r="Q60" i="5" s="1"/>
  <c r="AC59" i="5"/>
  <c r="AC60" i="5" s="1"/>
  <c r="AO59" i="5"/>
  <c r="AO60" i="5" s="1"/>
  <c r="BA59" i="5"/>
  <c r="BA60" i="5" s="1"/>
  <c r="BM59" i="5"/>
  <c r="BM60" i="5" s="1"/>
  <c r="D108" i="5"/>
  <c r="D109" i="5" s="1"/>
  <c r="P108" i="5"/>
  <c r="P109" i="5" s="1"/>
  <c r="AB108" i="5"/>
  <c r="AB109" i="5" s="1"/>
  <c r="AN108" i="5"/>
  <c r="AN109" i="5" s="1"/>
  <c r="AZ108" i="5"/>
  <c r="AZ109" i="5" s="1"/>
  <c r="BL108" i="5"/>
  <c r="BL109" i="5" s="1"/>
  <c r="R76" i="4"/>
  <c r="R77" i="4" s="1"/>
  <c r="L59" i="5"/>
  <c r="L60" i="5" s="1"/>
  <c r="BH59" i="5"/>
  <c r="BH60" i="5" s="1"/>
  <c r="AA59" i="5"/>
  <c r="AA60" i="5" s="1"/>
  <c r="BK59" i="5"/>
  <c r="BK60" i="5" s="1"/>
  <c r="AB59" i="5"/>
  <c r="AB60" i="5" s="1"/>
  <c r="L76" i="4"/>
  <c r="L77" i="4" s="1"/>
  <c r="F59" i="5"/>
  <c r="F60" i="5" s="1"/>
  <c r="R59" i="5"/>
  <c r="R60" i="5" s="1"/>
  <c r="AD59" i="5"/>
  <c r="AD60" i="5" s="1"/>
  <c r="AP59" i="5"/>
  <c r="AP60" i="5" s="1"/>
  <c r="BB59" i="5"/>
  <c r="BB60" i="5" s="1"/>
  <c r="BN59" i="5"/>
  <c r="BN60" i="5" s="1"/>
  <c r="E108" i="5"/>
  <c r="E109" i="5" s="1"/>
  <c r="Q108" i="5"/>
  <c r="Q109" i="5" s="1"/>
  <c r="AC108" i="5"/>
  <c r="AC109" i="5" s="1"/>
  <c r="AO108" i="5"/>
  <c r="AO109" i="5" s="1"/>
  <c r="BA108" i="5"/>
  <c r="BA109" i="5" s="1"/>
  <c r="BM108" i="5"/>
  <c r="BM109" i="5" s="1"/>
  <c r="AD76" i="4"/>
  <c r="AD77" i="4" s="1"/>
  <c r="AV59" i="5"/>
  <c r="AV60" i="5" s="1"/>
  <c r="AI108" i="5"/>
  <c r="AI109" i="5" s="1"/>
  <c r="I76" i="4"/>
  <c r="I77" i="4" s="1"/>
  <c r="AM59" i="5"/>
  <c r="AM60" i="5" s="1"/>
  <c r="N108" i="5"/>
  <c r="N109" i="5" s="1"/>
  <c r="AL108" i="5"/>
  <c r="AL109" i="5" s="1"/>
  <c r="BJ108" i="5"/>
  <c r="BJ109" i="5" s="1"/>
  <c r="J76" i="4"/>
  <c r="J77" i="4" s="1"/>
  <c r="P59" i="5"/>
  <c r="P60" i="5" s="1"/>
  <c r="AZ59" i="5"/>
  <c r="AZ60" i="5" s="1"/>
  <c r="X76" i="4"/>
  <c r="X77" i="4" s="1"/>
  <c r="Y76" i="4"/>
  <c r="Y77" i="4" s="1"/>
  <c r="G59" i="5"/>
  <c r="G60" i="5" s="1"/>
  <c r="S59" i="5"/>
  <c r="S60" i="5" s="1"/>
  <c r="AE59" i="5"/>
  <c r="AE60" i="5" s="1"/>
  <c r="AQ59" i="5"/>
  <c r="AQ60" i="5" s="1"/>
  <c r="BC59" i="5"/>
  <c r="BC60" i="5" s="1"/>
  <c r="F108" i="5"/>
  <c r="F109" i="5" s="1"/>
  <c r="AD108" i="5"/>
  <c r="AD109" i="5" s="1"/>
  <c r="AP108" i="5"/>
  <c r="AP109" i="5" s="1"/>
  <c r="BB108" i="5"/>
  <c r="BB109" i="5" s="1"/>
  <c r="BN108" i="5"/>
  <c r="BN109" i="5" s="1"/>
  <c r="AX59" i="5"/>
  <c r="AX60" i="5" s="1"/>
  <c r="BE108" i="5"/>
  <c r="BE109" i="5" s="1"/>
  <c r="Z59" i="5"/>
  <c r="Z60" i="5" s="1"/>
  <c r="AG76" i="4"/>
  <c r="AG77" i="4" s="1"/>
  <c r="H91" i="4"/>
  <c r="H92" i="4" s="1"/>
  <c r="P91" i="4"/>
  <c r="P92" i="4" s="1"/>
  <c r="X91" i="4"/>
  <c r="X92" i="4" s="1"/>
  <c r="AF91" i="4"/>
  <c r="AF92" i="4" s="1"/>
  <c r="AN91" i="4"/>
  <c r="AN92" i="4" s="1"/>
  <c r="AV91" i="4"/>
  <c r="AV92" i="4" s="1"/>
  <c r="BD91" i="4"/>
  <c r="BD92" i="4" s="1"/>
  <c r="BL91" i="4"/>
  <c r="BL92" i="4" s="1"/>
  <c r="I107" i="4"/>
  <c r="I108" i="4" s="1"/>
  <c r="Q107" i="4"/>
  <c r="Q108" i="4" s="1"/>
  <c r="Y107" i="4"/>
  <c r="Y108" i="4" s="1"/>
  <c r="AG107" i="4"/>
  <c r="AG108" i="4" s="1"/>
  <c r="AO107" i="4"/>
  <c r="AO108" i="4" s="1"/>
  <c r="AW107" i="4"/>
  <c r="AW108" i="4" s="1"/>
  <c r="BE107" i="4"/>
  <c r="BE108" i="4" s="1"/>
  <c r="BM107" i="4"/>
  <c r="BM108" i="4" s="1"/>
  <c r="K92" i="5"/>
  <c r="K93" i="5" s="1"/>
  <c r="S92" i="5"/>
  <c r="S93" i="5" s="1"/>
  <c r="AY92" i="5"/>
  <c r="AY93" i="5" s="1"/>
  <c r="BG92" i="5"/>
  <c r="BG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E107" i="4"/>
  <c r="E108" i="4" s="1"/>
  <c r="M107" i="4"/>
  <c r="M108" i="4" s="1"/>
  <c r="U107" i="4"/>
  <c r="U108" i="4" s="1"/>
  <c r="AC107" i="4"/>
  <c r="AC108" i="4" s="1"/>
  <c r="AK107" i="4"/>
  <c r="AK108" i="4" s="1"/>
  <c r="AS107" i="4"/>
  <c r="AS108" i="4" s="1"/>
  <c r="BA107" i="4"/>
  <c r="BA108" i="4" s="1"/>
  <c r="BI107" i="4"/>
  <c r="BI108" i="4" s="1"/>
  <c r="BC92" i="5"/>
  <c r="BC93" i="5" s="1"/>
  <c r="BK92" i="5"/>
  <c r="BK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Z47" i="4"/>
  <c r="AF46" i="4"/>
  <c r="G46" i="4"/>
  <c r="K46" i="4"/>
  <c r="M46" i="4"/>
  <c r="O46" i="4"/>
  <c r="O47" i="4"/>
  <c r="Q46" i="4"/>
  <c r="Q47" i="4"/>
  <c r="S46" i="4"/>
  <c r="S47" i="4"/>
  <c r="U46" i="4"/>
  <c r="U47" i="4"/>
  <c r="W46" i="4"/>
  <c r="W47" i="4"/>
  <c r="AV46" i="4"/>
  <c r="BN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C46" i="4"/>
  <c r="AC47" i="4"/>
  <c r="AE46" i="4"/>
  <c r="AE47" i="4"/>
  <c r="AI46" i="4"/>
  <c r="AI47" i="4"/>
  <c r="AK46" i="4"/>
  <c r="AK47" i="4"/>
  <c r="AM46" i="4"/>
  <c r="AM47" i="4"/>
  <c r="AO46" i="4"/>
  <c r="AQ46" i="4"/>
  <c r="AQ47" i="4"/>
  <c r="AU46" i="4"/>
  <c r="AU47" i="4"/>
  <c r="AY46" i="4"/>
  <c r="AY47" i="4"/>
  <c r="BA47" i="4"/>
  <c r="BC46" i="4"/>
  <c r="BC47" i="4"/>
  <c r="BG46" i="4"/>
  <c r="BG47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J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H47" i="4" l="1"/>
  <c r="BI46" i="4"/>
  <c r="H46" i="4"/>
  <c r="F47" i="4"/>
  <c r="BB47" i="4"/>
  <c r="AR46" i="4"/>
  <c r="AX47" i="4"/>
  <c r="N47" i="4"/>
  <c r="AR47" i="4"/>
  <c r="BE46" i="4"/>
  <c r="AT46" i="4"/>
  <c r="AL47" i="4"/>
  <c r="AH47" i="4"/>
  <c r="AJ47" i="4"/>
  <c r="BM46" i="4"/>
  <c r="BF47" i="4"/>
  <c r="BM47" i="4"/>
  <c r="BF46" i="4"/>
  <c r="BJ47" i="4"/>
  <c r="AB47" i="4"/>
  <c r="E46" i="4"/>
  <c r="E47" i="4"/>
  <c r="AS46" i="4"/>
  <c r="Z46" i="4"/>
  <c r="AS47" i="4"/>
  <c r="BH47" i="4"/>
  <c r="BH46" i="4"/>
  <c r="AD47" i="4"/>
  <c r="AD46" i="4"/>
  <c r="AN47" i="4"/>
  <c r="BG97" i="5"/>
  <c r="AG46" i="4"/>
  <c r="AW46" i="4"/>
  <c r="AV47" i="4"/>
  <c r="AF47" i="4"/>
  <c r="T113" i="5"/>
  <c r="K113" i="5"/>
  <c r="AU114" i="5"/>
  <c r="AZ47" i="4"/>
  <c r="BI47" i="4"/>
  <c r="BA46" i="4"/>
  <c r="Y46" i="4"/>
  <c r="BD47" i="4"/>
  <c r="D47" i="4"/>
  <c r="L47" i="4"/>
  <c r="AT47" i="4"/>
  <c r="D46" i="4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<sst xmlns="http://schemas.openxmlformats.org/spreadsheetml/2006/main" count="364" uniqueCount="105">
  <si>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</si>
  <si>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</si>
  <si>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</si>
  <si>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</si>
  <si>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</si>
  <si>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</si>
  <si>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</si>
  <si>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</si>
  <si>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</si>
  <si>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</si>
  <si>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</si>
  <si>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</si>
  <si>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</si>
  <si>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</si>
  <si>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</si>
  <si>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</si>
  <si>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</si>
  <si>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</si>
  <si>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</si>
  <si>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</si>
  <si>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</si>
  <si>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</si>
  <si>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</si>
  <si>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</si>
  <si>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</si>
  <si>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</si>
  <si>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</si>
  <si>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</si>
  <si>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</si>
  <si>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</si>
  <si>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</si>
  <si>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</si>
  <si>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</si>
  <si>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</si>
  <si>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</si>
  <si>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</si>
  <si>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</si>
  <si>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</si>
  <si>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</si>
  <si>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</si>
  <si>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</si>
  <si>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</si>
  <si>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</si>
  <si>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</si>
  <si>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</si>
  <si>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</si>
  <si>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</si>
  <si>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</si>
  <si>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</si>
  <si>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</si>
  <si>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</si>
  <si>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</si>
  <si>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</si>
  <si>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</si>
  <si>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</si>
  <si>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</si>
  <si>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</si>
  <si>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</si>
  <si>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</si>
  <si>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</si>
  <si>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</si>
  <si>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</si>
  <si>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</si>
  <si>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</si>
  <si>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</si>
  <si>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</si>
  <si>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</si>
  <si>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</si>
  <si>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</si>
  <si>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</si>
  <si>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</si>
  <si>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</si>
  <si>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</si>
  <si>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</si>
  <si>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</si>
  <si>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</si>
  <si>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</si>
  <si>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</si>
  <si>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</si>
  <si>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</si>
  <si>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</si>
  <si>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</si>
  <si>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</si>
  <si>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</si>
  <si>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</si>
  <si>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</si>
  <si>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</si>
  <si>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</si>
  <si>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</si>
  <si>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</si>
  <si>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</si>
  <si>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</si>
  <si>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</si>
  <si>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</si>
  <si>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</si>
  <si>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</si>
  <si>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</si>
  <si>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</si>
  <si>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</si>
  <si>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</t>
  </si>
  <si>
    <t>Меню- требование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</si>
  <si>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</si>
  <si>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</si>
  <si>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И.о. заведующего МК ДОУ     </t>
  </si>
  <si>
    <t xml:space="preserve">___________________  С.А. 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</si>
</sst>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109375" customWidth="1"/>
    <col min="8" max="8" width="0" hidden="1" customWidth="1"/>
    <col min="9" max="9" width="10.109375" customWidth="1"/>
    <col min="11" max="11" width="11.5546875" bestFit="1" customWidth="1"/>
    <col min="12" max="12" width="10.6640625" customWidth="1"/>
    <col min="13" max="13" width="10.6640625" hidden="1" customWidth="1"/>
    <col min="14" max="14" width="10.6640625" customWidth="1"/>
    <col min="15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88671875" customWidth="1"/>
    <col min="51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8" max="68" width="11" customWidth="1"/>
    <col min="69" max="69" width="9.88671875" customWidth="1"/>
  </cols>
  <sheetData>
    <row r="1" spans="1:69" x14ac:dyDescent="0.3">
      <c r="B1" t="s">
        <v>101</v>
      </c>
    </row>
    <row r="2" spans="1:69" x14ac:dyDescent="0.3">
      <c r="C2" t="s">
        <v>102</v>
      </c>
    </row>
    <row r="3" spans="1:69" hidden="1" x14ac:dyDescent="0.3">
      <c r="A3" s="1" t="s">
        <v>99</v>
      </c>
      <c r="B3" s="1"/>
      <c r="C3" s="1"/>
      <c r="D3" s="1"/>
      <c r="E3" s="1"/>
      <c r="K3" t="s">
        <v>0</v>
      </c>
    </row>
    <row r="4" spans="1:69" x14ac:dyDescent="0.3">
      <c r="K4" t="s">
        <v>100</v>
      </c>
    </row>
    <row r="6" spans="1:69" ht="18" customHeight="1" x14ac:dyDescent="0.3">
      <c r="C6" t="s">
        <v>1</v>
      </c>
      <c r="E6" s="2">
        <v>1</v>
      </c>
      <c r="F6" t="s">
        <v>59</v>
      </c>
      <c r="K6" s="64">
        <f>'04.01.2021 3-7 лет (день 6) '!K6</f>
        <v>45407</v>
      </c>
    </row>
    <row r="7" spans="1:69" ht="15" customHeight="1" x14ac:dyDescent="0.3">
      <c r="A7" s="85"/>
      <c r="B7" s="3" t="s">
        <v>2</v>
      </c>
      <c r="C7" s="87" t="s">
        <v>3</v>
      </c>
      <c r="D7" s="89" t="str">
        <f>[1]Цены!A1</f>
        <v>Хлеб пшеничный</v>
      </c>
      <c r="E7" s="89" t="str">
        <f>[1]Цены!B1</f>
        <v>Хлеб ржано-пшеничный</v>
      </c>
      <c r="F7" s="89" t="str">
        <f>[1]Цены!C1</f>
        <v>Сахар</v>
      </c>
      <c r="G7" s="89" t="str">
        <f>[1]Цены!D1</f>
        <v>Чай</v>
      </c>
      <c r="H7" s="89" t="str">
        <f>[1]Цены!E1</f>
        <v>Какао</v>
      </c>
      <c r="I7" s="89" t="str">
        <f>[1]Цены!F1</f>
        <v>Кофейный напиток</v>
      </c>
      <c r="J7" s="89" t="str">
        <f>[1]Цены!G1</f>
        <v>Молоко 2,5%</v>
      </c>
      <c r="K7" s="89" t="str">
        <f>[1]Цены!H1</f>
        <v>Масло сливочное</v>
      </c>
      <c r="L7" s="89" t="str">
        <f>[1]Цены!I1</f>
        <v>Сметана 15%</v>
      </c>
      <c r="M7" s="89" t="str">
        <f>[1]Цены!J1</f>
        <v>Молоко сухое</v>
      </c>
      <c r="N7" s="89" t="str">
        <f>[1]Цены!K1</f>
        <v>Снежок 2,5 %</v>
      </c>
      <c r="O7" s="89" t="str">
        <f>[1]Цены!L1</f>
        <v>Творог 5%</v>
      </c>
      <c r="P7" s="89" t="str">
        <f>[1]Цены!M1</f>
        <v>Молоко сгущенное</v>
      </c>
      <c r="Q7" s="89" t="str">
        <f>[1]Цены!N1</f>
        <v xml:space="preserve">Джем Сава </v>
      </c>
      <c r="R7" s="89" t="str">
        <f>[1]Цены!O1</f>
        <v>Сыр</v>
      </c>
      <c r="S7" s="89" t="str">
        <f>[1]Цены!P1</f>
        <v>Зеленый горошек</v>
      </c>
      <c r="T7" s="89" t="str">
        <f>[1]Цены!Q1</f>
        <v>Кукуруза консервирован.</v>
      </c>
      <c r="U7" s="89" t="str">
        <f>[1]Цены!R1</f>
        <v>Консервы рыбные</v>
      </c>
      <c r="V7" s="89" t="str">
        <f>[1]Цены!S1</f>
        <v>Огурцы консервирован.</v>
      </c>
      <c r="W7" s="89" t="str">
        <f>[1]Цены!T1</f>
        <v>Огурцы свежие</v>
      </c>
      <c r="X7" s="89" t="str">
        <f>[1]Цены!U1</f>
        <v>Яйцо</v>
      </c>
      <c r="Y7" s="89" t="str">
        <f>[1]Цены!V1</f>
        <v>Икра кабачковая</v>
      </c>
      <c r="Z7" s="89" t="str">
        <f>[1]Цены!W1</f>
        <v>Изюм</v>
      </c>
      <c r="AA7" s="89" t="str">
        <f>[1]Цены!X1</f>
        <v>Курага</v>
      </c>
      <c r="AB7" s="89" t="str">
        <f>[1]Цены!Y1</f>
        <v>Чернослив</v>
      </c>
      <c r="AC7" s="89" t="str">
        <f>[1]Цены!Z1</f>
        <v>Шиповник</v>
      </c>
      <c r="AD7" s="89" t="str">
        <f>[1]Цены!AA1</f>
        <v>Сухофрукты</v>
      </c>
      <c r="AE7" s="89" t="str">
        <f>[1]Цены!AB1</f>
        <v>Ягода свежемороженная</v>
      </c>
      <c r="AF7" s="89" t="str">
        <f>[1]Цены!AC1</f>
        <v>Лимон</v>
      </c>
      <c r="AG7" s="89" t="str">
        <f>[1]Цены!AD1</f>
        <v>Кисель</v>
      </c>
      <c r="AH7" s="89" t="str">
        <f>[1]Цены!AE1</f>
        <v xml:space="preserve">Сок </v>
      </c>
      <c r="AI7" s="89" t="str">
        <f>[1]Цены!AF1</f>
        <v>Макаронные изделия</v>
      </c>
      <c r="AJ7" s="89" t="str">
        <f>[1]Цены!AG1</f>
        <v>Мука</v>
      </c>
      <c r="AK7" s="89" t="str">
        <f>[1]Цены!AH1</f>
        <v>Дрожжи</v>
      </c>
      <c r="AL7" s="89" t="str">
        <f>[1]Цены!AI1</f>
        <v>Печенье</v>
      </c>
      <c r="AM7" s="89" t="str">
        <f>[1]Цены!AJ1</f>
        <v>Пряники</v>
      </c>
      <c r="AN7" s="89" t="str">
        <f>[1]Цены!AK1</f>
        <v>Вафли</v>
      </c>
      <c r="AO7" s="89" t="str">
        <f>[1]Цены!AL1</f>
        <v>Конфеты</v>
      </c>
      <c r="AP7" s="89" t="str">
        <f>[1]Цены!AM1</f>
        <v>Повидло Сава</v>
      </c>
      <c r="AQ7" s="89" t="str">
        <f>[1]Цены!AN1</f>
        <v>Крупа геркулес</v>
      </c>
      <c r="AR7" s="89" t="str">
        <f>[1]Цены!AO1</f>
        <v>Крупа горох</v>
      </c>
      <c r="AS7" s="89" t="str">
        <f>[1]Цены!AP1</f>
        <v>Крупа гречневая</v>
      </c>
      <c r="AT7" s="89" t="str">
        <f>[1]Цены!AQ1</f>
        <v>Крупа кукурузная</v>
      </c>
      <c r="AU7" s="89" t="str">
        <f>[1]Цены!AR1</f>
        <v>Крупа манная</v>
      </c>
      <c r="AV7" s="89" t="str">
        <f>[1]Цены!AS1</f>
        <v>Крупа перловая</v>
      </c>
      <c r="AW7" s="89" t="str">
        <f>[1]Цены!AT1</f>
        <v>Крупа пшеничная</v>
      </c>
      <c r="AX7" s="89" t="str">
        <f>[1]Цены!AU1</f>
        <v>Крупа пшено</v>
      </c>
      <c r="AY7" s="89" t="str">
        <f>[1]Цены!AV1</f>
        <v>Крупа ячневая</v>
      </c>
      <c r="AZ7" s="89" t="str">
        <f>[1]Цены!AW1</f>
        <v>Рис</v>
      </c>
      <c r="BA7" s="89" t="str">
        <f>[1]Цены!AX1</f>
        <v>Цыпленок бройлер</v>
      </c>
      <c r="BB7" s="89" t="str">
        <f>[1]Цены!AY1</f>
        <v>Филе куриное</v>
      </c>
      <c r="BC7" s="89" t="str">
        <f>[1]Цены!AZ1</f>
        <v>Фарш говяжий</v>
      </c>
      <c r="BD7" s="89" t="str">
        <f>[1]Цены!BA1</f>
        <v>Печень куриная</v>
      </c>
      <c r="BE7" s="89" t="str">
        <f>[1]Цены!BB1</f>
        <v>Филе минтая</v>
      </c>
      <c r="BF7" s="89" t="str">
        <f>[1]Цены!BC1</f>
        <v>Филе сельди слабосол.</v>
      </c>
      <c r="BG7" s="89" t="str">
        <f>[1]Цены!BD1</f>
        <v>Картофель</v>
      </c>
      <c r="BH7" s="89" t="str">
        <f>[1]Цены!BE1</f>
        <v>Морковь</v>
      </c>
      <c r="BI7" s="89" t="str">
        <f>[1]Цены!BF1</f>
        <v>Лук</v>
      </c>
      <c r="BJ7" s="89" t="str">
        <f>[1]Цены!BG1</f>
        <v>Капуста</v>
      </c>
      <c r="BK7" s="89" t="str">
        <f>[1]Цены!BH1</f>
        <v>Свекла</v>
      </c>
      <c r="BL7" s="89" t="str">
        <f>[1]Цены!BI1</f>
        <v>Томатная паста</v>
      </c>
      <c r="BM7" s="89" t="str">
        <f>[1]Цены!BJ1</f>
        <v>Масло растительное</v>
      </c>
      <c r="BN7" s="89" t="str">
        <f>[1]Цены!BK1</f>
        <v>Соль</v>
      </c>
      <c r="BO7" s="87" t="s">
        <v>69</v>
      </c>
      <c r="BP7" s="95" t="s">
        <v>4</v>
      </c>
      <c r="BQ7" s="95" t="s">
        <v>5</v>
      </c>
    </row>
    <row r="8" spans="1:69" ht="36.75" customHeight="1" x14ac:dyDescent="0.3">
      <c r="A8" s="86"/>
      <c r="B8" s="4" t="s">
        <v>6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8"/>
      <c r="BP8" s="95"/>
      <c r="BQ8" s="95"/>
    </row>
    <row r="9" spans="1:69" x14ac:dyDescent="0.3">
      <c r="A9" s="90" t="s">
        <v>7</v>
      </c>
      <c r="B9" s="5" t="str">
        <f>'04.01.2021 3-7 лет (день 6) '!B9</f>
        <v>Ячневая каша молочная</v>
      </c>
      <c r="C9" s="91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3">
      <c r="A10" s="90"/>
      <c r="B10" s="5" t="str">
        <f>'04.01.2021 3-7 лет (день 6) '!B10</f>
        <v xml:space="preserve">Бутерброд с маслом </v>
      </c>
      <c r="C10" s="92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3">
      <c r="A11" s="90"/>
      <c r="B11" s="5" t="str">
        <f>'04.01.2021 3-7 лет (день 6) '!B11</f>
        <v>Кофейный напиток с молоком</v>
      </c>
      <c r="C11" s="92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3">
      <c r="A12" s="90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3">
      <c r="A13" s="90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3">
      <c r="A14" s="90" t="s">
        <v>11</v>
      </c>
      <c r="B14" s="5" t="str">
        <f>'04.01.2021 3-7 лет (день 6) '!B14</f>
        <v>Борщ</v>
      </c>
      <c r="C14" s="92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3">
      <c r="A15" s="90"/>
      <c r="B15" s="5" t="str">
        <f>'04.01.2021 3-7 лет (день 6) '!B15</f>
        <v>Запеканка из печени с рисом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3">
      <c r="A16" s="90"/>
      <c r="B16" s="5" t="str">
        <f>'04.01.2021 3-7 лет (день 6) '!B16</f>
        <v>Картофельное пюре</v>
      </c>
      <c r="C16" s="92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3">
      <c r="A17" s="90"/>
      <c r="B17" s="5" t="str">
        <f>'04.01.2021 3-7 лет (день 6) '!B17</f>
        <v>Хлеб пшеничный</v>
      </c>
      <c r="C17" s="92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3">
      <c r="A18" s="90"/>
      <c r="B18" s="5" t="str">
        <f>'04.01.2021 3-7 лет (день 6) '!B18</f>
        <v>Хлеб ржаной</v>
      </c>
      <c r="C18" s="92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3">
      <c r="A19" s="90"/>
      <c r="B19" s="5" t="str">
        <f>'04.01.2021 3-7 лет (день 6) '!B19</f>
        <v>Напиток лимонный</v>
      </c>
      <c r="C19" s="92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3">
      <c r="A20" s="90"/>
      <c r="B20" s="5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3">
      <c r="A21" s="90" t="s">
        <v>18</v>
      </c>
      <c r="B21" s="5" t="str">
        <f>'04.01.2021 3-7 лет (день 6) '!B21</f>
        <v>Снежок</v>
      </c>
      <c r="C21" s="91">
        <f>$E$6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0.14000000000000001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3">
      <c r="A22" s="90"/>
      <c r="B22" s="5" t="str">
        <f>'04.01.2021 3-7 лет (день 6) '!B22</f>
        <v>Вафли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3">
      <c r="A23" s="90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3">
      <c r="A24" s="90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3">
      <c r="A25" s="90" t="s">
        <v>21</v>
      </c>
      <c r="B25" s="5" t="str">
        <f>'04.01.2021 3-7 лет (день 6) '!B25</f>
        <v>Суп молочный с пшеном</v>
      </c>
      <c r="C25" s="91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3">
      <c r="A26" s="90"/>
      <c r="B26" s="5" t="str">
        <f>'04.01.2021 3-7 лет (день 6) '!B26</f>
        <v>Хлеб пшеничный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3">
      <c r="A27" s="90"/>
      <c r="B27" s="5" t="str">
        <f>'04.01.2021 3-7 лет (день 6) '!B27</f>
        <v>Чай с сахаром</v>
      </c>
      <c r="C27" s="92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3">
      <c r="A28" s="90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3">
      <c r="A29" s="90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B30" s="16" t="s">
        <v>24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4.0300000000000002E-2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0.14000000000000001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399999999999999" x14ac:dyDescent="0.35">
      <c r="B31" s="16" t="s">
        <v>25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0.04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0.14000000000000001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3">
      <c r="F33" t="s">
        <v>95</v>
      </c>
    </row>
    <row r="35" spans="1:69" x14ac:dyDescent="0.3">
      <c r="F35" t="s">
        <v>97</v>
      </c>
    </row>
    <row r="36" spans="1:69" x14ac:dyDescent="0.3">
      <c r="BP36" s="20"/>
      <c r="BQ36" s="21"/>
    </row>
    <row r="37" spans="1:69" x14ac:dyDescent="0.3">
      <c r="F37" t="s">
        <v>26</v>
      </c>
    </row>
    <row r="43" spans="1:69" x14ac:dyDescent="0.3">
      <c r="AW43">
        <v>2</v>
      </c>
    </row>
    <row r="44" spans="1:69" ht="17.399999999999999" x14ac:dyDescent="0.35">
      <c r="A44" s="22"/>
      <c r="B44" s="23" t="s">
        <v>27</v>
      </c>
      <c r="C44" s="24" t="s">
        <v>28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29</v>
      </c>
      <c r="C45" s="17" t="s">
        <v>28</v>
      </c>
      <c r="D45" s="18">
        <f>D44/1000</f>
        <v>7.2719999999999993E-2</v>
      </c>
      <c r="E45" s="18">
        <f t="shared" ref="E45:BN45" si="4">E44/1000</f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30</v>
      </c>
      <c r="C46" s="94"/>
      <c r="D46" s="28">
        <f>D31*D44</f>
        <v>4.3632</v>
      </c>
      <c r="E46" s="28">
        <f t="shared" ref="E46:BN46" si="6">E31*E44</f>
        <v>3.04</v>
      </c>
      <c r="F46" s="28">
        <f t="shared" si="6"/>
        <v>3.48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14.613200000000001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2.8200000000000003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2.9260000000000002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5.34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0.81600000000000006</v>
      </c>
      <c r="AY46" s="28">
        <f t="shared" si="6"/>
        <v>1.1399999999999999</v>
      </c>
      <c r="AZ46" s="28">
        <f t="shared" si="6"/>
        <v>2.47194</v>
      </c>
      <c r="BA46" s="28">
        <f t="shared" si="6"/>
        <v>0</v>
      </c>
      <c r="BB46" s="28">
        <f t="shared" si="6"/>
        <v>0</v>
      </c>
      <c r="BC46" s="28">
        <f t="shared" si="6"/>
        <v>7.8120000000000003</v>
      </c>
      <c r="BD46" s="28">
        <f t="shared" si="6"/>
        <v>6.93</v>
      </c>
      <c r="BE46" s="28">
        <f t="shared" si="6"/>
        <v>0</v>
      </c>
      <c r="BF46" s="28">
        <f t="shared" si="6"/>
        <v>0</v>
      </c>
      <c r="BG46" s="28">
        <f t="shared" si="6"/>
        <v>5.2780000000000005</v>
      </c>
      <c r="BH46" s="28">
        <f t="shared" si="6"/>
        <v>0.37</v>
      </c>
      <c r="BI46" s="28">
        <f t="shared" si="6"/>
        <v>0.85000000000000009</v>
      </c>
      <c r="BJ46" s="28">
        <f t="shared" si="6"/>
        <v>0.40944000000000003</v>
      </c>
      <c r="BK46" s="28">
        <f t="shared" si="6"/>
        <v>1.02</v>
      </c>
      <c r="BL46" s="28">
        <f t="shared" si="6"/>
        <v>0</v>
      </c>
      <c r="BM46" s="28">
        <f t="shared" si="6"/>
        <v>0.41664000000000001</v>
      </c>
      <c r="BN46" s="28">
        <f t="shared" si="6"/>
        <v>0.08</v>
      </c>
      <c r="BO46" s="28">
        <f t="shared" ref="BO46" si="7">BO31*BO44</f>
        <v>0</v>
      </c>
      <c r="BP46" s="29">
        <f>SUM(D46:BN46)</f>
        <v>99.178660000000008</v>
      </c>
      <c r="BQ46" s="30">
        <f>BP46/$C$9</f>
        <v>99.178660000000008</v>
      </c>
    </row>
    <row r="47" spans="1:69" ht="17.399999999999999" x14ac:dyDescent="0.35">
      <c r="A47" s="26"/>
      <c r="B47" s="27" t="s">
        <v>31</v>
      </c>
      <c r="C47" s="94"/>
      <c r="D47" s="28">
        <f>D31*D44</f>
        <v>4.3632</v>
      </c>
      <c r="E47" s="28">
        <f t="shared" ref="E47:BN47" si="8">E31*E44</f>
        <v>3.04</v>
      </c>
      <c r="F47" s="28">
        <f t="shared" si="8"/>
        <v>3.48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14.613200000000001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2.8200000000000003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2.9260000000000002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5.34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0.81600000000000006</v>
      </c>
      <c r="AY47" s="28">
        <f t="shared" si="8"/>
        <v>1.1399999999999999</v>
      </c>
      <c r="AZ47" s="28">
        <f t="shared" si="8"/>
        <v>2.47194</v>
      </c>
      <c r="BA47" s="28">
        <f t="shared" si="8"/>
        <v>0</v>
      </c>
      <c r="BB47" s="28">
        <f t="shared" si="8"/>
        <v>0</v>
      </c>
      <c r="BC47" s="28">
        <f t="shared" si="8"/>
        <v>7.8120000000000003</v>
      </c>
      <c r="BD47" s="28">
        <f t="shared" si="8"/>
        <v>6.93</v>
      </c>
      <c r="BE47" s="28">
        <f t="shared" si="8"/>
        <v>0</v>
      </c>
      <c r="BF47" s="28">
        <f t="shared" si="8"/>
        <v>0</v>
      </c>
      <c r="BG47" s="28">
        <f t="shared" si="8"/>
        <v>5.2780000000000005</v>
      </c>
      <c r="BH47" s="28">
        <f t="shared" si="8"/>
        <v>0.37</v>
      </c>
      <c r="BI47" s="28">
        <f t="shared" si="8"/>
        <v>0.85000000000000009</v>
      </c>
      <c r="BJ47" s="28">
        <f t="shared" si="8"/>
        <v>0.40944000000000003</v>
      </c>
      <c r="BK47" s="28">
        <f t="shared" si="8"/>
        <v>1.02</v>
      </c>
      <c r="BL47" s="28">
        <f t="shared" si="8"/>
        <v>0</v>
      </c>
      <c r="BM47" s="28">
        <f t="shared" si="8"/>
        <v>0.41664000000000001</v>
      </c>
      <c r="BN47" s="28">
        <f t="shared" si="8"/>
        <v>0.08</v>
      </c>
      <c r="BO47" s="28">
        <f t="shared" ref="BO47" si="9">BO31*BO44</f>
        <v>0</v>
      </c>
      <c r="BP47" s="29">
        <f>SUM(D47:BN47)</f>
        <v>99.178660000000008</v>
      </c>
      <c r="BQ47" s="30">
        <f>BP47/$C$9</f>
        <v>99.178660000000008</v>
      </c>
    </row>
    <row r="48" spans="1:69" x14ac:dyDescent="0.3">
      <c r="A48" s="31"/>
      <c r="B48" s="31" t="s">
        <v>32</v>
      </c>
      <c r="D48" s="32">
        <f t="shared" ref="D48:AI48" si="10">D65+D82+D97+D113</f>
        <v>4.3632</v>
      </c>
      <c r="E48" s="32">
        <f t="shared" si="10"/>
        <v>3.04</v>
      </c>
      <c r="F48" s="32">
        <f t="shared" si="10"/>
        <v>3.5061</v>
      </c>
      <c r="G48" s="32">
        <f t="shared" si="10"/>
        <v>0.17699999999999999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14.613200000000001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2.8200000000000003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2.8214999999999999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5.34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0.81600000000000006</v>
      </c>
      <c r="AY48" s="32">
        <f t="shared" si="11"/>
        <v>1.1399999999999999</v>
      </c>
      <c r="AZ48" s="32">
        <f t="shared" si="11"/>
        <v>2.47194</v>
      </c>
      <c r="BA48" s="32">
        <f t="shared" si="11"/>
        <v>0</v>
      </c>
      <c r="BB48" s="32">
        <f t="shared" si="11"/>
        <v>0</v>
      </c>
      <c r="BC48" s="32">
        <f t="shared" si="11"/>
        <v>8.0351999999999997</v>
      </c>
      <c r="BD48" s="32">
        <f t="shared" si="11"/>
        <v>6.93</v>
      </c>
      <c r="BE48" s="32">
        <f t="shared" si="11"/>
        <v>0</v>
      </c>
      <c r="BF48" s="32">
        <f t="shared" si="11"/>
        <v>0</v>
      </c>
      <c r="BG48" s="32">
        <f t="shared" si="11"/>
        <v>5.2780000000000005</v>
      </c>
      <c r="BH48" s="32">
        <f t="shared" si="11"/>
        <v>0.37</v>
      </c>
      <c r="BI48" s="32">
        <f t="shared" si="11"/>
        <v>0.85000000000000009</v>
      </c>
      <c r="BJ48" s="32">
        <f t="shared" si="11"/>
        <v>0.40944000000000003</v>
      </c>
      <c r="BK48" s="32">
        <f t="shared" si="11"/>
        <v>1.02</v>
      </c>
      <c r="BL48" s="32">
        <f t="shared" si="11"/>
        <v>0</v>
      </c>
      <c r="BM48" s="32">
        <f t="shared" si="11"/>
        <v>0.41664000000000001</v>
      </c>
      <c r="BN48" s="32">
        <f t="shared" si="11"/>
        <v>7.9999999999999988E-2</v>
      </c>
      <c r="BO48" s="32">
        <f t="shared" ref="BO48" si="12">BO65+BO82+BO97+BO113</f>
        <v>0</v>
      </c>
    </row>
    <row r="49" spans="1:69" x14ac:dyDescent="0.3">
      <c r="A49" s="31"/>
      <c r="B49" s="31" t="s">
        <v>33</v>
      </c>
      <c r="BQ49" s="33">
        <f>BQ64+BQ81+BQ96+BQ113</f>
        <v>99.136115000000004</v>
      </c>
    </row>
    <row r="52" spans="1:69" ht="15" customHeight="1" x14ac:dyDescent="0.3">
      <c r="A52" s="85"/>
      <c r="B52" s="3" t="s">
        <v>2</v>
      </c>
      <c r="C52" s="87" t="s">
        <v>3</v>
      </c>
      <c r="D52" s="89" t="str">
        <f t="shared" ref="D52:BN52" si="13">D7</f>
        <v>Хлеб пшеничный</v>
      </c>
      <c r="E52" s="89" t="str">
        <f t="shared" si="13"/>
        <v>Хлеб ржано-пшеничный</v>
      </c>
      <c r="F52" s="89" t="str">
        <f t="shared" si="13"/>
        <v>Сахар</v>
      </c>
      <c r="G52" s="89" t="str">
        <f t="shared" si="13"/>
        <v>Чай</v>
      </c>
      <c r="H52" s="89" t="str">
        <f t="shared" si="13"/>
        <v>Какао</v>
      </c>
      <c r="I52" s="89" t="str">
        <f t="shared" si="13"/>
        <v>Кофейный напиток</v>
      </c>
      <c r="J52" s="89" t="str">
        <f t="shared" si="13"/>
        <v>Молоко 2,5%</v>
      </c>
      <c r="K52" s="89" t="str">
        <f t="shared" si="13"/>
        <v>Масло сливочное</v>
      </c>
      <c r="L52" s="89" t="str">
        <f t="shared" si="13"/>
        <v>Сметана 15%</v>
      </c>
      <c r="M52" s="89" t="str">
        <f t="shared" si="13"/>
        <v>Молоко сухое</v>
      </c>
      <c r="N52" s="89" t="str">
        <f t="shared" si="13"/>
        <v>Снежок 2,5 %</v>
      </c>
      <c r="O52" s="89" t="str">
        <f t="shared" si="13"/>
        <v>Творог 5%</v>
      </c>
      <c r="P52" s="89" t="str">
        <f t="shared" si="13"/>
        <v>Молоко сгущенное</v>
      </c>
      <c r="Q52" s="89" t="str">
        <f t="shared" si="13"/>
        <v xml:space="preserve">Джем Сава </v>
      </c>
      <c r="R52" s="89" t="str">
        <f t="shared" si="13"/>
        <v>Сыр</v>
      </c>
      <c r="S52" s="89" t="str">
        <f t="shared" si="13"/>
        <v>Зеленый горошек</v>
      </c>
      <c r="T52" s="89" t="str">
        <f t="shared" si="13"/>
        <v>Кукуруза консервирован.</v>
      </c>
      <c r="U52" s="89" t="str">
        <f t="shared" si="13"/>
        <v>Консервы рыбные</v>
      </c>
      <c r="V52" s="89" t="str">
        <f t="shared" si="13"/>
        <v>Огурцы консервирован.</v>
      </c>
      <c r="W52" s="89" t="str">
        <f>W7</f>
        <v>Огурцы свежие</v>
      </c>
      <c r="X52" s="89" t="str">
        <f t="shared" si="13"/>
        <v>Яйцо</v>
      </c>
      <c r="Y52" s="89" t="str">
        <f t="shared" si="13"/>
        <v>Икра кабачковая</v>
      </c>
      <c r="Z52" s="89" t="str">
        <f t="shared" si="13"/>
        <v>Изюм</v>
      </c>
      <c r="AA52" s="89" t="str">
        <f t="shared" si="13"/>
        <v>Курага</v>
      </c>
      <c r="AB52" s="89" t="str">
        <f t="shared" si="13"/>
        <v>Чернослив</v>
      </c>
      <c r="AC52" s="89" t="str">
        <f t="shared" si="13"/>
        <v>Шиповник</v>
      </c>
      <c r="AD52" s="89" t="str">
        <f t="shared" si="13"/>
        <v>Сухофрукты</v>
      </c>
      <c r="AE52" s="89" t="str">
        <f t="shared" si="13"/>
        <v>Ягода свежемороженная</v>
      </c>
      <c r="AF52" s="89" t="str">
        <f t="shared" si="13"/>
        <v>Лимон</v>
      </c>
      <c r="AG52" s="89" t="str">
        <f t="shared" si="13"/>
        <v>Кисель</v>
      </c>
      <c r="AH52" s="89" t="str">
        <f t="shared" si="13"/>
        <v xml:space="preserve">Сок </v>
      </c>
      <c r="AI52" s="89" t="str">
        <f t="shared" si="13"/>
        <v>Макаронные изделия</v>
      </c>
      <c r="AJ52" s="89" t="str">
        <f t="shared" si="13"/>
        <v>Мука</v>
      </c>
      <c r="AK52" s="89" t="str">
        <f t="shared" si="13"/>
        <v>Дрожжи</v>
      </c>
      <c r="AL52" s="89" t="str">
        <f t="shared" si="13"/>
        <v>Печенье</v>
      </c>
      <c r="AM52" s="89" t="str">
        <f t="shared" si="13"/>
        <v>Пряники</v>
      </c>
      <c r="AN52" s="89" t="str">
        <f t="shared" si="13"/>
        <v>Вафли</v>
      </c>
      <c r="AO52" s="89" t="str">
        <f t="shared" si="13"/>
        <v>Конфеты</v>
      </c>
      <c r="AP52" s="89" t="str">
        <f t="shared" si="13"/>
        <v>Повидло Сава</v>
      </c>
      <c r="AQ52" s="89" t="str">
        <f t="shared" si="13"/>
        <v>Крупа геркулес</v>
      </c>
      <c r="AR52" s="89" t="str">
        <f t="shared" si="13"/>
        <v>Крупа горох</v>
      </c>
      <c r="AS52" s="89" t="str">
        <f t="shared" si="13"/>
        <v>Крупа гречневая</v>
      </c>
      <c r="AT52" s="89" t="str">
        <f t="shared" si="13"/>
        <v>Крупа кукурузная</v>
      </c>
      <c r="AU52" s="89" t="str">
        <f t="shared" si="13"/>
        <v>Крупа манная</v>
      </c>
      <c r="AV52" s="89" t="str">
        <f t="shared" si="13"/>
        <v>Крупа перловая</v>
      </c>
      <c r="AW52" s="89" t="str">
        <f t="shared" si="13"/>
        <v>Крупа пшеничная</v>
      </c>
      <c r="AX52" s="89" t="str">
        <f t="shared" si="13"/>
        <v>Крупа пшено</v>
      </c>
      <c r="AY52" s="89" t="str">
        <f t="shared" si="13"/>
        <v>Крупа ячневая</v>
      </c>
      <c r="AZ52" s="89" t="str">
        <f t="shared" si="13"/>
        <v>Рис</v>
      </c>
      <c r="BA52" s="89" t="str">
        <f t="shared" si="13"/>
        <v>Цыпленок бройлер</v>
      </c>
      <c r="BB52" s="89" t="str">
        <f t="shared" si="13"/>
        <v>Филе куриное</v>
      </c>
      <c r="BC52" s="89" t="str">
        <f t="shared" si="13"/>
        <v>Фарш говяжий</v>
      </c>
      <c r="BD52" s="89" t="str">
        <f t="shared" si="13"/>
        <v>Печень куриная</v>
      </c>
      <c r="BE52" s="89" t="str">
        <f t="shared" si="13"/>
        <v>Филе минтая</v>
      </c>
      <c r="BF52" s="89" t="str">
        <f t="shared" si="13"/>
        <v>Филе сельди слабосол.</v>
      </c>
      <c r="BG52" s="89" t="str">
        <f t="shared" si="13"/>
        <v>Картофель</v>
      </c>
      <c r="BH52" s="89" t="str">
        <f t="shared" si="13"/>
        <v>Морковь</v>
      </c>
      <c r="BI52" s="89" t="str">
        <f t="shared" si="13"/>
        <v>Лук</v>
      </c>
      <c r="BJ52" s="89" t="str">
        <f t="shared" si="13"/>
        <v>Капуста</v>
      </c>
      <c r="BK52" s="89" t="str">
        <f t="shared" si="13"/>
        <v>Свекла</v>
      </c>
      <c r="BL52" s="89" t="str">
        <f t="shared" si="13"/>
        <v>Томатная паста</v>
      </c>
      <c r="BM52" s="89" t="str">
        <f t="shared" si="13"/>
        <v>Масло растительное</v>
      </c>
      <c r="BN52" s="89" t="str">
        <f t="shared" si="13"/>
        <v>Соль</v>
      </c>
      <c r="BO52" s="89" t="str">
        <f t="shared" ref="BO52" si="14">BO7</f>
        <v>Аскорбиновая кислота</v>
      </c>
      <c r="BP52" s="95" t="s">
        <v>4</v>
      </c>
      <c r="BQ52" s="95" t="s">
        <v>5</v>
      </c>
    </row>
    <row r="53" spans="1:69" ht="36.75" customHeight="1" x14ac:dyDescent="0.3">
      <c r="A53" s="86"/>
      <c r="B53" s="4" t="s">
        <v>6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5"/>
      <c r="BQ53" s="95"/>
    </row>
    <row r="54" spans="1:69" x14ac:dyDescent="0.3">
      <c r="A54" s="90" t="s">
        <v>7</v>
      </c>
      <c r="B54" s="5" t="str">
        <f>B9</f>
        <v>Ячневая каша молочная</v>
      </c>
      <c r="C54" s="91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3">
      <c r="A55" s="90"/>
      <c r="B55" s="5" t="str">
        <f>B10</f>
        <v xml:space="preserve">Бутерброд с маслом </v>
      </c>
      <c r="C55" s="92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3">
      <c r="A56" s="90"/>
      <c r="B56" s="5" t="str">
        <f>B11</f>
        <v>Кофейный напиток с молоком</v>
      </c>
      <c r="C56" s="92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3">
      <c r="A57" s="90"/>
      <c r="B57" s="5"/>
      <c r="C57" s="92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3">
      <c r="A58" s="90"/>
      <c r="B58" s="5"/>
      <c r="C58" s="93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399999999999999" x14ac:dyDescent="0.35">
      <c r="B59" s="16" t="s">
        <v>24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399999999999999" x14ac:dyDescent="0.35">
      <c r="B60" s="16" t="s">
        <v>25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399999999999999" x14ac:dyDescent="0.35">
      <c r="A62" s="22"/>
      <c r="B62" s="23" t="s">
        <v>27</v>
      </c>
      <c r="C62" s="24" t="s">
        <v>28</v>
      </c>
      <c r="D62" s="25">
        <f>D44</f>
        <v>72.72</v>
      </c>
      <c r="E62" s="25">
        <f t="shared" ref="E62:BN62" si="23">E44</f>
        <v>76</v>
      </c>
      <c r="F62" s="25">
        <f t="shared" si="23"/>
        <v>87</v>
      </c>
      <c r="G62" s="25">
        <f t="shared" si="23"/>
        <v>590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752</v>
      </c>
      <c r="V62" s="25">
        <f t="shared" si="23"/>
        <v>352.56</v>
      </c>
      <c r="W62" s="25">
        <f>W44</f>
        <v>139</v>
      </c>
      <c r="X62" s="25">
        <f t="shared" si="23"/>
        <v>14.1</v>
      </c>
      <c r="Y62" s="25">
        <f t="shared" si="23"/>
        <v>0</v>
      </c>
      <c r="Z62" s="25">
        <f t="shared" si="23"/>
        <v>461</v>
      </c>
      <c r="AA62" s="25">
        <f t="shared" si="23"/>
        <v>341</v>
      </c>
      <c r="AB62" s="25">
        <f t="shared" si="23"/>
        <v>361</v>
      </c>
      <c r="AC62" s="25">
        <f t="shared" si="23"/>
        <v>250</v>
      </c>
      <c r="AD62" s="25">
        <f t="shared" si="23"/>
        <v>145</v>
      </c>
      <c r="AE62" s="25">
        <f t="shared" si="23"/>
        <v>454</v>
      </c>
      <c r="AF62" s="25">
        <f t="shared" si="23"/>
        <v>209</v>
      </c>
      <c r="AG62" s="25">
        <f t="shared" si="23"/>
        <v>227.27</v>
      </c>
      <c r="AH62" s="25">
        <f t="shared" si="23"/>
        <v>69.2</v>
      </c>
      <c r="AI62" s="25">
        <f t="shared" si="23"/>
        <v>59.25</v>
      </c>
      <c r="AJ62" s="25">
        <f t="shared" si="23"/>
        <v>50</v>
      </c>
      <c r="AK62" s="25">
        <f t="shared" si="23"/>
        <v>190</v>
      </c>
      <c r="AL62" s="25">
        <f t="shared" si="23"/>
        <v>200</v>
      </c>
      <c r="AM62" s="25">
        <f t="shared" si="23"/>
        <v>636.84</v>
      </c>
      <c r="AN62" s="25">
        <f t="shared" si="23"/>
        <v>267</v>
      </c>
      <c r="AO62" s="25">
        <f t="shared" si="23"/>
        <v>0</v>
      </c>
      <c r="AP62" s="25">
        <f t="shared" si="23"/>
        <v>206.9</v>
      </c>
      <c r="AQ62" s="25">
        <f t="shared" si="23"/>
        <v>63.75</v>
      </c>
      <c r="AR62" s="25">
        <f t="shared" si="23"/>
        <v>65.33</v>
      </c>
      <c r="AS62" s="25">
        <f t="shared" si="23"/>
        <v>76</v>
      </c>
      <c r="AT62" s="25">
        <f t="shared" si="23"/>
        <v>64.290000000000006</v>
      </c>
      <c r="AU62" s="25">
        <f t="shared" si="23"/>
        <v>60.71</v>
      </c>
      <c r="AV62" s="25">
        <f t="shared" si="23"/>
        <v>51.25</v>
      </c>
      <c r="AW62" s="25">
        <f t="shared" si="23"/>
        <v>77.14</v>
      </c>
      <c r="AX62" s="25">
        <f t="shared" si="23"/>
        <v>68</v>
      </c>
      <c r="AY62" s="25">
        <f t="shared" si="23"/>
        <v>60</v>
      </c>
      <c r="AZ62" s="25">
        <f t="shared" si="23"/>
        <v>137.33000000000001</v>
      </c>
      <c r="BA62" s="25">
        <f t="shared" si="23"/>
        <v>296</v>
      </c>
      <c r="BB62" s="25">
        <f t="shared" si="23"/>
        <v>593</v>
      </c>
      <c r="BC62" s="25">
        <f t="shared" si="23"/>
        <v>558</v>
      </c>
      <c r="BD62" s="25">
        <f t="shared" si="23"/>
        <v>231</v>
      </c>
      <c r="BE62" s="25">
        <f t="shared" si="23"/>
        <v>401</v>
      </c>
      <c r="BF62" s="25">
        <f t="shared" si="23"/>
        <v>0</v>
      </c>
      <c r="BG62" s="25">
        <f t="shared" si="23"/>
        <v>26</v>
      </c>
      <c r="BH62" s="25">
        <f t="shared" si="23"/>
        <v>37</v>
      </c>
      <c r="BI62" s="25">
        <f t="shared" si="23"/>
        <v>25</v>
      </c>
      <c r="BJ62" s="25">
        <f t="shared" si="23"/>
        <v>25.59</v>
      </c>
      <c r="BK62" s="25">
        <f t="shared" si="23"/>
        <v>34</v>
      </c>
      <c r="BL62" s="25">
        <f t="shared" si="23"/>
        <v>304</v>
      </c>
      <c r="BM62" s="25">
        <f t="shared" si="23"/>
        <v>138.88</v>
      </c>
      <c r="BN62" s="25">
        <f t="shared" si="23"/>
        <v>20</v>
      </c>
      <c r="BO62" s="25">
        <f t="shared" ref="BO62" si="24">BO44</f>
        <v>10000</v>
      </c>
    </row>
    <row r="63" spans="1:69" ht="17.399999999999999" x14ac:dyDescent="0.35">
      <c r="B63" s="16" t="s">
        <v>29</v>
      </c>
      <c r="C63" s="17" t="s">
        <v>28</v>
      </c>
      <c r="D63" s="18">
        <f>D62/1000</f>
        <v>7.2719999999999993E-2</v>
      </c>
      <c r="E63" s="18">
        <f t="shared" ref="E63:BN63" si="25">E62/1000</f>
        <v>7.5999999999999998E-2</v>
      </c>
      <c r="F63" s="18">
        <f t="shared" si="25"/>
        <v>8.6999999999999994E-2</v>
      </c>
      <c r="G63" s="18">
        <f t="shared" si="25"/>
        <v>0.59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0.752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1.41E-2</v>
      </c>
      <c r="Y63" s="18">
        <f t="shared" si="25"/>
        <v>0</v>
      </c>
      <c r="Z63" s="18">
        <f t="shared" si="25"/>
        <v>0.46100000000000002</v>
      </c>
      <c r="AA63" s="18">
        <f t="shared" si="25"/>
        <v>0.34100000000000003</v>
      </c>
      <c r="AB63" s="18">
        <f t="shared" si="25"/>
        <v>0.36099999999999999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0.45400000000000001</v>
      </c>
      <c r="AF63" s="18">
        <f t="shared" si="25"/>
        <v>0.20899999999999999</v>
      </c>
      <c r="AG63" s="18">
        <f t="shared" si="25"/>
        <v>0.22727</v>
      </c>
      <c r="AH63" s="18">
        <f t="shared" si="25"/>
        <v>6.9199999999999998E-2</v>
      </c>
      <c r="AI63" s="18">
        <f t="shared" si="25"/>
        <v>5.9249999999999997E-2</v>
      </c>
      <c r="AJ63" s="18">
        <f t="shared" si="25"/>
        <v>0.05</v>
      </c>
      <c r="AK63" s="18">
        <f t="shared" si="25"/>
        <v>0.19</v>
      </c>
      <c r="AL63" s="18">
        <f t="shared" si="25"/>
        <v>0.2</v>
      </c>
      <c r="AM63" s="18">
        <f t="shared" si="25"/>
        <v>0.63684000000000007</v>
      </c>
      <c r="AN63" s="18">
        <f t="shared" si="25"/>
        <v>0.26700000000000002</v>
      </c>
      <c r="AO63" s="18">
        <f t="shared" si="25"/>
        <v>0</v>
      </c>
      <c r="AP63" s="18">
        <f t="shared" si="25"/>
        <v>0.2069</v>
      </c>
      <c r="AQ63" s="18">
        <f t="shared" si="25"/>
        <v>6.3750000000000001E-2</v>
      </c>
      <c r="AR63" s="18">
        <f t="shared" si="25"/>
        <v>6.5329999999999999E-2</v>
      </c>
      <c r="AS63" s="18">
        <f t="shared" si="25"/>
        <v>7.5999999999999998E-2</v>
      </c>
      <c r="AT63" s="18">
        <f t="shared" si="25"/>
        <v>6.429E-2</v>
      </c>
      <c r="AU63" s="18">
        <f t="shared" si="25"/>
        <v>6.071E-2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6.8000000000000005E-2</v>
      </c>
      <c r="AY63" s="18">
        <f t="shared" si="25"/>
        <v>0.06</v>
      </c>
      <c r="AZ63" s="18">
        <f t="shared" si="25"/>
        <v>0.13733000000000001</v>
      </c>
      <c r="BA63" s="18">
        <f t="shared" si="25"/>
        <v>0.29599999999999999</v>
      </c>
      <c r="BB63" s="18">
        <f t="shared" si="25"/>
        <v>0.59299999999999997</v>
      </c>
      <c r="BC63" s="18">
        <f t="shared" si="25"/>
        <v>0.55800000000000005</v>
      </c>
      <c r="BD63" s="18">
        <f t="shared" si="25"/>
        <v>0.23100000000000001</v>
      </c>
      <c r="BE63" s="18">
        <f t="shared" si="25"/>
        <v>0.40100000000000002</v>
      </c>
      <c r="BF63" s="18">
        <f t="shared" si="25"/>
        <v>0</v>
      </c>
      <c r="BG63" s="18">
        <f t="shared" si="25"/>
        <v>2.5999999999999999E-2</v>
      </c>
      <c r="BH63" s="18">
        <f t="shared" si="25"/>
        <v>3.6999999999999998E-2</v>
      </c>
      <c r="BI63" s="18">
        <f t="shared" si="25"/>
        <v>2.5000000000000001E-2</v>
      </c>
      <c r="BJ63" s="18">
        <f t="shared" si="25"/>
        <v>2.5589999999999998E-2</v>
      </c>
      <c r="BK63" s="18">
        <f t="shared" si="25"/>
        <v>3.4000000000000002E-2</v>
      </c>
      <c r="BL63" s="18">
        <f t="shared" si="25"/>
        <v>0.30399999999999999</v>
      </c>
      <c r="BM63" s="18">
        <f t="shared" si="25"/>
        <v>0.13888</v>
      </c>
      <c r="BN63" s="18">
        <f t="shared" si="25"/>
        <v>0.02</v>
      </c>
      <c r="BO63" s="18">
        <f t="shared" ref="BO63" si="26">BO62/1000</f>
        <v>10</v>
      </c>
    </row>
    <row r="64" spans="1:69" ht="17.399999999999999" x14ac:dyDescent="0.35">
      <c r="A64" s="26"/>
      <c r="B64" s="27" t="s">
        <v>30</v>
      </c>
      <c r="C64" s="94"/>
      <c r="D64" s="28">
        <f>D60*D62</f>
        <v>1.4543999999999999</v>
      </c>
      <c r="E64" s="28">
        <f t="shared" ref="E64:BN64" si="27">E60*E62</f>
        <v>0</v>
      </c>
      <c r="F64" s="28">
        <f t="shared" si="27"/>
        <v>0.95699999999999996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0.01</v>
      </c>
      <c r="BO64" s="28">
        <f t="shared" ref="BO64" si="28">BO60*BO62</f>
        <v>0</v>
      </c>
      <c r="BP64" s="29">
        <f>SUM(D64:BN64)</f>
        <v>21.381250000000005</v>
      </c>
      <c r="BQ64" s="30">
        <f>BP64/$C$9</f>
        <v>21.381250000000005</v>
      </c>
    </row>
    <row r="65" spans="1:69" ht="17.399999999999999" x14ac:dyDescent="0.35">
      <c r="A65" s="26"/>
      <c r="B65" s="27" t="s">
        <v>31</v>
      </c>
      <c r="C65" s="94"/>
      <c r="D65" s="28">
        <f>D60*D62</f>
        <v>1.4543999999999999</v>
      </c>
      <c r="E65" s="28">
        <f t="shared" ref="E65:BN65" si="29">E60*E62</f>
        <v>0</v>
      </c>
      <c r="F65" s="28">
        <f t="shared" si="29"/>
        <v>0.95699999999999996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0.01</v>
      </c>
      <c r="BO65" s="28">
        <f t="shared" ref="BO65" si="30">BO60*BO62</f>
        <v>0</v>
      </c>
      <c r="BP65" s="29">
        <f>SUM(D65:BN65)</f>
        <v>21.381250000000005</v>
      </c>
      <c r="BQ65" s="30">
        <f>BP65/$C$9</f>
        <v>21.381250000000005</v>
      </c>
    </row>
    <row r="68" spans="1:69" ht="15" customHeight="1" x14ac:dyDescent="0.3">
      <c r="A68" s="85"/>
      <c r="B68" s="3" t="s">
        <v>2</v>
      </c>
      <c r="C68" s="87" t="s">
        <v>3</v>
      </c>
      <c r="D68" s="89" t="str">
        <f t="shared" ref="D68:BN68" si="31">D7</f>
        <v>Хлеб пшеничный</v>
      </c>
      <c r="E68" s="89" t="str">
        <f t="shared" si="31"/>
        <v>Хлеб ржано-пшеничный</v>
      </c>
      <c r="F68" s="89" t="str">
        <f t="shared" si="31"/>
        <v>Сахар</v>
      </c>
      <c r="G68" s="89" t="str">
        <f t="shared" si="31"/>
        <v>Чай</v>
      </c>
      <c r="H68" s="89" t="str">
        <f t="shared" si="31"/>
        <v>Какао</v>
      </c>
      <c r="I68" s="89" t="str">
        <f t="shared" si="31"/>
        <v>Кофейный напиток</v>
      </c>
      <c r="J68" s="89" t="str">
        <f t="shared" si="31"/>
        <v>Молоко 2,5%</v>
      </c>
      <c r="K68" s="89" t="str">
        <f t="shared" si="31"/>
        <v>Масло сливочное</v>
      </c>
      <c r="L68" s="89" t="str">
        <f t="shared" si="31"/>
        <v>Сметана 15%</v>
      </c>
      <c r="M68" s="89" t="str">
        <f t="shared" si="31"/>
        <v>Молоко сухое</v>
      </c>
      <c r="N68" s="89" t="str">
        <f t="shared" si="31"/>
        <v>Снежок 2,5 %</v>
      </c>
      <c r="O68" s="89" t="str">
        <f t="shared" si="31"/>
        <v>Творог 5%</v>
      </c>
      <c r="P68" s="89" t="str">
        <f t="shared" si="31"/>
        <v>Молоко сгущенное</v>
      </c>
      <c r="Q68" s="89" t="str">
        <f t="shared" si="31"/>
        <v xml:space="preserve">Джем Сава </v>
      </c>
      <c r="R68" s="89" t="str">
        <f t="shared" si="31"/>
        <v>Сыр</v>
      </c>
      <c r="S68" s="89" t="str">
        <f t="shared" si="31"/>
        <v>Зеленый горошек</v>
      </c>
      <c r="T68" s="89" t="str">
        <f t="shared" si="31"/>
        <v>Кукуруза консервирован.</v>
      </c>
      <c r="U68" s="89" t="str">
        <f t="shared" si="31"/>
        <v>Консервы рыбные</v>
      </c>
      <c r="V68" s="89" t="str">
        <f t="shared" si="31"/>
        <v>Огурцы консервирован.</v>
      </c>
      <c r="W68" s="89" t="str">
        <f>W7</f>
        <v>Огурцы свежие</v>
      </c>
      <c r="X68" s="89" t="str">
        <f t="shared" si="31"/>
        <v>Яйцо</v>
      </c>
      <c r="Y68" s="89" t="str">
        <f t="shared" si="31"/>
        <v>Икра кабачковая</v>
      </c>
      <c r="Z68" s="89" t="str">
        <f t="shared" si="31"/>
        <v>Изюм</v>
      </c>
      <c r="AA68" s="89" t="str">
        <f t="shared" si="31"/>
        <v>Курага</v>
      </c>
      <c r="AB68" s="89" t="str">
        <f t="shared" si="31"/>
        <v>Чернослив</v>
      </c>
      <c r="AC68" s="89" t="str">
        <f t="shared" si="31"/>
        <v>Шиповник</v>
      </c>
      <c r="AD68" s="89" t="str">
        <f t="shared" si="31"/>
        <v>Сухофрукты</v>
      </c>
      <c r="AE68" s="89" t="str">
        <f t="shared" si="31"/>
        <v>Ягода свежемороженная</v>
      </c>
      <c r="AF68" s="89" t="str">
        <f t="shared" si="31"/>
        <v>Лимон</v>
      </c>
      <c r="AG68" s="89" t="str">
        <f t="shared" si="31"/>
        <v>Кисель</v>
      </c>
      <c r="AH68" s="89" t="str">
        <f t="shared" si="31"/>
        <v xml:space="preserve">Сок </v>
      </c>
      <c r="AI68" s="89" t="str">
        <f t="shared" si="31"/>
        <v>Макаронные изделия</v>
      </c>
      <c r="AJ68" s="89" t="str">
        <f t="shared" si="31"/>
        <v>Мука</v>
      </c>
      <c r="AK68" s="89" t="str">
        <f t="shared" si="31"/>
        <v>Дрожжи</v>
      </c>
      <c r="AL68" s="89" t="str">
        <f t="shared" si="31"/>
        <v>Печенье</v>
      </c>
      <c r="AM68" s="89" t="str">
        <f t="shared" si="31"/>
        <v>Пряники</v>
      </c>
      <c r="AN68" s="89" t="str">
        <f t="shared" si="31"/>
        <v>Вафли</v>
      </c>
      <c r="AO68" s="89" t="str">
        <f t="shared" si="31"/>
        <v>Конфеты</v>
      </c>
      <c r="AP68" s="89" t="str">
        <f t="shared" si="31"/>
        <v>Повидло Сава</v>
      </c>
      <c r="AQ68" s="89" t="str">
        <f t="shared" si="31"/>
        <v>Крупа геркулес</v>
      </c>
      <c r="AR68" s="89" t="str">
        <f t="shared" si="31"/>
        <v>Крупа горох</v>
      </c>
      <c r="AS68" s="89" t="str">
        <f t="shared" si="31"/>
        <v>Крупа гречневая</v>
      </c>
      <c r="AT68" s="89" t="str">
        <f t="shared" si="31"/>
        <v>Крупа кукурузная</v>
      </c>
      <c r="AU68" s="89" t="str">
        <f t="shared" si="31"/>
        <v>Крупа манная</v>
      </c>
      <c r="AV68" s="89" t="str">
        <f t="shared" si="31"/>
        <v>Крупа перловая</v>
      </c>
      <c r="AW68" s="89" t="str">
        <f t="shared" si="31"/>
        <v>Крупа пшеничная</v>
      </c>
      <c r="AX68" s="89" t="str">
        <f t="shared" si="31"/>
        <v>Крупа пшено</v>
      </c>
      <c r="AY68" s="89" t="str">
        <f t="shared" si="31"/>
        <v>Крупа ячневая</v>
      </c>
      <c r="AZ68" s="89" t="str">
        <f t="shared" si="31"/>
        <v>Рис</v>
      </c>
      <c r="BA68" s="89" t="str">
        <f t="shared" si="31"/>
        <v>Цыпленок бройлер</v>
      </c>
      <c r="BB68" s="89" t="str">
        <f t="shared" si="31"/>
        <v>Филе куриное</v>
      </c>
      <c r="BC68" s="89" t="str">
        <f t="shared" si="31"/>
        <v>Фарш говяжий</v>
      </c>
      <c r="BD68" s="89" t="str">
        <f t="shared" si="31"/>
        <v>Печень куриная</v>
      </c>
      <c r="BE68" s="89" t="str">
        <f t="shared" si="31"/>
        <v>Филе минтая</v>
      </c>
      <c r="BF68" s="89" t="str">
        <f t="shared" si="31"/>
        <v>Филе сельди слабосол.</v>
      </c>
      <c r="BG68" s="89" t="str">
        <f t="shared" si="31"/>
        <v>Картофель</v>
      </c>
      <c r="BH68" s="89" t="str">
        <f t="shared" si="31"/>
        <v>Морковь</v>
      </c>
      <c r="BI68" s="89" t="str">
        <f t="shared" si="31"/>
        <v>Лук</v>
      </c>
      <c r="BJ68" s="89" t="str">
        <f t="shared" si="31"/>
        <v>Капуста</v>
      </c>
      <c r="BK68" s="89" t="str">
        <f t="shared" si="31"/>
        <v>Свекла</v>
      </c>
      <c r="BL68" s="89" t="str">
        <f t="shared" si="31"/>
        <v>Томатная паста</v>
      </c>
      <c r="BM68" s="89" t="str">
        <f t="shared" si="31"/>
        <v>Масло растительное</v>
      </c>
      <c r="BN68" s="89" t="str">
        <f t="shared" si="31"/>
        <v>Соль</v>
      </c>
      <c r="BO68" s="89" t="str">
        <f t="shared" ref="BO68" si="32">BO7</f>
        <v>Аскорбиновая кислота</v>
      </c>
      <c r="BP68" s="95" t="s">
        <v>4</v>
      </c>
      <c r="BQ68" s="95" t="s">
        <v>5</v>
      </c>
    </row>
    <row r="69" spans="1:69" ht="36.75" customHeight="1" x14ac:dyDescent="0.3">
      <c r="A69" s="86"/>
      <c r="B69" s="4" t="s">
        <v>6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5"/>
      <c r="BQ69" s="95"/>
    </row>
    <row r="70" spans="1:69" ht="25.8" x14ac:dyDescent="0.3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5.8" x14ac:dyDescent="0.3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5.8" x14ac:dyDescent="0.3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5.8" x14ac:dyDescent="0.3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5.8" x14ac:dyDescent="0.3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5.8" x14ac:dyDescent="0.3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399999999999999" x14ac:dyDescent="0.35">
      <c r="B76" s="16" t="s">
        <v>24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399999999999999" x14ac:dyDescent="0.35">
      <c r="B77" s="16" t="s">
        <v>25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399999999999999" x14ac:dyDescent="0.35">
      <c r="A79" s="22"/>
      <c r="B79" s="23" t="s">
        <v>27</v>
      </c>
      <c r="C79" s="24" t="s">
        <v>28</v>
      </c>
      <c r="D79" s="25">
        <f>D44</f>
        <v>72.72</v>
      </c>
      <c r="E79" s="25">
        <f t="shared" ref="E79:BN79" si="50">E44</f>
        <v>76</v>
      </c>
      <c r="F79" s="25">
        <f t="shared" si="50"/>
        <v>87</v>
      </c>
      <c r="G79" s="25">
        <f t="shared" si="50"/>
        <v>590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752</v>
      </c>
      <c r="V79" s="25">
        <f t="shared" si="50"/>
        <v>352.56</v>
      </c>
      <c r="W79" s="25">
        <f>W44</f>
        <v>139</v>
      </c>
      <c r="X79" s="25">
        <f t="shared" si="50"/>
        <v>14.1</v>
      </c>
      <c r="Y79" s="25">
        <f t="shared" si="50"/>
        <v>0</v>
      </c>
      <c r="Z79" s="25">
        <f t="shared" si="50"/>
        <v>461</v>
      </c>
      <c r="AA79" s="25">
        <f t="shared" si="50"/>
        <v>341</v>
      </c>
      <c r="AB79" s="25">
        <f t="shared" si="50"/>
        <v>361</v>
      </c>
      <c r="AC79" s="25">
        <f t="shared" si="50"/>
        <v>250</v>
      </c>
      <c r="AD79" s="25">
        <f t="shared" si="50"/>
        <v>145</v>
      </c>
      <c r="AE79" s="25">
        <f t="shared" si="50"/>
        <v>454</v>
      </c>
      <c r="AF79" s="25">
        <f t="shared" si="50"/>
        <v>209</v>
      </c>
      <c r="AG79" s="25">
        <f t="shared" si="50"/>
        <v>227.27</v>
      </c>
      <c r="AH79" s="25">
        <f t="shared" si="50"/>
        <v>69.2</v>
      </c>
      <c r="AI79" s="25">
        <f t="shared" si="50"/>
        <v>59.25</v>
      </c>
      <c r="AJ79" s="25">
        <f t="shared" si="50"/>
        <v>50</v>
      </c>
      <c r="AK79" s="25">
        <f t="shared" si="50"/>
        <v>190</v>
      </c>
      <c r="AL79" s="25">
        <f t="shared" si="50"/>
        <v>200</v>
      </c>
      <c r="AM79" s="25">
        <f t="shared" si="50"/>
        <v>636.84</v>
      </c>
      <c r="AN79" s="25">
        <f t="shared" si="50"/>
        <v>267</v>
      </c>
      <c r="AO79" s="25">
        <f t="shared" si="50"/>
        <v>0</v>
      </c>
      <c r="AP79" s="25">
        <f t="shared" si="50"/>
        <v>206.9</v>
      </c>
      <c r="AQ79" s="25">
        <f t="shared" si="50"/>
        <v>63.75</v>
      </c>
      <c r="AR79" s="25">
        <f t="shared" si="50"/>
        <v>65.33</v>
      </c>
      <c r="AS79" s="25">
        <f t="shared" si="50"/>
        <v>76</v>
      </c>
      <c r="AT79" s="25">
        <f t="shared" si="50"/>
        <v>64.290000000000006</v>
      </c>
      <c r="AU79" s="25">
        <f t="shared" si="50"/>
        <v>60.71</v>
      </c>
      <c r="AV79" s="25">
        <f t="shared" si="50"/>
        <v>51.25</v>
      </c>
      <c r="AW79" s="25">
        <f t="shared" si="50"/>
        <v>77.14</v>
      </c>
      <c r="AX79" s="25">
        <f t="shared" si="50"/>
        <v>68</v>
      </c>
      <c r="AY79" s="25">
        <f t="shared" si="50"/>
        <v>60</v>
      </c>
      <c r="AZ79" s="25">
        <f t="shared" si="50"/>
        <v>137.33000000000001</v>
      </c>
      <c r="BA79" s="25">
        <f t="shared" si="50"/>
        <v>296</v>
      </c>
      <c r="BB79" s="25">
        <f t="shared" si="50"/>
        <v>593</v>
      </c>
      <c r="BC79" s="25">
        <f t="shared" si="50"/>
        <v>558</v>
      </c>
      <c r="BD79" s="25">
        <f t="shared" si="50"/>
        <v>231</v>
      </c>
      <c r="BE79" s="25">
        <f t="shared" si="50"/>
        <v>401</v>
      </c>
      <c r="BF79" s="25">
        <f t="shared" si="50"/>
        <v>0</v>
      </c>
      <c r="BG79" s="25">
        <f t="shared" si="50"/>
        <v>26</v>
      </c>
      <c r="BH79" s="25">
        <f t="shared" si="50"/>
        <v>37</v>
      </c>
      <c r="BI79" s="25">
        <f t="shared" si="50"/>
        <v>25</v>
      </c>
      <c r="BJ79" s="25">
        <f t="shared" si="50"/>
        <v>25.59</v>
      </c>
      <c r="BK79" s="25">
        <f t="shared" si="50"/>
        <v>34</v>
      </c>
      <c r="BL79" s="25">
        <f t="shared" si="50"/>
        <v>304</v>
      </c>
      <c r="BM79" s="25">
        <f t="shared" si="50"/>
        <v>138.88</v>
      </c>
      <c r="BN79" s="25">
        <f t="shared" si="50"/>
        <v>20</v>
      </c>
      <c r="BO79" s="25">
        <f t="shared" ref="BO79" si="51">BO44</f>
        <v>10000</v>
      </c>
    </row>
    <row r="80" spans="1:69" ht="17.399999999999999" x14ac:dyDescent="0.35">
      <c r="B80" s="16" t="s">
        <v>29</v>
      </c>
      <c r="C80" s="17" t="s">
        <v>28</v>
      </c>
      <c r="D80" s="18">
        <f>D79/1000</f>
        <v>7.2719999999999993E-2</v>
      </c>
      <c r="E80" s="18">
        <f t="shared" ref="E80:BN80" si="52">E79/1000</f>
        <v>7.5999999999999998E-2</v>
      </c>
      <c r="F80" s="18">
        <f t="shared" si="52"/>
        <v>8.6999999999999994E-2</v>
      </c>
      <c r="G80" s="18">
        <f t="shared" si="52"/>
        <v>0.59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0.752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1.41E-2</v>
      </c>
      <c r="Y80" s="18">
        <f t="shared" si="52"/>
        <v>0</v>
      </c>
      <c r="Z80" s="18">
        <f t="shared" si="52"/>
        <v>0.46100000000000002</v>
      </c>
      <c r="AA80" s="18">
        <f t="shared" si="52"/>
        <v>0.34100000000000003</v>
      </c>
      <c r="AB80" s="18">
        <f t="shared" si="52"/>
        <v>0.36099999999999999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0.45400000000000001</v>
      </c>
      <c r="AF80" s="18">
        <f t="shared" si="52"/>
        <v>0.20899999999999999</v>
      </c>
      <c r="AG80" s="18">
        <f t="shared" si="52"/>
        <v>0.22727</v>
      </c>
      <c r="AH80" s="18">
        <f t="shared" si="52"/>
        <v>6.9199999999999998E-2</v>
      </c>
      <c r="AI80" s="18">
        <f t="shared" si="52"/>
        <v>5.9249999999999997E-2</v>
      </c>
      <c r="AJ80" s="18">
        <f t="shared" si="52"/>
        <v>0.05</v>
      </c>
      <c r="AK80" s="18">
        <f t="shared" si="52"/>
        <v>0.19</v>
      </c>
      <c r="AL80" s="18">
        <f t="shared" si="52"/>
        <v>0.2</v>
      </c>
      <c r="AM80" s="18">
        <f t="shared" si="52"/>
        <v>0.63684000000000007</v>
      </c>
      <c r="AN80" s="18">
        <f t="shared" si="52"/>
        <v>0.26700000000000002</v>
      </c>
      <c r="AO80" s="18">
        <f t="shared" si="52"/>
        <v>0</v>
      </c>
      <c r="AP80" s="18">
        <f t="shared" si="52"/>
        <v>0.2069</v>
      </c>
      <c r="AQ80" s="18">
        <f t="shared" si="52"/>
        <v>6.3750000000000001E-2</v>
      </c>
      <c r="AR80" s="18">
        <f t="shared" si="52"/>
        <v>6.5329999999999999E-2</v>
      </c>
      <c r="AS80" s="18">
        <f t="shared" si="52"/>
        <v>7.5999999999999998E-2</v>
      </c>
      <c r="AT80" s="18">
        <f t="shared" si="52"/>
        <v>6.429E-2</v>
      </c>
      <c r="AU80" s="18">
        <f t="shared" si="52"/>
        <v>6.071E-2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6.8000000000000005E-2</v>
      </c>
      <c r="AY80" s="18">
        <f t="shared" si="52"/>
        <v>0.06</v>
      </c>
      <c r="AZ80" s="18">
        <f t="shared" si="52"/>
        <v>0.13733000000000001</v>
      </c>
      <c r="BA80" s="18">
        <f t="shared" si="52"/>
        <v>0.29599999999999999</v>
      </c>
      <c r="BB80" s="18">
        <f t="shared" si="52"/>
        <v>0.59299999999999997</v>
      </c>
      <c r="BC80" s="18">
        <f t="shared" si="52"/>
        <v>0.55800000000000005</v>
      </c>
      <c r="BD80" s="18">
        <f t="shared" si="52"/>
        <v>0.23100000000000001</v>
      </c>
      <c r="BE80" s="18">
        <f t="shared" si="52"/>
        <v>0.40100000000000002</v>
      </c>
      <c r="BF80" s="18">
        <f t="shared" si="52"/>
        <v>0</v>
      </c>
      <c r="BG80" s="18">
        <f t="shared" si="52"/>
        <v>2.5999999999999999E-2</v>
      </c>
      <c r="BH80" s="18">
        <f t="shared" si="52"/>
        <v>3.6999999999999998E-2</v>
      </c>
      <c r="BI80" s="18">
        <f t="shared" si="52"/>
        <v>2.5000000000000001E-2</v>
      </c>
      <c r="BJ80" s="18">
        <f t="shared" si="52"/>
        <v>2.5589999999999998E-2</v>
      </c>
      <c r="BK80" s="18">
        <f t="shared" si="52"/>
        <v>3.4000000000000002E-2</v>
      </c>
      <c r="BL80" s="18">
        <f t="shared" si="52"/>
        <v>0.30399999999999999</v>
      </c>
      <c r="BM80" s="18">
        <f t="shared" si="52"/>
        <v>0.13888</v>
      </c>
      <c r="BN80" s="18">
        <f t="shared" si="52"/>
        <v>0.02</v>
      </c>
      <c r="BO80" s="18">
        <f t="shared" ref="BO80" si="53">BO79/1000</f>
        <v>10</v>
      </c>
    </row>
    <row r="81" spans="1:69" ht="17.399999999999999" x14ac:dyDescent="0.35">
      <c r="A81" s="26"/>
      <c r="B81" s="27" t="s">
        <v>30</v>
      </c>
      <c r="C81" s="94"/>
      <c r="D81" s="28">
        <f>D77*D79</f>
        <v>1.4543999999999999</v>
      </c>
      <c r="E81" s="28">
        <f t="shared" ref="E81:BN81" si="54">E77*E79</f>
        <v>3.04</v>
      </c>
      <c r="F81" s="28">
        <f t="shared" si="54"/>
        <v>1.74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2.8200000000000003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2.8214999999999999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2.47194</v>
      </c>
      <c r="BA81" s="28">
        <f t="shared" si="54"/>
        <v>0</v>
      </c>
      <c r="BB81" s="28">
        <f t="shared" si="54"/>
        <v>0</v>
      </c>
      <c r="BC81" s="28">
        <f t="shared" si="54"/>
        <v>8.0351999999999997</v>
      </c>
      <c r="BD81" s="28">
        <f t="shared" si="54"/>
        <v>6.93</v>
      </c>
      <c r="BE81" s="28">
        <f t="shared" si="54"/>
        <v>0</v>
      </c>
      <c r="BF81" s="28">
        <f t="shared" si="54"/>
        <v>0</v>
      </c>
      <c r="BG81" s="28">
        <f t="shared" si="54"/>
        <v>5.2780000000000005</v>
      </c>
      <c r="BH81" s="28">
        <f t="shared" si="54"/>
        <v>0.37</v>
      </c>
      <c r="BI81" s="28">
        <f t="shared" si="54"/>
        <v>0.85000000000000009</v>
      </c>
      <c r="BJ81" s="28">
        <f t="shared" si="54"/>
        <v>0.40944000000000003</v>
      </c>
      <c r="BK81" s="28">
        <f t="shared" si="54"/>
        <v>1.02</v>
      </c>
      <c r="BL81" s="28">
        <f t="shared" si="54"/>
        <v>0</v>
      </c>
      <c r="BM81" s="28">
        <f t="shared" si="54"/>
        <v>0.41664000000000001</v>
      </c>
      <c r="BN81" s="28">
        <f t="shared" si="54"/>
        <v>0.06</v>
      </c>
      <c r="BO81" s="28">
        <f t="shared" ref="BO81" si="55">BO77*BO79</f>
        <v>0</v>
      </c>
      <c r="BP81" s="29">
        <f>SUM(D81:BN81)</f>
        <v>44.431220000000003</v>
      </c>
      <c r="BQ81" s="30">
        <f>BP81/$C$9</f>
        <v>44.431220000000003</v>
      </c>
    </row>
    <row r="82" spans="1:69" ht="17.399999999999999" x14ac:dyDescent="0.35">
      <c r="A82" s="26"/>
      <c r="B82" s="27" t="s">
        <v>31</v>
      </c>
      <c r="C82" s="94"/>
      <c r="D82" s="28">
        <f>D77*D79</f>
        <v>1.4543999999999999</v>
      </c>
      <c r="E82" s="28">
        <f t="shared" ref="E82:BN82" si="56">E77*E79</f>
        <v>3.04</v>
      </c>
      <c r="F82" s="28">
        <f t="shared" si="56"/>
        <v>1.74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2.8200000000000003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2.8214999999999999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2.47194</v>
      </c>
      <c r="BA82" s="28">
        <f t="shared" si="56"/>
        <v>0</v>
      </c>
      <c r="BB82" s="28">
        <f t="shared" si="56"/>
        <v>0</v>
      </c>
      <c r="BC82" s="28">
        <f t="shared" si="56"/>
        <v>8.0351999999999997</v>
      </c>
      <c r="BD82" s="28">
        <f t="shared" si="56"/>
        <v>6.93</v>
      </c>
      <c r="BE82" s="28">
        <f t="shared" si="56"/>
        <v>0</v>
      </c>
      <c r="BF82" s="28">
        <f t="shared" si="56"/>
        <v>0</v>
      </c>
      <c r="BG82" s="28">
        <f t="shared" si="56"/>
        <v>5.2780000000000005</v>
      </c>
      <c r="BH82" s="28">
        <f t="shared" si="56"/>
        <v>0.37</v>
      </c>
      <c r="BI82" s="28">
        <f t="shared" si="56"/>
        <v>0.85000000000000009</v>
      </c>
      <c r="BJ82" s="28">
        <f t="shared" si="56"/>
        <v>0.40944000000000003</v>
      </c>
      <c r="BK82" s="28">
        <f t="shared" si="56"/>
        <v>1.02</v>
      </c>
      <c r="BL82" s="28">
        <f t="shared" si="56"/>
        <v>0</v>
      </c>
      <c r="BM82" s="28">
        <f t="shared" si="56"/>
        <v>0.41664000000000001</v>
      </c>
      <c r="BN82" s="28">
        <f t="shared" si="56"/>
        <v>0.06</v>
      </c>
      <c r="BO82" s="28">
        <f t="shared" ref="BO82" si="57">BO77*BO79</f>
        <v>0</v>
      </c>
      <c r="BP82" s="29">
        <f>SUM(D82:BN82)</f>
        <v>44.431220000000003</v>
      </c>
      <c r="BQ82" s="30">
        <f>BP82/$C$9</f>
        <v>44.431220000000003</v>
      </c>
    </row>
    <row r="85" spans="1:69" ht="15" customHeight="1" x14ac:dyDescent="0.3">
      <c r="A85" s="85"/>
      <c r="B85" s="3" t="s">
        <v>2</v>
      </c>
      <c r="C85" s="87" t="s">
        <v>3</v>
      </c>
      <c r="D85" s="89" t="str">
        <f t="shared" ref="D85:BN85" si="58">D7</f>
        <v>Хлеб пшеничный</v>
      </c>
      <c r="E85" s="89" t="str">
        <f t="shared" si="58"/>
        <v>Хлеб ржано-пшеничный</v>
      </c>
      <c r="F85" s="89" t="str">
        <f t="shared" si="58"/>
        <v>Сахар</v>
      </c>
      <c r="G85" s="89" t="str">
        <f t="shared" si="58"/>
        <v>Чай</v>
      </c>
      <c r="H85" s="89" t="str">
        <f t="shared" si="58"/>
        <v>Какао</v>
      </c>
      <c r="I85" s="89" t="str">
        <f t="shared" si="58"/>
        <v>Кофейный напиток</v>
      </c>
      <c r="J85" s="89" t="str">
        <f t="shared" si="58"/>
        <v>Молоко 2,5%</v>
      </c>
      <c r="K85" s="89" t="str">
        <f t="shared" si="58"/>
        <v>Масло сливочное</v>
      </c>
      <c r="L85" s="89" t="str">
        <f t="shared" si="58"/>
        <v>Сметана 15%</v>
      </c>
      <c r="M85" s="89" t="str">
        <f t="shared" si="58"/>
        <v>Молоко сухое</v>
      </c>
      <c r="N85" s="89" t="str">
        <f t="shared" si="58"/>
        <v>Снежок 2,5 %</v>
      </c>
      <c r="O85" s="89" t="str">
        <f t="shared" si="58"/>
        <v>Творог 5%</v>
      </c>
      <c r="P85" s="89" t="str">
        <f t="shared" si="58"/>
        <v>Молоко сгущенное</v>
      </c>
      <c r="Q85" s="89" t="str">
        <f t="shared" si="58"/>
        <v xml:space="preserve">Джем Сава </v>
      </c>
      <c r="R85" s="89" t="str">
        <f t="shared" si="58"/>
        <v>Сыр</v>
      </c>
      <c r="S85" s="89" t="str">
        <f t="shared" si="58"/>
        <v>Зеленый горошек</v>
      </c>
      <c r="T85" s="89" t="str">
        <f t="shared" si="58"/>
        <v>Кукуруза консервирован.</v>
      </c>
      <c r="U85" s="89" t="str">
        <f t="shared" si="58"/>
        <v>Консервы рыбные</v>
      </c>
      <c r="V85" s="89" t="str">
        <f t="shared" si="58"/>
        <v>Огурцы консервирован.</v>
      </c>
      <c r="W85" s="89" t="str">
        <f>W7</f>
        <v>Огурцы свежие</v>
      </c>
      <c r="X85" s="89" t="str">
        <f t="shared" si="58"/>
        <v>Яйцо</v>
      </c>
      <c r="Y85" s="89" t="str">
        <f t="shared" si="58"/>
        <v>Икра кабачковая</v>
      </c>
      <c r="Z85" s="89" t="str">
        <f t="shared" si="58"/>
        <v>Изюм</v>
      </c>
      <c r="AA85" s="89" t="str">
        <f t="shared" si="58"/>
        <v>Курага</v>
      </c>
      <c r="AB85" s="89" t="str">
        <f t="shared" si="58"/>
        <v>Чернослив</v>
      </c>
      <c r="AC85" s="89" t="str">
        <f t="shared" si="58"/>
        <v>Шиповник</v>
      </c>
      <c r="AD85" s="89" t="str">
        <f t="shared" si="58"/>
        <v>Сухофрукты</v>
      </c>
      <c r="AE85" s="89" t="str">
        <f t="shared" si="58"/>
        <v>Ягода свежемороженная</v>
      </c>
      <c r="AF85" s="89" t="str">
        <f t="shared" si="58"/>
        <v>Лимон</v>
      </c>
      <c r="AG85" s="89" t="str">
        <f t="shared" si="58"/>
        <v>Кисель</v>
      </c>
      <c r="AH85" s="89" t="str">
        <f t="shared" si="58"/>
        <v xml:space="preserve">Сок </v>
      </c>
      <c r="AI85" s="89" t="str">
        <f t="shared" si="58"/>
        <v>Макаронные изделия</v>
      </c>
      <c r="AJ85" s="89" t="str">
        <f t="shared" si="58"/>
        <v>Мука</v>
      </c>
      <c r="AK85" s="89" t="str">
        <f t="shared" si="58"/>
        <v>Дрожжи</v>
      </c>
      <c r="AL85" s="89" t="str">
        <f t="shared" si="58"/>
        <v>Печенье</v>
      </c>
      <c r="AM85" s="89" t="str">
        <f t="shared" si="58"/>
        <v>Пряники</v>
      </c>
      <c r="AN85" s="89" t="str">
        <f t="shared" si="58"/>
        <v>Вафли</v>
      </c>
      <c r="AO85" s="89" t="str">
        <f t="shared" si="58"/>
        <v>Конфеты</v>
      </c>
      <c r="AP85" s="89" t="str">
        <f t="shared" si="58"/>
        <v>Повидло Сава</v>
      </c>
      <c r="AQ85" s="89" t="str">
        <f t="shared" si="58"/>
        <v>Крупа геркулес</v>
      </c>
      <c r="AR85" s="89" t="str">
        <f t="shared" si="58"/>
        <v>Крупа горох</v>
      </c>
      <c r="AS85" s="89" t="str">
        <f t="shared" si="58"/>
        <v>Крупа гречневая</v>
      </c>
      <c r="AT85" s="89" t="str">
        <f t="shared" si="58"/>
        <v>Крупа кукурузная</v>
      </c>
      <c r="AU85" s="89" t="str">
        <f t="shared" si="58"/>
        <v>Крупа манная</v>
      </c>
      <c r="AV85" s="89" t="str">
        <f t="shared" si="58"/>
        <v>Крупа перловая</v>
      </c>
      <c r="AW85" s="89" t="str">
        <f t="shared" si="58"/>
        <v>Крупа пшеничная</v>
      </c>
      <c r="AX85" s="89" t="str">
        <f t="shared" si="58"/>
        <v>Крупа пшено</v>
      </c>
      <c r="AY85" s="89" t="str">
        <f t="shared" si="58"/>
        <v>Крупа ячневая</v>
      </c>
      <c r="AZ85" s="89" t="str">
        <f t="shared" si="58"/>
        <v>Рис</v>
      </c>
      <c r="BA85" s="89" t="str">
        <f t="shared" si="58"/>
        <v>Цыпленок бройлер</v>
      </c>
      <c r="BB85" s="89" t="str">
        <f t="shared" si="58"/>
        <v>Филе куриное</v>
      </c>
      <c r="BC85" s="89" t="str">
        <f t="shared" si="58"/>
        <v>Фарш говяжий</v>
      </c>
      <c r="BD85" s="89" t="str">
        <f t="shared" si="58"/>
        <v>Печень куриная</v>
      </c>
      <c r="BE85" s="89" t="str">
        <f t="shared" si="58"/>
        <v>Филе минтая</v>
      </c>
      <c r="BF85" s="89" t="str">
        <f t="shared" si="58"/>
        <v>Филе сельди слабосол.</v>
      </c>
      <c r="BG85" s="89" t="str">
        <f t="shared" si="58"/>
        <v>Картофель</v>
      </c>
      <c r="BH85" s="89" t="str">
        <f t="shared" si="58"/>
        <v>Морковь</v>
      </c>
      <c r="BI85" s="89" t="str">
        <f t="shared" si="58"/>
        <v>Лук</v>
      </c>
      <c r="BJ85" s="89" t="str">
        <f t="shared" si="58"/>
        <v>Капуста</v>
      </c>
      <c r="BK85" s="89" t="str">
        <f t="shared" si="58"/>
        <v>Свекла</v>
      </c>
      <c r="BL85" s="89" t="str">
        <f t="shared" si="58"/>
        <v>Томатная паста</v>
      </c>
      <c r="BM85" s="89" t="str">
        <f t="shared" si="58"/>
        <v>Масло растительное</v>
      </c>
      <c r="BN85" s="89" t="str">
        <f t="shared" si="58"/>
        <v>Соль</v>
      </c>
      <c r="BO85" s="89" t="str">
        <f t="shared" ref="BO85" si="59">BO7</f>
        <v>Аскорбиновая кислота</v>
      </c>
      <c r="BP85" s="95" t="s">
        <v>4</v>
      </c>
      <c r="BQ85" s="95" t="s">
        <v>5</v>
      </c>
    </row>
    <row r="86" spans="1:69" ht="36.75" customHeight="1" x14ac:dyDescent="0.3">
      <c r="A86" s="86"/>
      <c r="B86" s="4" t="s">
        <v>6</v>
      </c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95"/>
      <c r="BQ86" s="95"/>
    </row>
    <row r="87" spans="1:69" x14ac:dyDescent="0.3">
      <c r="A87" s="90" t="s">
        <v>18</v>
      </c>
      <c r="B87" s="5" t="str">
        <f>B21</f>
        <v>Снежок</v>
      </c>
      <c r="C87" s="91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0.14000000000000001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3">
      <c r="A88" s="90"/>
      <c r="B88" s="5" t="str">
        <f>B22</f>
        <v>Вафли</v>
      </c>
      <c r="C88" s="92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3">
      <c r="A89" s="90"/>
      <c r="B89" s="5"/>
      <c r="C89" s="92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3">
      <c r="A90" s="90"/>
      <c r="B90" s="5"/>
      <c r="C90" s="92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399999999999999" x14ac:dyDescent="0.35">
      <c r="B91" s="16" t="s">
        <v>24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0.14000000000000001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0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399999999999999" x14ac:dyDescent="0.35">
      <c r="B92" s="16" t="s">
        <v>25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0.14000000000000001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0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399999999999999" x14ac:dyDescent="0.35">
      <c r="A94" s="22"/>
      <c r="B94" s="23" t="s">
        <v>27</v>
      </c>
      <c r="C94" s="24" t="s">
        <v>28</v>
      </c>
      <c r="D94" s="25">
        <f>D44</f>
        <v>72.72</v>
      </c>
      <c r="E94" s="25">
        <f t="shared" ref="E94:BN94" si="69">E44</f>
        <v>76</v>
      </c>
      <c r="F94" s="25">
        <f t="shared" si="69"/>
        <v>87</v>
      </c>
      <c r="G94" s="25">
        <f t="shared" si="69"/>
        <v>590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752</v>
      </c>
      <c r="V94" s="25">
        <f t="shared" si="69"/>
        <v>352.56</v>
      </c>
      <c r="W94" s="25">
        <f>W44</f>
        <v>139</v>
      </c>
      <c r="X94" s="25">
        <f t="shared" si="69"/>
        <v>14.1</v>
      </c>
      <c r="Y94" s="25">
        <f t="shared" si="69"/>
        <v>0</v>
      </c>
      <c r="Z94" s="25">
        <f t="shared" si="69"/>
        <v>461</v>
      </c>
      <c r="AA94" s="25">
        <f t="shared" si="69"/>
        <v>341</v>
      </c>
      <c r="AB94" s="25">
        <f t="shared" si="69"/>
        <v>361</v>
      </c>
      <c r="AC94" s="25">
        <f t="shared" si="69"/>
        <v>250</v>
      </c>
      <c r="AD94" s="25">
        <f t="shared" si="69"/>
        <v>145</v>
      </c>
      <c r="AE94" s="25">
        <f t="shared" si="69"/>
        <v>454</v>
      </c>
      <c r="AF94" s="25">
        <f t="shared" si="69"/>
        <v>209</v>
      </c>
      <c r="AG94" s="25">
        <f t="shared" si="69"/>
        <v>227.27</v>
      </c>
      <c r="AH94" s="25">
        <f t="shared" si="69"/>
        <v>69.2</v>
      </c>
      <c r="AI94" s="25">
        <f t="shared" si="69"/>
        <v>59.25</v>
      </c>
      <c r="AJ94" s="25">
        <f t="shared" si="69"/>
        <v>50</v>
      </c>
      <c r="AK94" s="25">
        <f t="shared" si="69"/>
        <v>190</v>
      </c>
      <c r="AL94" s="25">
        <f t="shared" si="69"/>
        <v>200</v>
      </c>
      <c r="AM94" s="25">
        <f t="shared" si="69"/>
        <v>636.84</v>
      </c>
      <c r="AN94" s="25">
        <f t="shared" si="69"/>
        <v>267</v>
      </c>
      <c r="AO94" s="25">
        <f t="shared" si="69"/>
        <v>0</v>
      </c>
      <c r="AP94" s="25">
        <f t="shared" si="69"/>
        <v>206.9</v>
      </c>
      <c r="AQ94" s="25">
        <f t="shared" si="69"/>
        <v>63.75</v>
      </c>
      <c r="AR94" s="25">
        <f t="shared" si="69"/>
        <v>65.33</v>
      </c>
      <c r="AS94" s="25">
        <f t="shared" si="69"/>
        <v>76</v>
      </c>
      <c r="AT94" s="25">
        <f t="shared" si="69"/>
        <v>64.290000000000006</v>
      </c>
      <c r="AU94" s="25">
        <f t="shared" si="69"/>
        <v>60.71</v>
      </c>
      <c r="AV94" s="25">
        <f t="shared" si="69"/>
        <v>51.25</v>
      </c>
      <c r="AW94" s="25">
        <f t="shared" si="69"/>
        <v>77.14</v>
      </c>
      <c r="AX94" s="25">
        <f t="shared" si="69"/>
        <v>68</v>
      </c>
      <c r="AY94" s="25">
        <f t="shared" si="69"/>
        <v>60</v>
      </c>
      <c r="AZ94" s="25">
        <f t="shared" si="69"/>
        <v>137.33000000000001</v>
      </c>
      <c r="BA94" s="25">
        <f t="shared" si="69"/>
        <v>296</v>
      </c>
      <c r="BB94" s="25">
        <f t="shared" si="69"/>
        <v>593</v>
      </c>
      <c r="BC94" s="25">
        <f t="shared" si="69"/>
        <v>558</v>
      </c>
      <c r="BD94" s="25">
        <f t="shared" si="69"/>
        <v>231</v>
      </c>
      <c r="BE94" s="25">
        <f t="shared" si="69"/>
        <v>401</v>
      </c>
      <c r="BF94" s="25">
        <f t="shared" si="69"/>
        <v>0</v>
      </c>
      <c r="BG94" s="25">
        <f t="shared" si="69"/>
        <v>26</v>
      </c>
      <c r="BH94" s="25">
        <f t="shared" si="69"/>
        <v>37</v>
      </c>
      <c r="BI94" s="25">
        <f t="shared" si="69"/>
        <v>25</v>
      </c>
      <c r="BJ94" s="25">
        <f t="shared" si="69"/>
        <v>25.59</v>
      </c>
      <c r="BK94" s="25">
        <f t="shared" si="69"/>
        <v>34</v>
      </c>
      <c r="BL94" s="25">
        <f t="shared" si="69"/>
        <v>304</v>
      </c>
      <c r="BM94" s="25">
        <f t="shared" si="69"/>
        <v>138.88</v>
      </c>
      <c r="BN94" s="25">
        <f t="shared" si="69"/>
        <v>20</v>
      </c>
      <c r="BO94" s="25">
        <f t="shared" ref="BO94" si="70">BO44</f>
        <v>10000</v>
      </c>
    </row>
    <row r="95" spans="1:69" ht="17.399999999999999" x14ac:dyDescent="0.35">
      <c r="B95" s="16" t="s">
        <v>29</v>
      </c>
      <c r="C95" s="17" t="s">
        <v>28</v>
      </c>
      <c r="D95" s="18">
        <f>D94/1000</f>
        <v>7.2719999999999993E-2</v>
      </c>
      <c r="E95" s="18">
        <f t="shared" ref="E95:BN95" si="71">E94/1000</f>
        <v>7.5999999999999998E-2</v>
      </c>
      <c r="F95" s="18">
        <f t="shared" si="71"/>
        <v>8.6999999999999994E-2</v>
      </c>
      <c r="G95" s="18">
        <f t="shared" si="71"/>
        <v>0.59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0.752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1.41E-2</v>
      </c>
      <c r="Y95" s="18">
        <f t="shared" si="71"/>
        <v>0</v>
      </c>
      <c r="Z95" s="18">
        <f t="shared" si="71"/>
        <v>0.46100000000000002</v>
      </c>
      <c r="AA95" s="18">
        <f t="shared" si="71"/>
        <v>0.34100000000000003</v>
      </c>
      <c r="AB95" s="18">
        <f t="shared" si="71"/>
        <v>0.36099999999999999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0.45400000000000001</v>
      </c>
      <c r="AF95" s="18">
        <f t="shared" si="71"/>
        <v>0.20899999999999999</v>
      </c>
      <c r="AG95" s="18">
        <f t="shared" si="71"/>
        <v>0.22727</v>
      </c>
      <c r="AH95" s="18">
        <f t="shared" si="71"/>
        <v>6.9199999999999998E-2</v>
      </c>
      <c r="AI95" s="18">
        <f t="shared" si="71"/>
        <v>5.9249999999999997E-2</v>
      </c>
      <c r="AJ95" s="18">
        <f t="shared" si="71"/>
        <v>0.05</v>
      </c>
      <c r="AK95" s="18">
        <f t="shared" si="71"/>
        <v>0.19</v>
      </c>
      <c r="AL95" s="18">
        <f t="shared" si="71"/>
        <v>0.2</v>
      </c>
      <c r="AM95" s="18">
        <f t="shared" si="71"/>
        <v>0.63684000000000007</v>
      </c>
      <c r="AN95" s="18">
        <f t="shared" si="71"/>
        <v>0.26700000000000002</v>
      </c>
      <c r="AO95" s="18">
        <f t="shared" si="71"/>
        <v>0</v>
      </c>
      <c r="AP95" s="18">
        <f t="shared" si="71"/>
        <v>0.2069</v>
      </c>
      <c r="AQ95" s="18">
        <f t="shared" si="71"/>
        <v>6.3750000000000001E-2</v>
      </c>
      <c r="AR95" s="18">
        <f t="shared" si="71"/>
        <v>6.5329999999999999E-2</v>
      </c>
      <c r="AS95" s="18">
        <f t="shared" si="71"/>
        <v>7.5999999999999998E-2</v>
      </c>
      <c r="AT95" s="18">
        <f t="shared" si="71"/>
        <v>6.429E-2</v>
      </c>
      <c r="AU95" s="18">
        <f t="shared" si="71"/>
        <v>6.071E-2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6.8000000000000005E-2</v>
      </c>
      <c r="AY95" s="18">
        <f t="shared" si="71"/>
        <v>0.06</v>
      </c>
      <c r="AZ95" s="18">
        <f t="shared" si="71"/>
        <v>0.13733000000000001</v>
      </c>
      <c r="BA95" s="18">
        <f t="shared" si="71"/>
        <v>0.29599999999999999</v>
      </c>
      <c r="BB95" s="18">
        <f t="shared" si="71"/>
        <v>0.59299999999999997</v>
      </c>
      <c r="BC95" s="18">
        <f t="shared" si="71"/>
        <v>0.55800000000000005</v>
      </c>
      <c r="BD95" s="18">
        <f t="shared" si="71"/>
        <v>0.23100000000000001</v>
      </c>
      <c r="BE95" s="18">
        <f t="shared" si="71"/>
        <v>0.40100000000000002</v>
      </c>
      <c r="BF95" s="18">
        <f t="shared" si="71"/>
        <v>0</v>
      </c>
      <c r="BG95" s="18">
        <f t="shared" si="71"/>
        <v>2.5999999999999999E-2</v>
      </c>
      <c r="BH95" s="18">
        <f t="shared" si="71"/>
        <v>3.6999999999999998E-2</v>
      </c>
      <c r="BI95" s="18">
        <f t="shared" si="71"/>
        <v>2.5000000000000001E-2</v>
      </c>
      <c r="BJ95" s="18">
        <f t="shared" si="71"/>
        <v>2.5589999999999998E-2</v>
      </c>
      <c r="BK95" s="18">
        <f t="shared" si="71"/>
        <v>3.4000000000000002E-2</v>
      </c>
      <c r="BL95" s="18">
        <f t="shared" si="71"/>
        <v>0.30399999999999999</v>
      </c>
      <c r="BM95" s="18">
        <f t="shared" si="71"/>
        <v>0.13888</v>
      </c>
      <c r="BN95" s="18">
        <f t="shared" si="71"/>
        <v>0.02</v>
      </c>
      <c r="BO95" s="18">
        <f t="shared" ref="BO95" si="72">BO94/1000</f>
        <v>10</v>
      </c>
    </row>
    <row r="96" spans="1:69" ht="17.399999999999999" x14ac:dyDescent="0.35">
      <c r="A96" s="26"/>
      <c r="B96" s="27" t="s">
        <v>30</v>
      </c>
      <c r="C96" s="94"/>
      <c r="D96" s="28">
        <f>D92*D94</f>
        <v>0</v>
      </c>
      <c r="E96" s="28">
        <f t="shared" ref="E96:BN96" si="73">E92*E94</f>
        <v>0</v>
      </c>
      <c r="F96" s="28">
        <f t="shared" si="73"/>
        <v>0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14.613200000000001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0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5.34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19.953200000000002</v>
      </c>
      <c r="BQ96" s="30">
        <f>BP96/$C$9</f>
        <v>19.953200000000002</v>
      </c>
    </row>
    <row r="97" spans="1:69" ht="17.399999999999999" x14ac:dyDescent="0.35">
      <c r="A97" s="26"/>
      <c r="B97" s="27" t="s">
        <v>31</v>
      </c>
      <c r="C97" s="94"/>
      <c r="D97" s="28">
        <f>D92*D94</f>
        <v>0</v>
      </c>
      <c r="E97" s="28">
        <f t="shared" ref="E97:BN97" si="75">E92*E94</f>
        <v>0</v>
      </c>
      <c r="F97" s="28">
        <f t="shared" si="75"/>
        <v>0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14.613200000000001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0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5.34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19.953200000000002</v>
      </c>
      <c r="BQ97" s="30">
        <f>BP97/$C$9</f>
        <v>19.953200000000002</v>
      </c>
    </row>
    <row r="100" spans="1:69" ht="15" customHeight="1" x14ac:dyDescent="0.3">
      <c r="A100" s="85"/>
      <c r="B100" s="3" t="s">
        <v>2</v>
      </c>
      <c r="C100" s="87" t="s">
        <v>3</v>
      </c>
      <c r="D100" s="89" t="str">
        <f t="shared" ref="D100:BN100" si="77">D7</f>
        <v>Хлеб пшеничный</v>
      </c>
      <c r="E100" s="89" t="str">
        <f t="shared" si="77"/>
        <v>Хлеб ржано-пшеничный</v>
      </c>
      <c r="F100" s="89" t="str">
        <f t="shared" si="77"/>
        <v>Сахар</v>
      </c>
      <c r="G100" s="89" t="str">
        <f t="shared" si="77"/>
        <v>Чай</v>
      </c>
      <c r="H100" s="89" t="str">
        <f t="shared" si="77"/>
        <v>Какао</v>
      </c>
      <c r="I100" s="89" t="str">
        <f t="shared" si="77"/>
        <v>Кофейный напиток</v>
      </c>
      <c r="J100" s="89" t="str">
        <f t="shared" si="77"/>
        <v>Молоко 2,5%</v>
      </c>
      <c r="K100" s="89" t="str">
        <f t="shared" si="77"/>
        <v>Масло сливочное</v>
      </c>
      <c r="L100" s="89" t="str">
        <f t="shared" si="77"/>
        <v>Сметана 15%</v>
      </c>
      <c r="M100" s="89" t="str">
        <f t="shared" si="77"/>
        <v>Молоко сухое</v>
      </c>
      <c r="N100" s="89" t="str">
        <f t="shared" si="77"/>
        <v>Снежок 2,5 %</v>
      </c>
      <c r="O100" s="89" t="str">
        <f t="shared" si="77"/>
        <v>Творог 5%</v>
      </c>
      <c r="P100" s="89" t="str">
        <f t="shared" si="77"/>
        <v>Молоко сгущенное</v>
      </c>
      <c r="Q100" s="89" t="str">
        <f t="shared" si="77"/>
        <v xml:space="preserve">Джем Сава </v>
      </c>
      <c r="R100" s="89" t="str">
        <f t="shared" si="77"/>
        <v>Сыр</v>
      </c>
      <c r="S100" s="89" t="str">
        <f t="shared" si="77"/>
        <v>Зеленый горошек</v>
      </c>
      <c r="T100" s="89" t="str">
        <f t="shared" si="77"/>
        <v>Кукуруза консервирован.</v>
      </c>
      <c r="U100" s="89" t="str">
        <f t="shared" si="77"/>
        <v>Консервы рыбные</v>
      </c>
      <c r="V100" s="89" t="str">
        <f t="shared" si="77"/>
        <v>Огурцы консервирован.</v>
      </c>
      <c r="W100" s="89" t="str">
        <f>W7</f>
        <v>Огурцы свежие</v>
      </c>
      <c r="X100" s="89" t="str">
        <f t="shared" si="77"/>
        <v>Яйцо</v>
      </c>
      <c r="Y100" s="89" t="str">
        <f t="shared" si="77"/>
        <v>Икра кабачковая</v>
      </c>
      <c r="Z100" s="89" t="str">
        <f t="shared" si="77"/>
        <v>Изюм</v>
      </c>
      <c r="AA100" s="89" t="str">
        <f t="shared" si="77"/>
        <v>Курага</v>
      </c>
      <c r="AB100" s="89" t="str">
        <f t="shared" si="77"/>
        <v>Чернослив</v>
      </c>
      <c r="AC100" s="89" t="str">
        <f t="shared" si="77"/>
        <v>Шиповник</v>
      </c>
      <c r="AD100" s="89" t="str">
        <f t="shared" si="77"/>
        <v>Сухофрукты</v>
      </c>
      <c r="AE100" s="89" t="str">
        <f t="shared" si="77"/>
        <v>Ягода свежемороженная</v>
      </c>
      <c r="AF100" s="89" t="str">
        <f t="shared" si="77"/>
        <v>Лимон</v>
      </c>
      <c r="AG100" s="89" t="str">
        <f t="shared" si="77"/>
        <v>Кисель</v>
      </c>
      <c r="AH100" s="89" t="str">
        <f t="shared" si="77"/>
        <v xml:space="preserve">Сок </v>
      </c>
      <c r="AI100" s="89" t="str">
        <f t="shared" si="77"/>
        <v>Макаронные изделия</v>
      </c>
      <c r="AJ100" s="89" t="str">
        <f t="shared" si="77"/>
        <v>Мука</v>
      </c>
      <c r="AK100" s="89" t="str">
        <f t="shared" si="77"/>
        <v>Дрожжи</v>
      </c>
      <c r="AL100" s="89" t="str">
        <f t="shared" si="77"/>
        <v>Печенье</v>
      </c>
      <c r="AM100" s="89" t="str">
        <f t="shared" si="77"/>
        <v>Пряники</v>
      </c>
      <c r="AN100" s="89" t="str">
        <f t="shared" si="77"/>
        <v>Вафли</v>
      </c>
      <c r="AO100" s="89" t="str">
        <f t="shared" si="77"/>
        <v>Конфеты</v>
      </c>
      <c r="AP100" s="89" t="str">
        <f t="shared" si="77"/>
        <v>Повидло Сава</v>
      </c>
      <c r="AQ100" s="89" t="str">
        <f t="shared" si="77"/>
        <v>Крупа геркулес</v>
      </c>
      <c r="AR100" s="89" t="str">
        <f t="shared" si="77"/>
        <v>Крупа горох</v>
      </c>
      <c r="AS100" s="89" t="str">
        <f t="shared" si="77"/>
        <v>Крупа гречневая</v>
      </c>
      <c r="AT100" s="89" t="str">
        <f t="shared" si="77"/>
        <v>Крупа кукурузная</v>
      </c>
      <c r="AU100" s="89" t="str">
        <f t="shared" si="77"/>
        <v>Крупа манная</v>
      </c>
      <c r="AV100" s="89" t="str">
        <f t="shared" si="77"/>
        <v>Крупа перловая</v>
      </c>
      <c r="AW100" s="89" t="str">
        <f t="shared" si="77"/>
        <v>Крупа пшеничная</v>
      </c>
      <c r="AX100" s="89" t="str">
        <f t="shared" si="77"/>
        <v>Крупа пшено</v>
      </c>
      <c r="AY100" s="89" t="str">
        <f t="shared" si="77"/>
        <v>Крупа ячневая</v>
      </c>
      <c r="AZ100" s="89" t="str">
        <f t="shared" si="77"/>
        <v>Рис</v>
      </c>
      <c r="BA100" s="89" t="str">
        <f t="shared" si="77"/>
        <v>Цыпленок бройлер</v>
      </c>
      <c r="BB100" s="89" t="str">
        <f t="shared" si="77"/>
        <v>Филе куриное</v>
      </c>
      <c r="BC100" s="89" t="str">
        <f t="shared" si="77"/>
        <v>Фарш говяжий</v>
      </c>
      <c r="BD100" s="89" t="str">
        <f t="shared" si="77"/>
        <v>Печень куриная</v>
      </c>
      <c r="BE100" s="89" t="str">
        <f t="shared" si="77"/>
        <v>Филе минтая</v>
      </c>
      <c r="BF100" s="89" t="str">
        <f t="shared" si="77"/>
        <v>Филе сельди слабосол.</v>
      </c>
      <c r="BG100" s="89" t="str">
        <f t="shared" si="77"/>
        <v>Картофель</v>
      </c>
      <c r="BH100" s="89" t="str">
        <f t="shared" si="77"/>
        <v>Морковь</v>
      </c>
      <c r="BI100" s="89" t="str">
        <f t="shared" si="77"/>
        <v>Лук</v>
      </c>
      <c r="BJ100" s="89" t="str">
        <f t="shared" si="77"/>
        <v>Капуста</v>
      </c>
      <c r="BK100" s="89" t="str">
        <f t="shared" si="77"/>
        <v>Свекла</v>
      </c>
      <c r="BL100" s="89" t="str">
        <f t="shared" si="77"/>
        <v>Томатная паста</v>
      </c>
      <c r="BM100" s="89" t="str">
        <f t="shared" si="77"/>
        <v>Масло растительное</v>
      </c>
      <c r="BN100" s="89" t="str">
        <f t="shared" si="77"/>
        <v>Соль</v>
      </c>
      <c r="BO100" s="89" t="str">
        <f t="shared" ref="BO100" si="78">BO7</f>
        <v>Аскорбиновая кислота</v>
      </c>
      <c r="BP100" s="95" t="s">
        <v>4</v>
      </c>
      <c r="BQ100" s="95" t="s">
        <v>5</v>
      </c>
    </row>
    <row r="101" spans="1:69" ht="36.75" customHeight="1" x14ac:dyDescent="0.3">
      <c r="A101" s="86"/>
      <c r="B101" s="4" t="s">
        <v>6</v>
      </c>
      <c r="C101" s="8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95"/>
      <c r="BQ101" s="95"/>
    </row>
    <row r="102" spans="1:69" x14ac:dyDescent="0.3">
      <c r="A102" s="90" t="s">
        <v>21</v>
      </c>
      <c r="B102" s="14" t="str">
        <f>B25</f>
        <v>Суп молочный с пшеном</v>
      </c>
      <c r="C102" s="91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3">
      <c r="A103" s="90"/>
      <c r="B103" s="14" t="str">
        <f>B26</f>
        <v>Хлеб пшеничный</v>
      </c>
      <c r="C103" s="92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3">
      <c r="A104" s="90"/>
      <c r="B104" s="14" t="str">
        <f>B27</f>
        <v>Чай с сахаром</v>
      </c>
      <c r="C104" s="92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3">
      <c r="A105" s="90"/>
      <c r="B105" s="15"/>
      <c r="C105" s="92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3">
      <c r="A106" s="90"/>
      <c r="B106" s="5"/>
      <c r="C106" s="93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399999999999999" x14ac:dyDescent="0.35">
      <c r="B107" s="16" t="s">
        <v>24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399999999999999" x14ac:dyDescent="0.35">
      <c r="B108" s="16" t="s">
        <v>25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399999999999999" x14ac:dyDescent="0.35">
      <c r="A110" s="22"/>
      <c r="B110" s="23" t="s">
        <v>27</v>
      </c>
      <c r="C110" s="24" t="s">
        <v>28</v>
      </c>
      <c r="D110" s="25">
        <f>D44</f>
        <v>72.72</v>
      </c>
      <c r="E110" s="25">
        <f t="shared" ref="E110:BN110" si="87">E44</f>
        <v>76</v>
      </c>
      <c r="F110" s="25">
        <f t="shared" si="87"/>
        <v>87</v>
      </c>
      <c r="G110" s="25">
        <f t="shared" si="87"/>
        <v>590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752</v>
      </c>
      <c r="V110" s="25">
        <f t="shared" si="87"/>
        <v>352.56</v>
      </c>
      <c r="W110" s="25">
        <f>W44</f>
        <v>139</v>
      </c>
      <c r="X110" s="25">
        <f t="shared" si="87"/>
        <v>14.1</v>
      </c>
      <c r="Y110" s="25">
        <f t="shared" si="87"/>
        <v>0</v>
      </c>
      <c r="Z110" s="25">
        <f t="shared" si="87"/>
        <v>461</v>
      </c>
      <c r="AA110" s="25">
        <f t="shared" si="87"/>
        <v>341</v>
      </c>
      <c r="AB110" s="25">
        <f t="shared" si="87"/>
        <v>361</v>
      </c>
      <c r="AC110" s="25">
        <f t="shared" si="87"/>
        <v>250</v>
      </c>
      <c r="AD110" s="25">
        <f t="shared" si="87"/>
        <v>145</v>
      </c>
      <c r="AE110" s="25">
        <f t="shared" si="87"/>
        <v>454</v>
      </c>
      <c r="AF110" s="25">
        <f t="shared" si="87"/>
        <v>209</v>
      </c>
      <c r="AG110" s="25">
        <f t="shared" si="87"/>
        <v>227.27</v>
      </c>
      <c r="AH110" s="25">
        <f t="shared" si="87"/>
        <v>69.2</v>
      </c>
      <c r="AI110" s="25">
        <f t="shared" si="87"/>
        <v>59.25</v>
      </c>
      <c r="AJ110" s="25">
        <f t="shared" si="87"/>
        <v>50</v>
      </c>
      <c r="AK110" s="25">
        <f t="shared" si="87"/>
        <v>190</v>
      </c>
      <c r="AL110" s="25">
        <f t="shared" si="87"/>
        <v>200</v>
      </c>
      <c r="AM110" s="25">
        <f t="shared" si="87"/>
        <v>636.84</v>
      </c>
      <c r="AN110" s="25">
        <f t="shared" si="87"/>
        <v>267</v>
      </c>
      <c r="AO110" s="25">
        <f t="shared" si="87"/>
        <v>0</v>
      </c>
      <c r="AP110" s="25">
        <f t="shared" si="87"/>
        <v>206.9</v>
      </c>
      <c r="AQ110" s="25">
        <f t="shared" si="87"/>
        <v>63.75</v>
      </c>
      <c r="AR110" s="25">
        <f t="shared" si="87"/>
        <v>65.33</v>
      </c>
      <c r="AS110" s="25">
        <f t="shared" si="87"/>
        <v>76</v>
      </c>
      <c r="AT110" s="25">
        <f t="shared" si="87"/>
        <v>64.290000000000006</v>
      </c>
      <c r="AU110" s="25">
        <f t="shared" si="87"/>
        <v>60.71</v>
      </c>
      <c r="AV110" s="25">
        <f t="shared" si="87"/>
        <v>51.25</v>
      </c>
      <c r="AW110" s="25">
        <f t="shared" si="87"/>
        <v>77.14</v>
      </c>
      <c r="AX110" s="25">
        <f t="shared" si="87"/>
        <v>68</v>
      </c>
      <c r="AY110" s="25">
        <f t="shared" si="87"/>
        <v>60</v>
      </c>
      <c r="AZ110" s="25">
        <f t="shared" si="87"/>
        <v>137.33000000000001</v>
      </c>
      <c r="BA110" s="25">
        <f t="shared" si="87"/>
        <v>296</v>
      </c>
      <c r="BB110" s="25">
        <f t="shared" si="87"/>
        <v>593</v>
      </c>
      <c r="BC110" s="25">
        <f t="shared" si="87"/>
        <v>558</v>
      </c>
      <c r="BD110" s="25">
        <f t="shared" si="87"/>
        <v>231</v>
      </c>
      <c r="BE110" s="25">
        <f t="shared" si="87"/>
        <v>401</v>
      </c>
      <c r="BF110" s="25">
        <f t="shared" si="87"/>
        <v>0</v>
      </c>
      <c r="BG110" s="25">
        <f t="shared" si="87"/>
        <v>26</v>
      </c>
      <c r="BH110" s="25">
        <f t="shared" si="87"/>
        <v>37</v>
      </c>
      <c r="BI110" s="25">
        <f t="shared" si="87"/>
        <v>25</v>
      </c>
      <c r="BJ110" s="25">
        <f t="shared" si="87"/>
        <v>25.59</v>
      </c>
      <c r="BK110" s="25">
        <f t="shared" si="87"/>
        <v>34</v>
      </c>
      <c r="BL110" s="25">
        <f t="shared" si="87"/>
        <v>304</v>
      </c>
      <c r="BM110" s="25">
        <f t="shared" si="87"/>
        <v>138.88</v>
      </c>
      <c r="BN110" s="25">
        <f t="shared" si="87"/>
        <v>20</v>
      </c>
      <c r="BO110" s="25">
        <f t="shared" ref="BO110" si="88">BO44</f>
        <v>10000</v>
      </c>
    </row>
    <row r="111" spans="1:69" ht="17.399999999999999" x14ac:dyDescent="0.35">
      <c r="B111" s="16" t="s">
        <v>29</v>
      </c>
      <c r="C111" s="17" t="s">
        <v>28</v>
      </c>
      <c r="D111" s="18">
        <f>D110/1000</f>
        <v>7.2719999999999993E-2</v>
      </c>
      <c r="E111" s="18">
        <f t="shared" ref="E111:BN111" si="89">E110/1000</f>
        <v>7.5999999999999998E-2</v>
      </c>
      <c r="F111" s="18">
        <f t="shared" si="89"/>
        <v>8.6999999999999994E-2</v>
      </c>
      <c r="G111" s="18">
        <f t="shared" si="89"/>
        <v>0.59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0.752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1.41E-2</v>
      </c>
      <c r="Y111" s="18">
        <f t="shared" si="89"/>
        <v>0</v>
      </c>
      <c r="Z111" s="18">
        <f t="shared" si="89"/>
        <v>0.46100000000000002</v>
      </c>
      <c r="AA111" s="18">
        <f t="shared" si="89"/>
        <v>0.34100000000000003</v>
      </c>
      <c r="AB111" s="18">
        <f t="shared" si="89"/>
        <v>0.36099999999999999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0.45400000000000001</v>
      </c>
      <c r="AF111" s="18">
        <f t="shared" si="89"/>
        <v>0.20899999999999999</v>
      </c>
      <c r="AG111" s="18">
        <f t="shared" si="89"/>
        <v>0.22727</v>
      </c>
      <c r="AH111" s="18">
        <f t="shared" si="89"/>
        <v>6.9199999999999998E-2</v>
      </c>
      <c r="AI111" s="18">
        <f t="shared" si="89"/>
        <v>5.9249999999999997E-2</v>
      </c>
      <c r="AJ111" s="18">
        <f t="shared" si="89"/>
        <v>0.05</v>
      </c>
      <c r="AK111" s="18">
        <f t="shared" si="89"/>
        <v>0.19</v>
      </c>
      <c r="AL111" s="18">
        <f t="shared" si="89"/>
        <v>0.2</v>
      </c>
      <c r="AM111" s="18">
        <f t="shared" si="89"/>
        <v>0.63684000000000007</v>
      </c>
      <c r="AN111" s="18">
        <f t="shared" si="89"/>
        <v>0.26700000000000002</v>
      </c>
      <c r="AO111" s="18">
        <f t="shared" si="89"/>
        <v>0</v>
      </c>
      <c r="AP111" s="18">
        <f t="shared" si="89"/>
        <v>0.2069</v>
      </c>
      <c r="AQ111" s="18">
        <f t="shared" si="89"/>
        <v>6.3750000000000001E-2</v>
      </c>
      <c r="AR111" s="18">
        <f t="shared" si="89"/>
        <v>6.5329999999999999E-2</v>
      </c>
      <c r="AS111" s="18">
        <f t="shared" si="89"/>
        <v>7.5999999999999998E-2</v>
      </c>
      <c r="AT111" s="18">
        <f t="shared" si="89"/>
        <v>6.429E-2</v>
      </c>
      <c r="AU111" s="18">
        <f t="shared" si="89"/>
        <v>6.071E-2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6.8000000000000005E-2</v>
      </c>
      <c r="AY111" s="18">
        <f t="shared" si="89"/>
        <v>0.06</v>
      </c>
      <c r="AZ111" s="18">
        <f t="shared" si="89"/>
        <v>0.13733000000000001</v>
      </c>
      <c r="BA111" s="18">
        <f t="shared" si="89"/>
        <v>0.29599999999999999</v>
      </c>
      <c r="BB111" s="18">
        <f t="shared" si="89"/>
        <v>0.59299999999999997</v>
      </c>
      <c r="BC111" s="18">
        <f t="shared" si="89"/>
        <v>0.55800000000000005</v>
      </c>
      <c r="BD111" s="18">
        <f t="shared" si="89"/>
        <v>0.23100000000000001</v>
      </c>
      <c r="BE111" s="18">
        <f t="shared" si="89"/>
        <v>0.40100000000000002</v>
      </c>
      <c r="BF111" s="18">
        <f t="shared" si="89"/>
        <v>0</v>
      </c>
      <c r="BG111" s="18">
        <f t="shared" si="89"/>
        <v>2.5999999999999999E-2</v>
      </c>
      <c r="BH111" s="18">
        <f t="shared" si="89"/>
        <v>3.6999999999999998E-2</v>
      </c>
      <c r="BI111" s="18">
        <f t="shared" si="89"/>
        <v>2.5000000000000001E-2</v>
      </c>
      <c r="BJ111" s="18">
        <f t="shared" si="89"/>
        <v>2.5589999999999998E-2</v>
      </c>
      <c r="BK111" s="18">
        <f t="shared" si="89"/>
        <v>3.4000000000000002E-2</v>
      </c>
      <c r="BL111" s="18">
        <f t="shared" si="89"/>
        <v>0.30399999999999999</v>
      </c>
      <c r="BM111" s="18">
        <f t="shared" si="89"/>
        <v>0.13888</v>
      </c>
      <c r="BN111" s="18">
        <f t="shared" si="89"/>
        <v>0.02</v>
      </c>
      <c r="BO111" s="18">
        <f t="shared" ref="BO111" si="90">BO110/1000</f>
        <v>10</v>
      </c>
    </row>
    <row r="112" spans="1:69" ht="17.399999999999999" x14ac:dyDescent="0.35">
      <c r="A112" s="26"/>
      <c r="B112" s="27" t="s">
        <v>30</v>
      </c>
      <c r="C112" s="94"/>
      <c r="D112" s="28">
        <f>D108*D110</f>
        <v>1.4543999999999999</v>
      </c>
      <c r="E112" s="28">
        <f t="shared" ref="E112:BN112" si="91">E108*E110</f>
        <v>0</v>
      </c>
      <c r="F112" s="28">
        <f t="shared" si="91"/>
        <v>0.80909999999999993</v>
      </c>
      <c r="G112" s="28">
        <f t="shared" si="91"/>
        <v>0.17699999999999999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0.81600000000000006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0.01</v>
      </c>
      <c r="BO112" s="28">
        <f t="shared" ref="BO112" si="92">BO108*BO110</f>
        <v>0</v>
      </c>
      <c r="BP112" s="29">
        <f>SUM(D112:BN112)</f>
        <v>13.370445000000002</v>
      </c>
      <c r="BQ112" s="30">
        <f>BP112/$C$9</f>
        <v>13.370445000000002</v>
      </c>
    </row>
    <row r="113" spans="1:69" ht="17.399999999999999" x14ac:dyDescent="0.35">
      <c r="A113" s="26"/>
      <c r="B113" s="27" t="s">
        <v>31</v>
      </c>
      <c r="C113" s="94"/>
      <c r="D113" s="28">
        <f>D108*D110</f>
        <v>1.4543999999999999</v>
      </c>
      <c r="E113" s="28">
        <f t="shared" ref="E113:BN113" si="93">E108*E110</f>
        <v>0</v>
      </c>
      <c r="F113" s="28">
        <f t="shared" si="93"/>
        <v>0.80909999999999993</v>
      </c>
      <c r="G113" s="28">
        <f t="shared" si="93"/>
        <v>0.17699999999999999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0.81600000000000006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0.01</v>
      </c>
      <c r="BO113" s="28">
        <f t="shared" ref="BO113" si="94">BO108*BO110</f>
        <v>0</v>
      </c>
      <c r="BP113" s="29">
        <f>SUM(D113:BN113)</f>
        <v>13.370445000000002</v>
      </c>
      <c r="BQ113" s="30">
        <f>BP113/$C$9</f>
        <v>13.370445000000002</v>
      </c>
    </row>
  </sheetData>
  <mergeCells count="359"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0" hidden="1" customWidth="1"/>
    <col min="9" max="9" width="11.88671875" customWidth="1"/>
    <col min="10" max="10" width="10.109375" customWidth="1"/>
    <col min="11" max="11" width="12.5546875" customWidth="1"/>
    <col min="12" max="12" width="10.6640625" customWidth="1"/>
    <col min="13" max="13" width="10.6640625" hidden="1" customWidth="1"/>
    <col min="14" max="14" width="10.6640625" customWidth="1"/>
    <col min="15" max="21" width="10.6640625" hidden="1" customWidth="1"/>
    <col min="22" max="23" width="9.10937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6640625" customWidth="1"/>
    <col min="51" max="51" width="10.88671875" customWidth="1"/>
    <col min="52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9" max="69" width="9.88671875" customWidth="1"/>
  </cols>
  <sheetData>
    <row r="1" spans="1:69" x14ac:dyDescent="0.3">
      <c r="B1" t="s">
        <v>101</v>
      </c>
    </row>
    <row r="2" spans="1:69" x14ac:dyDescent="0.3">
      <c r="C2" t="s">
        <v>102</v>
      </c>
    </row>
    <row r="3" spans="1:69" hidden="1" x14ac:dyDescent="0.3">
      <c r="A3" s="1" t="s">
        <v>99</v>
      </c>
      <c r="B3" s="1"/>
      <c r="C3" s="1"/>
      <c r="D3" s="1"/>
      <c r="E3" s="1"/>
      <c r="K3" t="s">
        <v>0</v>
      </c>
    </row>
    <row r="4" spans="1:69" x14ac:dyDescent="0.3">
      <c r="K4" t="s">
        <v>100</v>
      </c>
    </row>
    <row r="6" spans="1:69" x14ac:dyDescent="0.3">
      <c r="D6" t="s">
        <v>1</v>
      </c>
      <c r="F6" s="2">
        <v>1</v>
      </c>
      <c r="G6" t="s">
        <v>58</v>
      </c>
      <c r="K6" s="64">
        <v>45407</v>
      </c>
      <c r="L6" s="37"/>
      <c r="Q6" s="37"/>
      <c r="X6" s="37"/>
    </row>
    <row r="7" spans="1:69" s="37" customFormat="1" ht="15" customHeight="1" x14ac:dyDescent="0.3">
      <c r="A7" s="98"/>
      <c r="B7" s="38" t="s">
        <v>2</v>
      </c>
      <c r="C7" s="96" t="s">
        <v>3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87" t="s">
        <v>69</v>
      </c>
      <c r="BP7" s="100" t="s">
        <v>4</v>
      </c>
      <c r="BQ7" s="100" t="s">
        <v>5</v>
      </c>
    </row>
    <row r="8" spans="1:69" s="37" customFormat="1" ht="29.25" customHeight="1" x14ac:dyDescent="0.3">
      <c r="A8" s="99"/>
      <c r="B8" s="4" t="s">
        <v>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88"/>
      <c r="BP8" s="101"/>
      <c r="BQ8" s="101"/>
    </row>
    <row r="9" spans="1:69" ht="15" customHeight="1" x14ac:dyDescent="0.3">
      <c r="A9" s="102" t="s">
        <v>7</v>
      </c>
      <c r="B9" s="5" t="s">
        <v>8</v>
      </c>
      <c r="C9" s="91">
        <f>F6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3">
      <c r="A10" s="103"/>
      <c r="B10" s="8" t="s">
        <v>9</v>
      </c>
      <c r="C10" s="92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3">
      <c r="A11" s="103"/>
      <c r="B11" s="5" t="s">
        <v>10</v>
      </c>
      <c r="C11" s="92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3">
      <c r="A12" s="103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3">
      <c r="A13" s="104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3">
      <c r="A14" s="103" t="s">
        <v>11</v>
      </c>
      <c r="B14" s="9" t="s">
        <v>12</v>
      </c>
      <c r="C14" s="92">
        <f>F6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3">
      <c r="A15" s="103"/>
      <c r="B15" s="5" t="s">
        <v>13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3">
      <c r="A16" s="103"/>
      <c r="B16" s="5" t="s">
        <v>14</v>
      </c>
      <c r="C16" s="92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3">
      <c r="A17" s="103"/>
      <c r="B17" s="10" t="s">
        <v>15</v>
      </c>
      <c r="C17" s="92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3">
      <c r="A18" s="103"/>
      <c r="B18" s="10" t="s">
        <v>16</v>
      </c>
      <c r="C18" s="92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3">
      <c r="A19" s="103"/>
      <c r="B19" s="10" t="s">
        <v>17</v>
      </c>
      <c r="C19" s="92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3">
      <c r="A20" s="104"/>
      <c r="B20" s="10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3">
      <c r="A21" s="102" t="s">
        <v>18</v>
      </c>
      <c r="B21" s="5" t="s">
        <v>19</v>
      </c>
      <c r="C21" s="91">
        <f>$F$6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0.15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3">
      <c r="A22" s="103"/>
      <c r="B22" s="5" t="s">
        <v>20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3">
      <c r="A23" s="103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3">
      <c r="A24" s="104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3">
      <c r="A25" s="102" t="s">
        <v>21</v>
      </c>
      <c r="B25" s="14" t="s">
        <v>22</v>
      </c>
      <c r="C25" s="91">
        <f>$F$6</f>
        <v>1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3">
      <c r="A26" s="103"/>
      <c r="B26" t="s">
        <v>15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3">
      <c r="A27" s="103"/>
      <c r="B27" s="10" t="s">
        <v>23</v>
      </c>
      <c r="C27" s="92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3">
      <c r="A28" s="103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3">
      <c r="A29" s="104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A30" s="39"/>
      <c r="B30" s="40" t="s">
        <v>24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5.1000000000000004E-2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0.15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0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399999999999999" x14ac:dyDescent="0.35">
      <c r="A31" s="39"/>
      <c r="B31" s="40" t="s">
        <v>34</v>
      </c>
      <c r="C31" s="41"/>
      <c r="D31" s="43">
        <f>ROUND(PRODUCT(D30,$F$6),3)</f>
        <v>0.08</v>
      </c>
      <c r="E31" s="43">
        <f t="shared" ref="E31:BO31" si="3">ROUND(PRODUCT(E30,$F$6),3)</f>
        <v>0.05</v>
      </c>
      <c r="F31" s="43">
        <f t="shared" si="3"/>
        <v>5.0999999999999997E-2</v>
      </c>
      <c r="G31" s="43">
        <f t="shared" si="3"/>
        <v>0</v>
      </c>
      <c r="H31" s="43">
        <f t="shared" si="3"/>
        <v>0</v>
      </c>
      <c r="I31" s="43">
        <f t="shared" si="3"/>
        <v>2E-3</v>
      </c>
      <c r="J31" s="43">
        <f t="shared" si="3"/>
        <v>0.35199999999999998</v>
      </c>
      <c r="K31" s="43">
        <f t="shared" si="3"/>
        <v>1.4E-2</v>
      </c>
      <c r="L31" s="43">
        <f t="shared" si="3"/>
        <v>5.0000000000000001E-3</v>
      </c>
      <c r="M31" s="43">
        <f t="shared" si="3"/>
        <v>0</v>
      </c>
      <c r="N31" s="43">
        <f t="shared" si="3"/>
        <v>0.15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0.25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0</v>
      </c>
      <c r="AF31" s="43">
        <f t="shared" si="3"/>
        <v>1.7999999999999999E-2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0.03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1.6E-2</v>
      </c>
      <c r="AY31" s="43">
        <f t="shared" si="3"/>
        <v>2.5000000000000001E-2</v>
      </c>
      <c r="AZ31" s="43">
        <f t="shared" si="3"/>
        <v>2.1999999999999999E-2</v>
      </c>
      <c r="BA31" s="43">
        <f t="shared" si="3"/>
        <v>0</v>
      </c>
      <c r="BB31" s="43">
        <f t="shared" si="3"/>
        <v>0</v>
      </c>
      <c r="BC31" s="43">
        <f t="shared" si="3"/>
        <v>1.7999999999999999E-2</v>
      </c>
      <c r="BD31" s="43">
        <f t="shared" si="3"/>
        <v>3.5000000000000003E-2</v>
      </c>
      <c r="BE31" s="43">
        <f t="shared" si="3"/>
        <v>0</v>
      </c>
      <c r="BF31" s="43">
        <f t="shared" si="3"/>
        <v>0</v>
      </c>
      <c r="BG31" s="43">
        <f t="shared" si="3"/>
        <v>0.21</v>
      </c>
      <c r="BH31" s="43">
        <f t="shared" si="3"/>
        <v>1.4999999999999999E-2</v>
      </c>
      <c r="BI31" s="43">
        <f t="shared" si="3"/>
        <v>4.1000000000000002E-2</v>
      </c>
      <c r="BJ31" s="43">
        <f t="shared" si="3"/>
        <v>2.7E-2</v>
      </c>
      <c r="BK31" s="43">
        <f t="shared" si="3"/>
        <v>4.4999999999999998E-2</v>
      </c>
      <c r="BL31" s="43">
        <f t="shared" si="3"/>
        <v>0</v>
      </c>
      <c r="BM31" s="43">
        <f t="shared" si="3"/>
        <v>6.0000000000000001E-3</v>
      </c>
      <c r="BN31" s="43">
        <f t="shared" si="3"/>
        <v>6.0000000000000001E-3</v>
      </c>
      <c r="BO31" s="43">
        <f t="shared" si="3"/>
        <v>0</v>
      </c>
      <c r="BP31" s="44">
        <f>SUM(D31:BN31)</f>
        <v>1.4679999999999995</v>
      </c>
    </row>
    <row r="32" spans="1:68" ht="18.75" customHeight="1" x14ac:dyDescent="0.35">
      <c r="D32" s="45">
        <f>D31+'04.01.2021 1,5-3 года (день 6)'!D31</f>
        <v>0.14000000000000001</v>
      </c>
      <c r="E32" s="45">
        <f>E31+'04.01.2021 1,5-3 года (день 6)'!E31</f>
        <v>0.09</v>
      </c>
      <c r="F32" s="45">
        <f>F31+'04.01.2021 1,5-3 года (день 6)'!F31</f>
        <v>9.0999999999999998E-2</v>
      </c>
      <c r="G32" s="45">
        <f>G31+'04.01.2021 1,5-3 года (день 6)'!G31</f>
        <v>0</v>
      </c>
      <c r="H32" s="45">
        <f>H31+'04.01.2021 1,5-3 года (день 6)'!H31</f>
        <v>0</v>
      </c>
      <c r="I32" s="45">
        <f>I31+'04.01.2021 1,5-3 года (день 6)'!I31</f>
        <v>4.0000000000000001E-3</v>
      </c>
      <c r="J32" s="45">
        <f>J31+'04.01.2021 1,5-3 года (день 6)'!J31</f>
        <v>0.67199999999999993</v>
      </c>
      <c r="K32" s="45">
        <f>K31+'04.01.2021 1,5-3 года (день 6)'!K31</f>
        <v>2.6000000000000002E-2</v>
      </c>
      <c r="L32" s="45">
        <f>L31+'04.01.2021 1,5-3 года (день 6)'!L31</f>
        <v>9.0000000000000011E-3</v>
      </c>
      <c r="M32" s="45">
        <f>M31+'04.01.2021 1,5-3 года (день 6)'!M31</f>
        <v>0</v>
      </c>
      <c r="N32" s="45">
        <f>N31+'04.01.2021 1,5-3 года (день 6)'!N31</f>
        <v>0.29000000000000004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0.45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3.2000000000000001E-2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0.05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2.8000000000000001E-2</v>
      </c>
      <c r="AY32" s="45">
        <f>AY31+'04.01.2021 1,5-3 года (день 6)'!AY31</f>
        <v>4.3999999999999997E-2</v>
      </c>
      <c r="AZ32" s="45">
        <f>AZ31+'04.01.2021 1,5-3 года (день 6)'!AZ31</f>
        <v>3.9999999999999994E-2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3.2000000000000001E-2</v>
      </c>
      <c r="BD32" s="45">
        <f>BD31+'04.01.2021 1,5-3 года (день 6)'!BD31</f>
        <v>6.5000000000000002E-2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0.41300000000000003</v>
      </c>
      <c r="BH32" s="45">
        <f>BH31+'04.01.2021 1,5-3 года (день 6)'!BH31</f>
        <v>2.5000000000000001E-2</v>
      </c>
      <c r="BI32" s="45">
        <f>BI31+'04.01.2021 1,5-3 года (день 6)'!BI31</f>
        <v>7.5000000000000011E-2</v>
      </c>
      <c r="BJ32" s="45">
        <f>BJ31+'04.01.2021 1,5-3 года (день 6)'!BJ31</f>
        <v>4.2999999999999997E-2</v>
      </c>
      <c r="BK32" s="45">
        <f>BK31+'04.01.2021 1,5-3 года (день 6)'!BK31</f>
        <v>7.4999999999999997E-2</v>
      </c>
      <c r="BL32" s="45">
        <f>BL31+'04.01.2021 1,5-3 года (день 6)'!BL31</f>
        <v>0</v>
      </c>
      <c r="BM32" s="45">
        <f>BM31+'04.01.2021 1,5-3 года (день 6)'!BM31</f>
        <v>9.0000000000000011E-3</v>
      </c>
      <c r="BN32" s="45">
        <f>BN31+'04.01.2021 1,5-3 года (день 6)'!BN31</f>
        <v>0.01</v>
      </c>
      <c r="BO32" s="45">
        <f>BO31+'04.01.2021 1,5-3 года (день 6)'!BO31</f>
        <v>0</v>
      </c>
      <c r="BP32" s="44">
        <f>SUM(D32:BN32)</f>
        <v>2.7130000000000001</v>
      </c>
    </row>
    <row r="33" spans="1:69" ht="27" customHeight="1" x14ac:dyDescent="0.3">
      <c r="F33" t="s">
        <v>95</v>
      </c>
    </row>
    <row r="35" spans="1:69" x14ac:dyDescent="0.3">
      <c r="F35" t="s">
        <v>96</v>
      </c>
    </row>
    <row r="36" spans="1:69" x14ac:dyDescent="0.3">
      <c r="BP36" s="20"/>
      <c r="BQ36" s="21"/>
    </row>
    <row r="37" spans="1:69" x14ac:dyDescent="0.3">
      <c r="F37" t="s">
        <v>26</v>
      </c>
    </row>
    <row r="44" spans="1:69" ht="17.399999999999999" x14ac:dyDescent="0.35">
      <c r="A44" s="22"/>
      <c r="B44" s="23" t="s">
        <v>27</v>
      </c>
      <c r="C44" s="24" t="s">
        <v>28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29</v>
      </c>
      <c r="C45" s="17" t="s">
        <v>28</v>
      </c>
      <c r="D45" s="18">
        <f t="shared" ref="D45:BN45" si="4">D44/1000</f>
        <v>7.2719999999999993E-2</v>
      </c>
      <c r="E45" s="18">
        <f t="shared" si="4"/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30</v>
      </c>
      <c r="C46" s="105"/>
      <c r="D46" s="28">
        <f t="shared" ref="D46:BN46" si="6">D31*D44</f>
        <v>5.8175999999999997</v>
      </c>
      <c r="E46" s="28">
        <f t="shared" si="6"/>
        <v>3.8000000000000003</v>
      </c>
      <c r="F46" s="28">
        <f t="shared" si="6"/>
        <v>4.4369999999999994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26.371839999999999</v>
      </c>
      <c r="K46" s="28">
        <f t="shared" si="6"/>
        <v>10.20166</v>
      </c>
      <c r="L46" s="28">
        <f t="shared" si="6"/>
        <v>1.0544499999999999</v>
      </c>
      <c r="M46" s="28">
        <f t="shared" si="6"/>
        <v>0</v>
      </c>
      <c r="N46" s="28">
        <f t="shared" si="6"/>
        <v>15.656999999999998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3.5249999999999999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3.7619999999999996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8.01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1.0880000000000001</v>
      </c>
      <c r="AY46" s="28">
        <f t="shared" si="6"/>
        <v>1.5</v>
      </c>
      <c r="AZ46" s="28">
        <f t="shared" si="6"/>
        <v>3.0212600000000003</v>
      </c>
      <c r="BA46" s="28">
        <f t="shared" si="6"/>
        <v>0</v>
      </c>
      <c r="BB46" s="28">
        <f t="shared" si="6"/>
        <v>0</v>
      </c>
      <c r="BC46" s="28">
        <f t="shared" si="6"/>
        <v>10.043999999999999</v>
      </c>
      <c r="BD46" s="28">
        <f t="shared" si="6"/>
        <v>8.0850000000000009</v>
      </c>
      <c r="BE46" s="28">
        <f t="shared" si="6"/>
        <v>0</v>
      </c>
      <c r="BF46" s="28">
        <f t="shared" si="6"/>
        <v>0</v>
      </c>
      <c r="BG46" s="28">
        <f t="shared" si="6"/>
        <v>5.46</v>
      </c>
      <c r="BH46" s="28">
        <f t="shared" si="6"/>
        <v>0.55499999999999994</v>
      </c>
      <c r="BI46" s="28">
        <f t="shared" si="6"/>
        <v>1.0250000000000001</v>
      </c>
      <c r="BJ46" s="28">
        <f t="shared" si="6"/>
        <v>0.69092999999999993</v>
      </c>
      <c r="BK46" s="28">
        <f t="shared" si="6"/>
        <v>1.53</v>
      </c>
      <c r="BL46" s="28">
        <f t="shared" si="6"/>
        <v>0</v>
      </c>
      <c r="BM46" s="28">
        <f t="shared" si="6"/>
        <v>0.83328000000000002</v>
      </c>
      <c r="BN46" s="28">
        <f t="shared" si="6"/>
        <v>0.12</v>
      </c>
      <c r="BO46" s="28">
        <f t="shared" ref="BO46" si="7">BO31*BO44</f>
        <v>0</v>
      </c>
      <c r="BP46" s="29">
        <f>SUM(D46:BN46)</f>
        <v>118.02902</v>
      </c>
      <c r="BQ46" s="30">
        <f>BP46/$C$9</f>
        <v>118.02902</v>
      </c>
    </row>
    <row r="47" spans="1:69" ht="17.399999999999999" x14ac:dyDescent="0.35">
      <c r="A47" s="26"/>
      <c r="B47" s="27" t="s">
        <v>31</v>
      </c>
      <c r="C47" s="105"/>
      <c r="D47" s="28">
        <f t="shared" ref="D47:BN47" si="8">D31*D44</f>
        <v>5.8175999999999997</v>
      </c>
      <c r="E47" s="28">
        <f t="shared" si="8"/>
        <v>3.8000000000000003</v>
      </c>
      <c r="F47" s="28">
        <f t="shared" si="8"/>
        <v>4.4369999999999994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26.371839999999999</v>
      </c>
      <c r="K47" s="28">
        <f t="shared" si="8"/>
        <v>10.20166</v>
      </c>
      <c r="L47" s="28">
        <f t="shared" si="8"/>
        <v>1.0544499999999999</v>
      </c>
      <c r="M47" s="28">
        <f t="shared" si="8"/>
        <v>0</v>
      </c>
      <c r="N47" s="28">
        <f t="shared" si="8"/>
        <v>15.656999999999998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3.5249999999999999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3.7619999999999996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8.01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1.0880000000000001</v>
      </c>
      <c r="AY47" s="28">
        <f t="shared" si="8"/>
        <v>1.5</v>
      </c>
      <c r="AZ47" s="28">
        <f t="shared" si="8"/>
        <v>3.0212600000000003</v>
      </c>
      <c r="BA47" s="28">
        <f t="shared" si="8"/>
        <v>0</v>
      </c>
      <c r="BB47" s="28">
        <f t="shared" si="8"/>
        <v>0</v>
      </c>
      <c r="BC47" s="28">
        <f t="shared" si="8"/>
        <v>10.043999999999999</v>
      </c>
      <c r="BD47" s="28">
        <f t="shared" si="8"/>
        <v>8.0850000000000009</v>
      </c>
      <c r="BE47" s="28">
        <f t="shared" si="8"/>
        <v>0</v>
      </c>
      <c r="BF47" s="28">
        <f t="shared" si="8"/>
        <v>0</v>
      </c>
      <c r="BG47" s="28">
        <f t="shared" si="8"/>
        <v>5.46</v>
      </c>
      <c r="BH47" s="28">
        <f t="shared" si="8"/>
        <v>0.55499999999999994</v>
      </c>
      <c r="BI47" s="28">
        <f t="shared" si="8"/>
        <v>1.0250000000000001</v>
      </c>
      <c r="BJ47" s="28">
        <f t="shared" si="8"/>
        <v>0.69092999999999993</v>
      </c>
      <c r="BK47" s="28">
        <f t="shared" si="8"/>
        <v>1.53</v>
      </c>
      <c r="BL47" s="28">
        <f t="shared" si="8"/>
        <v>0</v>
      </c>
      <c r="BM47" s="28">
        <f t="shared" si="8"/>
        <v>0.83328000000000002</v>
      </c>
      <c r="BN47" s="28">
        <f t="shared" si="8"/>
        <v>0.12</v>
      </c>
      <c r="BO47" s="28">
        <f t="shared" ref="BO47" si="9">BO31*BO44</f>
        <v>0</v>
      </c>
      <c r="BP47" s="29">
        <f>SUM(D47:BN47)</f>
        <v>118.02902</v>
      </c>
      <c r="BQ47" s="30">
        <f>BP47/$C$9</f>
        <v>118.02902</v>
      </c>
    </row>
    <row r="48" spans="1:69" x14ac:dyDescent="0.3">
      <c r="A48" s="31"/>
      <c r="B48" s="31" t="s">
        <v>32</v>
      </c>
      <c r="D48" s="32">
        <f t="shared" ref="D48:AI48" si="10">D65+D82+D98+D114</f>
        <v>5.8175999999999997</v>
      </c>
      <c r="E48" s="32">
        <f t="shared" si="10"/>
        <v>3.8000000000000003</v>
      </c>
      <c r="F48" s="32">
        <f t="shared" si="10"/>
        <v>4.4370000000000003</v>
      </c>
      <c r="G48" s="32">
        <f t="shared" si="10"/>
        <v>0.23600000000000002</v>
      </c>
      <c r="H48" s="32">
        <f t="shared" si="10"/>
        <v>0</v>
      </c>
      <c r="I48" s="32">
        <f t="shared" si="10"/>
        <v>1.7279999999999998</v>
      </c>
      <c r="J48" s="32">
        <f t="shared" si="10"/>
        <v>26.371839999999999</v>
      </c>
      <c r="K48" s="32">
        <f t="shared" si="10"/>
        <v>10.20166</v>
      </c>
      <c r="L48" s="32">
        <f t="shared" si="10"/>
        <v>1.0544499999999999</v>
      </c>
      <c r="M48" s="32">
        <f t="shared" si="10"/>
        <v>0</v>
      </c>
      <c r="N48" s="32">
        <f t="shared" si="10"/>
        <v>15.656999999999998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3.5249999999999999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3.7619999999999996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8.01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1.0880000000000001</v>
      </c>
      <c r="AY48" s="32">
        <f t="shared" si="11"/>
        <v>1.5</v>
      </c>
      <c r="AZ48" s="32">
        <f t="shared" si="11"/>
        <v>3.0212600000000003</v>
      </c>
      <c r="BA48" s="32">
        <f t="shared" si="11"/>
        <v>0</v>
      </c>
      <c r="BB48" s="32">
        <f t="shared" si="11"/>
        <v>0</v>
      </c>
      <c r="BC48" s="32">
        <f t="shared" si="11"/>
        <v>10.043999999999999</v>
      </c>
      <c r="BD48" s="32">
        <f t="shared" si="11"/>
        <v>8.0850000000000009</v>
      </c>
      <c r="BE48" s="32">
        <f t="shared" si="11"/>
        <v>0</v>
      </c>
      <c r="BF48" s="32">
        <f t="shared" si="11"/>
        <v>0</v>
      </c>
      <c r="BG48" s="32">
        <f t="shared" si="11"/>
        <v>5.46</v>
      </c>
      <c r="BH48" s="32">
        <f t="shared" si="11"/>
        <v>0.55499999999999994</v>
      </c>
      <c r="BI48" s="32">
        <f t="shared" si="11"/>
        <v>1.0250000000000001</v>
      </c>
      <c r="BJ48" s="32">
        <f t="shared" si="11"/>
        <v>0.69092999999999993</v>
      </c>
      <c r="BK48" s="32">
        <f t="shared" si="11"/>
        <v>1.53</v>
      </c>
      <c r="BL48" s="32">
        <f t="shared" si="11"/>
        <v>0</v>
      </c>
      <c r="BM48" s="32">
        <f t="shared" si="11"/>
        <v>0.83328000000000002</v>
      </c>
      <c r="BN48" s="32">
        <f t="shared" si="11"/>
        <v>0.12</v>
      </c>
      <c r="BO48" s="32">
        <f t="shared" ref="BO48" si="12">BO65+BO82+BO98+BO114</f>
        <v>0</v>
      </c>
      <c r="BQ48" s="33">
        <f>BQ64+BQ81+BQ97+BQ113</f>
        <v>118.55302</v>
      </c>
    </row>
    <row r="49" spans="1:69" x14ac:dyDescent="0.3">
      <c r="A49" s="31"/>
      <c r="B49" s="31" t="s">
        <v>33</v>
      </c>
    </row>
    <row r="51" spans="1:69" x14ac:dyDescent="0.3">
      <c r="K51" t="s">
        <v>1</v>
      </c>
      <c r="Y51" t="s">
        <v>35</v>
      </c>
    </row>
    <row r="52" spans="1:69" ht="15" customHeight="1" x14ac:dyDescent="0.3">
      <c r="A52" s="85"/>
      <c r="B52" s="3" t="s">
        <v>2</v>
      </c>
      <c r="C52" s="87" t="s">
        <v>3</v>
      </c>
      <c r="D52" s="87" t="str">
        <f>D7</f>
        <v>Хлеб пшеничный</v>
      </c>
      <c r="E52" s="87" t="str">
        <f>E7</f>
        <v>Хлеб ржано-пшеничный</v>
      </c>
      <c r="F52" s="87" t="str">
        <f>F7</f>
        <v>Сахар</v>
      </c>
      <c r="G52" s="87" t="str">
        <f>G7</f>
        <v>Чай</v>
      </c>
      <c r="H52" s="46"/>
      <c r="I52" s="87" t="str">
        <f>I7</f>
        <v>Кофейный напиток</v>
      </c>
      <c r="J52" s="87" t="str">
        <f>J7</f>
        <v>Молоко 2,5%</v>
      </c>
      <c r="K52" s="87" t="str">
        <f>K7</f>
        <v>Масло сливочное</v>
      </c>
      <c r="L52" s="87" t="str">
        <f>L7</f>
        <v>Сметана 15%</v>
      </c>
      <c r="M52" s="87" t="str">
        <f t="shared" ref="M52:W52" si="13">M7</f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87" t="str">
        <f t="shared" si="13"/>
        <v>Огурцы свежие</v>
      </c>
      <c r="X52" s="87" t="str">
        <f>X7</f>
        <v>Яйцо</v>
      </c>
      <c r="Y52" s="87" t="str">
        <f>Y7</f>
        <v>Икра кабачковая</v>
      </c>
      <c r="Z52" s="46"/>
      <c r="AA52" s="46"/>
      <c r="AB52" s="46"/>
      <c r="AC52" s="87" t="str">
        <f>AC7</f>
        <v>Шиповник</v>
      </c>
      <c r="AD52" s="46"/>
      <c r="AE52" s="46"/>
      <c r="AF52" s="87" t="str">
        <f t="shared" ref="AF52:BN52" si="14">AF7</f>
        <v>Лимон</v>
      </c>
      <c r="AG52" s="87" t="str">
        <f t="shared" si="14"/>
        <v>Кисель</v>
      </c>
      <c r="AH52" s="87" t="str">
        <f t="shared" si="14"/>
        <v xml:space="preserve">Сок </v>
      </c>
      <c r="AI52" s="87" t="str">
        <f t="shared" si="14"/>
        <v>Макаронные изделия</v>
      </c>
      <c r="AJ52" s="87" t="str">
        <f t="shared" si="14"/>
        <v>Мука</v>
      </c>
      <c r="AK52" s="87" t="str">
        <f t="shared" si="14"/>
        <v>Дрожжи</v>
      </c>
      <c r="AL52" s="87" t="str">
        <f t="shared" si="14"/>
        <v>Печенье</v>
      </c>
      <c r="AM52" s="87" t="str">
        <f t="shared" si="14"/>
        <v>Пряники</v>
      </c>
      <c r="AN52" s="87" t="str">
        <f t="shared" si="14"/>
        <v>Вафли</v>
      </c>
      <c r="AO52" s="87" t="str">
        <f t="shared" si="14"/>
        <v>Конфеты</v>
      </c>
      <c r="AP52" s="87" t="str">
        <f t="shared" si="14"/>
        <v>Повидло Сава</v>
      </c>
      <c r="AQ52" s="87" t="str">
        <f t="shared" si="14"/>
        <v>Крупа геркулес</v>
      </c>
      <c r="AR52" s="87" t="str">
        <f t="shared" si="14"/>
        <v>Крупа горох</v>
      </c>
      <c r="AS52" s="87" t="str">
        <f t="shared" si="14"/>
        <v>Крупа гречневая</v>
      </c>
      <c r="AT52" s="87" t="str">
        <f t="shared" si="14"/>
        <v>Крупа кукурузная</v>
      </c>
      <c r="AU52" s="87" t="str">
        <f t="shared" si="14"/>
        <v>Крупа манная</v>
      </c>
      <c r="AV52" s="87" t="str">
        <f t="shared" si="14"/>
        <v>Крупа перловая</v>
      </c>
      <c r="AW52" s="87" t="str">
        <f t="shared" si="14"/>
        <v>Крупа пшеничная</v>
      </c>
      <c r="AX52" s="87" t="str">
        <f t="shared" si="14"/>
        <v>Крупа пшено</v>
      </c>
      <c r="AY52" s="87" t="str">
        <f t="shared" si="14"/>
        <v>Крупа ячневая</v>
      </c>
      <c r="AZ52" s="87" t="str">
        <f t="shared" si="14"/>
        <v>Рис</v>
      </c>
      <c r="BA52" s="87" t="str">
        <f t="shared" si="14"/>
        <v>Цыпленок бройлер</v>
      </c>
      <c r="BB52" s="87" t="str">
        <f t="shared" si="14"/>
        <v>Филе куриное</v>
      </c>
      <c r="BC52" s="87" t="str">
        <f t="shared" si="14"/>
        <v>Фарш говяжий</v>
      </c>
      <c r="BD52" s="87" t="str">
        <f t="shared" si="14"/>
        <v>Печень куриная</v>
      </c>
      <c r="BE52" s="87" t="str">
        <f t="shared" si="14"/>
        <v>Филе минтая</v>
      </c>
      <c r="BF52" s="87" t="str">
        <f t="shared" si="14"/>
        <v>Филе сельди слабосол.</v>
      </c>
      <c r="BG52" s="87" t="str">
        <f t="shared" si="14"/>
        <v>Картофель</v>
      </c>
      <c r="BH52" s="87" t="str">
        <f t="shared" si="14"/>
        <v>Морковь</v>
      </c>
      <c r="BI52" s="87" t="str">
        <f t="shared" si="14"/>
        <v>Лук</v>
      </c>
      <c r="BJ52" s="87" t="str">
        <f t="shared" si="14"/>
        <v>Капуста</v>
      </c>
      <c r="BK52" s="87" t="str">
        <f t="shared" si="14"/>
        <v>Свекла</v>
      </c>
      <c r="BL52" s="87" t="str">
        <f t="shared" si="14"/>
        <v>Томатная паста</v>
      </c>
      <c r="BM52" s="87" t="str">
        <f t="shared" si="14"/>
        <v>Масло растительное</v>
      </c>
      <c r="BN52" s="87" t="str">
        <f t="shared" si="14"/>
        <v>Соль</v>
      </c>
      <c r="BO52" s="87" t="str">
        <f t="shared" ref="BO52" si="15">BO7</f>
        <v>Аскорбиновая кислота</v>
      </c>
      <c r="BP52" s="106" t="s">
        <v>4</v>
      </c>
      <c r="BQ52" s="106" t="s">
        <v>5</v>
      </c>
    </row>
    <row r="53" spans="1:69" ht="29.25" customHeight="1" x14ac:dyDescent="0.3">
      <c r="A53" s="86"/>
      <c r="B53" s="4" t="s">
        <v>6</v>
      </c>
      <c r="C53" s="88"/>
      <c r="D53" s="88"/>
      <c r="E53" s="88"/>
      <c r="F53" s="88"/>
      <c r="G53" s="88"/>
      <c r="H53" s="4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47"/>
      <c r="AA53" s="47"/>
      <c r="AB53" s="47"/>
      <c r="AC53" s="88"/>
      <c r="AD53" s="47"/>
      <c r="AE53" s="47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107"/>
      <c r="BQ53" s="107"/>
    </row>
    <row r="54" spans="1:69" ht="15" customHeight="1" x14ac:dyDescent="0.3">
      <c r="A54" s="102" t="s">
        <v>7</v>
      </c>
      <c r="B54" s="5" t="str">
        <f>B9</f>
        <v>Ячневая каша молочная</v>
      </c>
      <c r="C54" s="91">
        <f>$F$6</f>
        <v>1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3">
      <c r="A55" s="103"/>
      <c r="B55" s="5" t="str">
        <f>B10</f>
        <v xml:space="preserve">Бутерброд с маслом </v>
      </c>
      <c r="C55" s="92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3">
      <c r="A56" s="103"/>
      <c r="B56" s="5" t="str">
        <f>B11</f>
        <v>Кофейный напиток с молоком</v>
      </c>
      <c r="C56" s="92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3">
      <c r="A57" s="103"/>
      <c r="B57" s="5">
        <f>B12</f>
        <v>0</v>
      </c>
      <c r="C57" s="92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3">
      <c r="A58" s="104"/>
      <c r="B58" s="5">
        <f>B13</f>
        <v>0</v>
      </c>
      <c r="C58" s="93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399999999999999" x14ac:dyDescent="0.35">
      <c r="B59" s="16" t="s">
        <v>24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399999999999999" x14ac:dyDescent="0.35">
      <c r="B60" s="16" t="s">
        <v>25</v>
      </c>
      <c r="C60" s="17"/>
      <c r="D60" s="19">
        <f t="shared" ref="D60:BN60" si="23">PRODUCT(D59,$F$6)</f>
        <v>0.03</v>
      </c>
      <c r="E60" s="19">
        <f t="shared" si="23"/>
        <v>0</v>
      </c>
      <c r="F60" s="19">
        <f t="shared" si="23"/>
        <v>1.4E-2</v>
      </c>
      <c r="G60" s="19">
        <f t="shared" si="23"/>
        <v>0</v>
      </c>
      <c r="H60" s="19">
        <f t="shared" si="23"/>
        <v>0</v>
      </c>
      <c r="I60" s="19">
        <f t="shared" si="23"/>
        <v>2.3999999999999998E-3</v>
      </c>
      <c r="J60" s="19">
        <f t="shared" si="23"/>
        <v>0.21000000000000002</v>
      </c>
      <c r="K60" s="19">
        <f t="shared" si="23"/>
        <v>6.0000000000000001E-3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2.5000000000000001E-2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5.0000000000000001E-4</v>
      </c>
      <c r="BO60" s="19">
        <f t="shared" ref="BO60" si="24">PRODUCT(BO59,$F$6)</f>
        <v>0</v>
      </c>
    </row>
    <row r="62" spans="1:69" ht="17.399999999999999" x14ac:dyDescent="0.35">
      <c r="A62" s="22"/>
      <c r="B62" s="23" t="s">
        <v>27</v>
      </c>
      <c r="C62" s="24" t="s">
        <v>28</v>
      </c>
      <c r="D62" s="25">
        <f t="shared" ref="D62:BN62" si="25">D79</f>
        <v>72.72</v>
      </c>
      <c r="E62" s="25">
        <f t="shared" si="25"/>
        <v>76</v>
      </c>
      <c r="F62" s="25">
        <f t="shared" si="25"/>
        <v>87</v>
      </c>
      <c r="G62" s="25">
        <f t="shared" si="25"/>
        <v>590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752</v>
      </c>
      <c r="V62" s="25">
        <f t="shared" si="25"/>
        <v>352.56</v>
      </c>
      <c r="W62" s="25">
        <f>W79</f>
        <v>139</v>
      </c>
      <c r="X62" s="25">
        <f t="shared" si="25"/>
        <v>14.1</v>
      </c>
      <c r="Y62" s="25">
        <f t="shared" si="25"/>
        <v>0</v>
      </c>
      <c r="Z62" s="25">
        <f t="shared" si="25"/>
        <v>461</v>
      </c>
      <c r="AA62" s="25">
        <f t="shared" si="25"/>
        <v>341</v>
      </c>
      <c r="AB62" s="25">
        <f t="shared" si="25"/>
        <v>361</v>
      </c>
      <c r="AC62" s="25">
        <f t="shared" si="25"/>
        <v>250</v>
      </c>
      <c r="AD62" s="25">
        <f t="shared" si="25"/>
        <v>145</v>
      </c>
      <c r="AE62" s="25">
        <f t="shared" si="25"/>
        <v>454</v>
      </c>
      <c r="AF62" s="25">
        <f t="shared" si="25"/>
        <v>209</v>
      </c>
      <c r="AG62" s="25">
        <f t="shared" si="25"/>
        <v>227.27</v>
      </c>
      <c r="AH62" s="25">
        <f t="shared" si="25"/>
        <v>69.2</v>
      </c>
      <c r="AI62" s="25">
        <f t="shared" si="25"/>
        <v>59.25</v>
      </c>
      <c r="AJ62" s="25">
        <f t="shared" si="25"/>
        <v>50</v>
      </c>
      <c r="AK62" s="25">
        <f t="shared" si="25"/>
        <v>190</v>
      </c>
      <c r="AL62" s="25">
        <f t="shared" si="25"/>
        <v>200</v>
      </c>
      <c r="AM62" s="25">
        <f t="shared" si="25"/>
        <v>636.84</v>
      </c>
      <c r="AN62" s="25">
        <f t="shared" si="25"/>
        <v>267</v>
      </c>
      <c r="AO62" s="25">
        <f t="shared" si="25"/>
        <v>0</v>
      </c>
      <c r="AP62" s="25">
        <f t="shared" si="25"/>
        <v>206.9</v>
      </c>
      <c r="AQ62" s="25">
        <f t="shared" si="25"/>
        <v>63.75</v>
      </c>
      <c r="AR62" s="25">
        <f t="shared" si="25"/>
        <v>65.33</v>
      </c>
      <c r="AS62" s="25">
        <f t="shared" si="25"/>
        <v>76</v>
      </c>
      <c r="AT62" s="25">
        <f t="shared" si="25"/>
        <v>64.290000000000006</v>
      </c>
      <c r="AU62" s="25">
        <f t="shared" si="25"/>
        <v>60.71</v>
      </c>
      <c r="AV62" s="25">
        <f t="shared" si="25"/>
        <v>51.25</v>
      </c>
      <c r="AW62" s="25">
        <f t="shared" si="25"/>
        <v>77.14</v>
      </c>
      <c r="AX62" s="25">
        <f t="shared" si="25"/>
        <v>68</v>
      </c>
      <c r="AY62" s="25">
        <f t="shared" si="25"/>
        <v>60</v>
      </c>
      <c r="AZ62" s="25">
        <f t="shared" si="25"/>
        <v>137.33000000000001</v>
      </c>
      <c r="BA62" s="25">
        <f t="shared" si="25"/>
        <v>296</v>
      </c>
      <c r="BB62" s="25">
        <f t="shared" si="25"/>
        <v>593</v>
      </c>
      <c r="BC62" s="25">
        <f t="shared" si="25"/>
        <v>558</v>
      </c>
      <c r="BD62" s="25">
        <f t="shared" si="25"/>
        <v>231</v>
      </c>
      <c r="BE62" s="25">
        <f t="shared" si="25"/>
        <v>401</v>
      </c>
      <c r="BF62" s="25">
        <f t="shared" si="25"/>
        <v>0</v>
      </c>
      <c r="BG62" s="25">
        <f t="shared" si="25"/>
        <v>26</v>
      </c>
      <c r="BH62" s="25">
        <f t="shared" si="25"/>
        <v>37</v>
      </c>
      <c r="BI62" s="25">
        <f t="shared" si="25"/>
        <v>25</v>
      </c>
      <c r="BJ62" s="25">
        <f t="shared" si="25"/>
        <v>25.59</v>
      </c>
      <c r="BK62" s="25">
        <f t="shared" si="25"/>
        <v>34</v>
      </c>
      <c r="BL62" s="25">
        <f t="shared" si="25"/>
        <v>304</v>
      </c>
      <c r="BM62" s="25">
        <f t="shared" si="25"/>
        <v>138.88</v>
      </c>
      <c r="BN62" s="25">
        <f t="shared" si="25"/>
        <v>20</v>
      </c>
      <c r="BO62" s="25">
        <f t="shared" ref="BO62" si="26">BO79</f>
        <v>10000</v>
      </c>
    </row>
    <row r="63" spans="1:69" ht="17.399999999999999" x14ac:dyDescent="0.35">
      <c r="B63" s="16" t="s">
        <v>29</v>
      </c>
      <c r="C63" s="17" t="s">
        <v>28</v>
      </c>
      <c r="D63" s="18">
        <f t="shared" ref="D63:BN63" si="27">D62/1000</f>
        <v>7.2719999999999993E-2</v>
      </c>
      <c r="E63" s="18">
        <f t="shared" si="27"/>
        <v>7.5999999999999998E-2</v>
      </c>
      <c r="F63" s="18">
        <f t="shared" si="27"/>
        <v>8.6999999999999994E-2</v>
      </c>
      <c r="G63" s="18">
        <f t="shared" si="27"/>
        <v>0.59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0.752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1.41E-2</v>
      </c>
      <c r="Y63" s="18">
        <f t="shared" si="27"/>
        <v>0</v>
      </c>
      <c r="Z63" s="18">
        <f t="shared" si="27"/>
        <v>0.46100000000000002</v>
      </c>
      <c r="AA63" s="18">
        <f t="shared" si="27"/>
        <v>0.34100000000000003</v>
      </c>
      <c r="AB63" s="18">
        <f t="shared" si="27"/>
        <v>0.36099999999999999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0.45400000000000001</v>
      </c>
      <c r="AF63" s="18">
        <f t="shared" si="27"/>
        <v>0.20899999999999999</v>
      </c>
      <c r="AG63" s="18">
        <f t="shared" si="27"/>
        <v>0.22727</v>
      </c>
      <c r="AH63" s="18">
        <f t="shared" si="27"/>
        <v>6.9199999999999998E-2</v>
      </c>
      <c r="AI63" s="18">
        <f t="shared" si="27"/>
        <v>5.9249999999999997E-2</v>
      </c>
      <c r="AJ63" s="18">
        <f t="shared" si="27"/>
        <v>0.05</v>
      </c>
      <c r="AK63" s="18">
        <f t="shared" si="27"/>
        <v>0.19</v>
      </c>
      <c r="AL63" s="18">
        <f t="shared" si="27"/>
        <v>0.2</v>
      </c>
      <c r="AM63" s="18">
        <f t="shared" si="27"/>
        <v>0.63684000000000007</v>
      </c>
      <c r="AN63" s="18">
        <f t="shared" si="27"/>
        <v>0.26700000000000002</v>
      </c>
      <c r="AO63" s="18">
        <f t="shared" si="27"/>
        <v>0</v>
      </c>
      <c r="AP63" s="18">
        <f t="shared" si="27"/>
        <v>0.2069</v>
      </c>
      <c r="AQ63" s="18">
        <f t="shared" si="27"/>
        <v>6.3750000000000001E-2</v>
      </c>
      <c r="AR63" s="18">
        <f t="shared" si="27"/>
        <v>6.5329999999999999E-2</v>
      </c>
      <c r="AS63" s="18">
        <f t="shared" si="27"/>
        <v>7.5999999999999998E-2</v>
      </c>
      <c r="AT63" s="18">
        <f t="shared" si="27"/>
        <v>6.429E-2</v>
      </c>
      <c r="AU63" s="18">
        <f t="shared" si="27"/>
        <v>6.071E-2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6.8000000000000005E-2</v>
      </c>
      <c r="AY63" s="18">
        <f t="shared" si="27"/>
        <v>0.06</v>
      </c>
      <c r="AZ63" s="18">
        <f t="shared" si="27"/>
        <v>0.13733000000000001</v>
      </c>
      <c r="BA63" s="18">
        <f t="shared" si="27"/>
        <v>0.29599999999999999</v>
      </c>
      <c r="BB63" s="18">
        <f t="shared" si="27"/>
        <v>0.59299999999999997</v>
      </c>
      <c r="BC63" s="18">
        <f t="shared" si="27"/>
        <v>0.55800000000000005</v>
      </c>
      <c r="BD63" s="18">
        <f t="shared" si="27"/>
        <v>0.23100000000000001</v>
      </c>
      <c r="BE63" s="18">
        <f t="shared" si="27"/>
        <v>0.40100000000000002</v>
      </c>
      <c r="BF63" s="18">
        <f t="shared" si="27"/>
        <v>0</v>
      </c>
      <c r="BG63" s="18">
        <f t="shared" si="27"/>
        <v>2.5999999999999999E-2</v>
      </c>
      <c r="BH63" s="18">
        <f t="shared" si="27"/>
        <v>3.6999999999999998E-2</v>
      </c>
      <c r="BI63" s="18">
        <f t="shared" si="27"/>
        <v>2.5000000000000001E-2</v>
      </c>
      <c r="BJ63" s="18">
        <f t="shared" si="27"/>
        <v>2.5589999999999998E-2</v>
      </c>
      <c r="BK63" s="18">
        <f t="shared" si="27"/>
        <v>3.4000000000000002E-2</v>
      </c>
      <c r="BL63" s="18">
        <f t="shared" si="27"/>
        <v>0.30399999999999999</v>
      </c>
      <c r="BM63" s="18">
        <f t="shared" si="27"/>
        <v>0.13888</v>
      </c>
      <c r="BN63" s="18">
        <f t="shared" si="27"/>
        <v>0.02</v>
      </c>
      <c r="BO63" s="18">
        <f t="shared" ref="BO63" si="28">BO62/1000</f>
        <v>10</v>
      </c>
    </row>
    <row r="64" spans="1:69" ht="17.399999999999999" x14ac:dyDescent="0.35">
      <c r="A64" s="26"/>
      <c r="B64" s="27" t="s">
        <v>30</v>
      </c>
      <c r="C64" s="105"/>
      <c r="D64" s="28">
        <f t="shared" ref="D64:BN64" si="29">D60*D62</f>
        <v>2.1816</v>
      </c>
      <c r="E64" s="28">
        <f t="shared" si="29"/>
        <v>0</v>
      </c>
      <c r="F64" s="28">
        <f t="shared" si="29"/>
        <v>1.218</v>
      </c>
      <c r="G64" s="28">
        <f t="shared" si="29"/>
        <v>0</v>
      </c>
      <c r="H64" s="28">
        <f t="shared" si="29"/>
        <v>0</v>
      </c>
      <c r="I64" s="28">
        <f t="shared" si="29"/>
        <v>1.7279999999999998</v>
      </c>
      <c r="J64" s="28">
        <f t="shared" si="29"/>
        <v>15.733200000000002</v>
      </c>
      <c r="K64" s="28">
        <f t="shared" si="29"/>
        <v>4.3721400000000008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1.5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0.01</v>
      </c>
      <c r="BO64" s="28">
        <f t="shared" ref="BO64" si="30">BO60*BO62</f>
        <v>0</v>
      </c>
      <c r="BP64" s="29">
        <f>SUM(D64:BN64)</f>
        <v>26.742940000000004</v>
      </c>
      <c r="BQ64" s="30">
        <f>BP64/$C$9</f>
        <v>26.742940000000004</v>
      </c>
    </row>
    <row r="65" spans="1:69" ht="17.399999999999999" x14ac:dyDescent="0.35">
      <c r="A65" s="26"/>
      <c r="B65" s="27" t="s">
        <v>31</v>
      </c>
      <c r="C65" s="105"/>
      <c r="D65" s="28">
        <f t="shared" ref="D65:BN65" si="31">D60*D62</f>
        <v>2.1816</v>
      </c>
      <c r="E65" s="28">
        <f t="shared" si="31"/>
        <v>0</v>
      </c>
      <c r="F65" s="28">
        <f t="shared" si="31"/>
        <v>1.218</v>
      </c>
      <c r="G65" s="28">
        <f t="shared" si="31"/>
        <v>0</v>
      </c>
      <c r="H65" s="28">
        <f t="shared" si="31"/>
        <v>0</v>
      </c>
      <c r="I65" s="28">
        <f t="shared" si="31"/>
        <v>1.7279999999999998</v>
      </c>
      <c r="J65" s="28">
        <f t="shared" si="31"/>
        <v>15.733200000000002</v>
      </c>
      <c r="K65" s="28">
        <f t="shared" si="31"/>
        <v>4.3721400000000008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1.5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0.01</v>
      </c>
      <c r="BO65" s="28">
        <f t="shared" ref="BO65" si="32">BO60*BO62</f>
        <v>0</v>
      </c>
      <c r="BP65" s="29">
        <f>SUM(D65:BN65)</f>
        <v>26.742940000000004</v>
      </c>
      <c r="BQ65" s="30">
        <f>BP65/$C$9</f>
        <v>26.742940000000004</v>
      </c>
    </row>
    <row r="67" spans="1:69" x14ac:dyDescent="0.3">
      <c r="K67" t="s">
        <v>1</v>
      </c>
      <c r="Y67" t="s">
        <v>35</v>
      </c>
    </row>
    <row r="68" spans="1:69" ht="15" customHeight="1" x14ac:dyDescent="0.3">
      <c r="A68" s="85"/>
      <c r="B68" s="3" t="s">
        <v>2</v>
      </c>
      <c r="C68" s="87" t="s">
        <v>3</v>
      </c>
      <c r="D68" s="87" t="str">
        <f>D52</f>
        <v>Хлеб пшеничный</v>
      </c>
      <c r="E68" s="87" t="str">
        <f>E52</f>
        <v>Хлеб ржано-пшеничный</v>
      </c>
      <c r="F68" s="87" t="str">
        <f>F52</f>
        <v>Сахар</v>
      </c>
      <c r="G68" s="87" t="str">
        <f>G52</f>
        <v>Чай</v>
      </c>
      <c r="H68" s="46"/>
      <c r="I68" s="87" t="str">
        <f>I52</f>
        <v>Кофейный напиток</v>
      </c>
      <c r="J68" s="87" t="str">
        <f>J52</f>
        <v>Молоко 2,5%</v>
      </c>
      <c r="K68" s="87" t="str">
        <f>K52</f>
        <v>Масло сливочное</v>
      </c>
      <c r="L68" s="87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7" t="str">
        <f>X52</f>
        <v>Яйцо</v>
      </c>
      <c r="Y68" s="87" t="str">
        <f>Y52</f>
        <v>Икра кабачковая</v>
      </c>
      <c r="Z68" s="46"/>
      <c r="AA68" s="46"/>
      <c r="AB68" s="46"/>
      <c r="AC68" s="87" t="str">
        <f>AC52</f>
        <v>Шиповник</v>
      </c>
      <c r="AD68" s="46"/>
      <c r="AE68" s="46"/>
      <c r="AF68" s="87" t="str">
        <f>AF52</f>
        <v>Лимон</v>
      </c>
      <c r="AG68" s="46"/>
      <c r="AH68" s="46"/>
      <c r="AI68" s="46"/>
      <c r="AJ68" s="46"/>
      <c r="AK68" s="46"/>
      <c r="AL68" s="87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7" t="str">
        <f>AX52</f>
        <v>Крупа пшено</v>
      </c>
      <c r="AY68" s="87" t="str">
        <f>AY52</f>
        <v>Крупа ячневая</v>
      </c>
      <c r="AZ68" s="87" t="str">
        <f>AZ52</f>
        <v>Рис</v>
      </c>
      <c r="BA68" s="46"/>
      <c r="BB68" s="46"/>
      <c r="BC68" s="87" t="str">
        <f>BC52</f>
        <v>Фарш говяжий</v>
      </c>
      <c r="BD68" s="87" t="str">
        <f>BD52</f>
        <v>Печень куриная</v>
      </c>
      <c r="BE68" s="46"/>
      <c r="BF68" s="46"/>
      <c r="BG68" s="87" t="str">
        <f t="shared" ref="BG68:BN68" si="33">BG52</f>
        <v>Картофель</v>
      </c>
      <c r="BH68" s="87" t="str">
        <f t="shared" si="33"/>
        <v>Морковь</v>
      </c>
      <c r="BI68" s="87" t="str">
        <f t="shared" si="33"/>
        <v>Лук</v>
      </c>
      <c r="BJ68" s="87" t="str">
        <f t="shared" si="33"/>
        <v>Капуста</v>
      </c>
      <c r="BK68" s="87" t="str">
        <f t="shared" si="33"/>
        <v>Свекла</v>
      </c>
      <c r="BL68" s="87" t="str">
        <f t="shared" si="33"/>
        <v>Томатная паста</v>
      </c>
      <c r="BM68" s="87" t="str">
        <f t="shared" si="33"/>
        <v>Масло растительное</v>
      </c>
      <c r="BN68" s="87" t="str">
        <f t="shared" si="33"/>
        <v>Соль</v>
      </c>
      <c r="BO68" s="87" t="str">
        <f t="shared" ref="BO68" si="34">BO52</f>
        <v>Аскорбиновая кислота</v>
      </c>
      <c r="BP68" s="106" t="s">
        <v>4</v>
      </c>
      <c r="BQ68" s="106" t="s">
        <v>5</v>
      </c>
    </row>
    <row r="69" spans="1:69" ht="29.25" customHeight="1" x14ac:dyDescent="0.3">
      <c r="A69" s="86"/>
      <c r="B69" s="4" t="s">
        <v>6</v>
      </c>
      <c r="C69" s="88"/>
      <c r="D69" s="88"/>
      <c r="E69" s="88"/>
      <c r="F69" s="88"/>
      <c r="G69" s="88"/>
      <c r="H69" s="47"/>
      <c r="I69" s="88"/>
      <c r="J69" s="88"/>
      <c r="K69" s="88"/>
      <c r="L69" s="8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8"/>
      <c r="Y69" s="88"/>
      <c r="Z69" s="47"/>
      <c r="AA69" s="47"/>
      <c r="AB69" s="47"/>
      <c r="AC69" s="88"/>
      <c r="AD69" s="47"/>
      <c r="AE69" s="47"/>
      <c r="AF69" s="88"/>
      <c r="AG69" s="47"/>
      <c r="AH69" s="47"/>
      <c r="AI69" s="47"/>
      <c r="AJ69" s="47"/>
      <c r="AK69" s="47"/>
      <c r="AL69" s="88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8"/>
      <c r="AY69" s="88"/>
      <c r="AZ69" s="88"/>
      <c r="BA69" s="47"/>
      <c r="BB69" s="47"/>
      <c r="BC69" s="88"/>
      <c r="BD69" s="88"/>
      <c r="BE69" s="47"/>
      <c r="BF69" s="47"/>
      <c r="BG69" s="88"/>
      <c r="BH69" s="88"/>
      <c r="BI69" s="88"/>
      <c r="BJ69" s="88"/>
      <c r="BK69" s="88"/>
      <c r="BL69" s="88"/>
      <c r="BM69" s="88"/>
      <c r="BN69" s="88"/>
      <c r="BO69" s="88"/>
      <c r="BP69" s="107"/>
      <c r="BQ69" s="107"/>
    </row>
    <row r="70" spans="1:69" ht="15" customHeight="1" x14ac:dyDescent="0.3">
      <c r="A70" s="48"/>
      <c r="B70" s="5" t="str">
        <f t="shared" ref="B70:B75" si="35">B14</f>
        <v>Борщ</v>
      </c>
      <c r="C70" s="92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3">
      <c r="A71" s="48"/>
      <c r="B71" s="5" t="str">
        <f t="shared" si="35"/>
        <v>Запеканка из печени с рисом</v>
      </c>
      <c r="C71" s="92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3">
      <c r="A72" s="48"/>
      <c r="B72" s="5" t="str">
        <f t="shared" si="35"/>
        <v>Картофельное пюре</v>
      </c>
      <c r="C72" s="92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3">
      <c r="A73" s="48"/>
      <c r="B73" s="5" t="str">
        <f t="shared" si="35"/>
        <v>Хлеб пшеничный</v>
      </c>
      <c r="C73" s="92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3">
      <c r="A74" s="48"/>
      <c r="B74" s="5" t="str">
        <f t="shared" si="35"/>
        <v>Хлеб ржаной</v>
      </c>
      <c r="C74" s="92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3">
      <c r="A75" s="49"/>
      <c r="B75" s="5" t="str">
        <f t="shared" si="35"/>
        <v>Напиток лимонный</v>
      </c>
      <c r="C75" s="93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399999999999999" x14ac:dyDescent="0.35">
      <c r="B76" s="16" t="s">
        <v>24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399999999999999" x14ac:dyDescent="0.35">
      <c r="B77" s="16" t="s">
        <v>25</v>
      </c>
      <c r="C77" s="17"/>
      <c r="D77" s="19">
        <f t="shared" ref="D77:BN77" si="48">PRODUCT(D76,$F$6)</f>
        <v>0.03</v>
      </c>
      <c r="E77" s="19">
        <f t="shared" si="48"/>
        <v>0.05</v>
      </c>
      <c r="F77" s="19">
        <f t="shared" si="48"/>
        <v>2.5000000000000001E-2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2.1999999999999999E-2</v>
      </c>
      <c r="K77" s="19">
        <f t="shared" si="48"/>
        <v>7.0000000000000001E-3</v>
      </c>
      <c r="L77" s="19">
        <f t="shared" si="48"/>
        <v>5.0000000000000001E-3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0.25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1.7999999999999999E-2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2.1999999999999999E-2</v>
      </c>
      <c r="BA77" s="19">
        <f t="shared" si="48"/>
        <v>0</v>
      </c>
      <c r="BB77" s="19">
        <f t="shared" si="48"/>
        <v>0</v>
      </c>
      <c r="BC77" s="19">
        <f t="shared" si="48"/>
        <v>1.7999999999999999E-2</v>
      </c>
      <c r="BD77" s="19">
        <f t="shared" si="48"/>
        <v>3.5000000000000003E-2</v>
      </c>
      <c r="BE77" s="19">
        <f t="shared" si="48"/>
        <v>0</v>
      </c>
      <c r="BF77" s="19">
        <f t="shared" si="48"/>
        <v>0</v>
      </c>
      <c r="BG77" s="19">
        <f t="shared" si="48"/>
        <v>0.21</v>
      </c>
      <c r="BH77" s="19">
        <f t="shared" si="48"/>
        <v>1.4999999999999999E-2</v>
      </c>
      <c r="BI77" s="19">
        <f t="shared" si="48"/>
        <v>4.1000000000000002E-2</v>
      </c>
      <c r="BJ77" s="19">
        <f t="shared" si="48"/>
        <v>2.7E-2</v>
      </c>
      <c r="BK77" s="19">
        <f t="shared" si="48"/>
        <v>4.4999999999999998E-2</v>
      </c>
      <c r="BL77" s="19">
        <f t="shared" si="48"/>
        <v>0</v>
      </c>
      <c r="BM77" s="19">
        <f t="shared" si="48"/>
        <v>6.0000000000000001E-3</v>
      </c>
      <c r="BN77" s="19">
        <f t="shared" si="48"/>
        <v>5.0000000000000001E-3</v>
      </c>
      <c r="BO77" s="19">
        <f t="shared" ref="BO77" si="50">PRODUCT(BO76,$F$6)</f>
        <v>0</v>
      </c>
    </row>
    <row r="79" spans="1:69" ht="17.399999999999999" x14ac:dyDescent="0.35">
      <c r="A79" s="22"/>
      <c r="B79" s="23" t="s">
        <v>27</v>
      </c>
      <c r="C79" s="24" t="s">
        <v>28</v>
      </c>
      <c r="D79" s="25">
        <f t="shared" ref="D79:BN79" si="51">D44</f>
        <v>72.72</v>
      </c>
      <c r="E79" s="25">
        <f t="shared" si="51"/>
        <v>76</v>
      </c>
      <c r="F79" s="25">
        <f t="shared" si="51"/>
        <v>87</v>
      </c>
      <c r="G79" s="25">
        <f t="shared" si="51"/>
        <v>590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752</v>
      </c>
      <c r="V79" s="25">
        <f t="shared" si="51"/>
        <v>352.56</v>
      </c>
      <c r="W79" s="25">
        <f>W44</f>
        <v>139</v>
      </c>
      <c r="X79" s="25">
        <f t="shared" si="51"/>
        <v>14.1</v>
      </c>
      <c r="Y79" s="25">
        <f t="shared" si="51"/>
        <v>0</v>
      </c>
      <c r="Z79" s="25">
        <f t="shared" si="51"/>
        <v>461</v>
      </c>
      <c r="AA79" s="25">
        <f t="shared" si="51"/>
        <v>341</v>
      </c>
      <c r="AB79" s="25">
        <f t="shared" si="51"/>
        <v>361</v>
      </c>
      <c r="AC79" s="25">
        <f t="shared" si="51"/>
        <v>250</v>
      </c>
      <c r="AD79" s="25">
        <f t="shared" si="51"/>
        <v>145</v>
      </c>
      <c r="AE79" s="25">
        <f t="shared" si="51"/>
        <v>454</v>
      </c>
      <c r="AF79" s="25">
        <f t="shared" si="51"/>
        <v>209</v>
      </c>
      <c r="AG79" s="25">
        <f t="shared" si="51"/>
        <v>227.27</v>
      </c>
      <c r="AH79" s="25">
        <f t="shared" si="51"/>
        <v>69.2</v>
      </c>
      <c r="AI79" s="25">
        <f t="shared" si="51"/>
        <v>59.25</v>
      </c>
      <c r="AJ79" s="25">
        <f t="shared" si="51"/>
        <v>50</v>
      </c>
      <c r="AK79" s="25">
        <f t="shared" si="51"/>
        <v>190</v>
      </c>
      <c r="AL79" s="25">
        <f t="shared" si="51"/>
        <v>200</v>
      </c>
      <c r="AM79" s="25">
        <f t="shared" si="51"/>
        <v>636.84</v>
      </c>
      <c r="AN79" s="25">
        <f t="shared" si="51"/>
        <v>267</v>
      </c>
      <c r="AO79" s="25">
        <f t="shared" si="51"/>
        <v>0</v>
      </c>
      <c r="AP79" s="25">
        <f t="shared" si="51"/>
        <v>206.9</v>
      </c>
      <c r="AQ79" s="25">
        <f t="shared" si="51"/>
        <v>63.75</v>
      </c>
      <c r="AR79" s="25">
        <f t="shared" si="51"/>
        <v>65.33</v>
      </c>
      <c r="AS79" s="25">
        <f t="shared" si="51"/>
        <v>76</v>
      </c>
      <c r="AT79" s="25">
        <f t="shared" si="51"/>
        <v>64.290000000000006</v>
      </c>
      <c r="AU79" s="25">
        <f t="shared" si="51"/>
        <v>60.71</v>
      </c>
      <c r="AV79" s="25">
        <f t="shared" si="51"/>
        <v>51.25</v>
      </c>
      <c r="AW79" s="25">
        <f t="shared" si="51"/>
        <v>77.14</v>
      </c>
      <c r="AX79" s="25">
        <f t="shared" si="51"/>
        <v>68</v>
      </c>
      <c r="AY79" s="25">
        <f t="shared" si="51"/>
        <v>60</v>
      </c>
      <c r="AZ79" s="25">
        <f t="shared" si="51"/>
        <v>137.33000000000001</v>
      </c>
      <c r="BA79" s="25">
        <f t="shared" si="51"/>
        <v>296</v>
      </c>
      <c r="BB79" s="25">
        <f t="shared" si="51"/>
        <v>593</v>
      </c>
      <c r="BC79" s="25">
        <f t="shared" si="51"/>
        <v>558</v>
      </c>
      <c r="BD79" s="25">
        <f t="shared" si="51"/>
        <v>231</v>
      </c>
      <c r="BE79" s="25">
        <f t="shared" si="51"/>
        <v>401</v>
      </c>
      <c r="BF79" s="25">
        <f t="shared" si="51"/>
        <v>0</v>
      </c>
      <c r="BG79" s="25">
        <f t="shared" si="51"/>
        <v>26</v>
      </c>
      <c r="BH79" s="25">
        <f t="shared" si="51"/>
        <v>37</v>
      </c>
      <c r="BI79" s="25">
        <f t="shared" si="51"/>
        <v>25</v>
      </c>
      <c r="BJ79" s="25">
        <f t="shared" si="51"/>
        <v>25.59</v>
      </c>
      <c r="BK79" s="25">
        <f t="shared" si="51"/>
        <v>34</v>
      </c>
      <c r="BL79" s="25">
        <f t="shared" si="51"/>
        <v>304</v>
      </c>
      <c r="BM79" s="25">
        <f t="shared" si="51"/>
        <v>138.88</v>
      </c>
      <c r="BN79" s="25">
        <f t="shared" si="51"/>
        <v>20</v>
      </c>
      <c r="BO79" s="25">
        <f t="shared" ref="BO79" si="52">BO44</f>
        <v>10000</v>
      </c>
    </row>
    <row r="80" spans="1:69" ht="17.399999999999999" x14ac:dyDescent="0.35">
      <c r="B80" s="16" t="s">
        <v>29</v>
      </c>
      <c r="C80" s="17" t="s">
        <v>28</v>
      </c>
      <c r="D80" s="18">
        <f t="shared" ref="D80:BN80" si="53">D79/1000</f>
        <v>7.2719999999999993E-2</v>
      </c>
      <c r="E80" s="18">
        <f t="shared" si="53"/>
        <v>7.5999999999999998E-2</v>
      </c>
      <c r="F80" s="18">
        <f t="shared" si="53"/>
        <v>8.6999999999999994E-2</v>
      </c>
      <c r="G80" s="18">
        <f t="shared" si="53"/>
        <v>0.59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0.752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1.41E-2</v>
      </c>
      <c r="Y80" s="18">
        <f t="shared" si="53"/>
        <v>0</v>
      </c>
      <c r="Z80" s="18">
        <f t="shared" si="53"/>
        <v>0.46100000000000002</v>
      </c>
      <c r="AA80" s="18">
        <f t="shared" si="53"/>
        <v>0.34100000000000003</v>
      </c>
      <c r="AB80" s="18">
        <f t="shared" si="53"/>
        <v>0.36099999999999999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0.45400000000000001</v>
      </c>
      <c r="AF80" s="18">
        <f t="shared" si="53"/>
        <v>0.20899999999999999</v>
      </c>
      <c r="AG80" s="18">
        <f t="shared" si="53"/>
        <v>0.22727</v>
      </c>
      <c r="AH80" s="18">
        <f t="shared" si="53"/>
        <v>6.9199999999999998E-2</v>
      </c>
      <c r="AI80" s="18">
        <f t="shared" si="53"/>
        <v>5.9249999999999997E-2</v>
      </c>
      <c r="AJ80" s="18">
        <f t="shared" si="53"/>
        <v>0.05</v>
      </c>
      <c r="AK80" s="18">
        <f t="shared" si="53"/>
        <v>0.19</v>
      </c>
      <c r="AL80" s="18">
        <f t="shared" si="53"/>
        <v>0.2</v>
      </c>
      <c r="AM80" s="18">
        <f t="shared" si="53"/>
        <v>0.63684000000000007</v>
      </c>
      <c r="AN80" s="18">
        <f t="shared" si="53"/>
        <v>0.26700000000000002</v>
      </c>
      <c r="AO80" s="18">
        <f t="shared" si="53"/>
        <v>0</v>
      </c>
      <c r="AP80" s="18">
        <f t="shared" si="53"/>
        <v>0.2069</v>
      </c>
      <c r="AQ80" s="18">
        <f t="shared" si="53"/>
        <v>6.3750000000000001E-2</v>
      </c>
      <c r="AR80" s="18">
        <f t="shared" si="53"/>
        <v>6.5329999999999999E-2</v>
      </c>
      <c r="AS80" s="18">
        <f t="shared" si="53"/>
        <v>7.5999999999999998E-2</v>
      </c>
      <c r="AT80" s="18">
        <f t="shared" si="53"/>
        <v>6.429E-2</v>
      </c>
      <c r="AU80" s="18">
        <f t="shared" si="53"/>
        <v>6.071E-2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6.8000000000000005E-2</v>
      </c>
      <c r="AY80" s="18">
        <f t="shared" si="53"/>
        <v>0.06</v>
      </c>
      <c r="AZ80" s="18">
        <f t="shared" si="53"/>
        <v>0.13733000000000001</v>
      </c>
      <c r="BA80" s="18">
        <f t="shared" si="53"/>
        <v>0.29599999999999999</v>
      </c>
      <c r="BB80" s="18">
        <f t="shared" si="53"/>
        <v>0.59299999999999997</v>
      </c>
      <c r="BC80" s="18">
        <f t="shared" si="53"/>
        <v>0.55800000000000005</v>
      </c>
      <c r="BD80" s="18">
        <f t="shared" si="53"/>
        <v>0.23100000000000001</v>
      </c>
      <c r="BE80" s="18">
        <f t="shared" si="53"/>
        <v>0.40100000000000002</v>
      </c>
      <c r="BF80" s="18">
        <f t="shared" si="53"/>
        <v>0</v>
      </c>
      <c r="BG80" s="18">
        <f t="shared" si="53"/>
        <v>2.5999999999999999E-2</v>
      </c>
      <c r="BH80" s="18">
        <f t="shared" si="53"/>
        <v>3.6999999999999998E-2</v>
      </c>
      <c r="BI80" s="18">
        <f t="shared" si="53"/>
        <v>2.5000000000000001E-2</v>
      </c>
      <c r="BJ80" s="18">
        <f t="shared" si="53"/>
        <v>2.5589999999999998E-2</v>
      </c>
      <c r="BK80" s="18">
        <f t="shared" si="53"/>
        <v>3.4000000000000002E-2</v>
      </c>
      <c r="BL80" s="18">
        <f t="shared" si="53"/>
        <v>0.30399999999999999</v>
      </c>
      <c r="BM80" s="18">
        <f t="shared" si="53"/>
        <v>0.13888</v>
      </c>
      <c r="BN80" s="18">
        <f t="shared" si="53"/>
        <v>0.02</v>
      </c>
      <c r="BO80" s="18">
        <f t="shared" ref="BO80" si="54">BO79/1000</f>
        <v>10</v>
      </c>
    </row>
    <row r="81" spans="1:69" ht="17.399999999999999" x14ac:dyDescent="0.35">
      <c r="A81" s="26"/>
      <c r="B81" s="27" t="s">
        <v>30</v>
      </c>
      <c r="C81" s="105"/>
      <c r="D81" s="28">
        <f t="shared" ref="D81:BN81" si="55">D77*D79</f>
        <v>2.1816</v>
      </c>
      <c r="E81" s="28">
        <f t="shared" si="55"/>
        <v>3.8000000000000003</v>
      </c>
      <c r="F81" s="28">
        <f t="shared" si="55"/>
        <v>2.1750000000000003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1.6482399999999999</v>
      </c>
      <c r="K81" s="28">
        <f t="shared" si="55"/>
        <v>5.1008300000000002</v>
      </c>
      <c r="L81" s="28">
        <f t="shared" si="55"/>
        <v>1.0544499999999999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3.5249999999999999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3.7619999999999996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3.0212600000000003</v>
      </c>
      <c r="BA81" s="28">
        <f t="shared" si="55"/>
        <v>0</v>
      </c>
      <c r="BB81" s="28">
        <f t="shared" si="55"/>
        <v>0</v>
      </c>
      <c r="BC81" s="28">
        <f t="shared" si="55"/>
        <v>10.043999999999999</v>
      </c>
      <c r="BD81" s="28">
        <f t="shared" si="55"/>
        <v>8.0850000000000009</v>
      </c>
      <c r="BE81" s="28">
        <f t="shared" si="55"/>
        <v>0</v>
      </c>
      <c r="BF81" s="28">
        <f t="shared" si="55"/>
        <v>0</v>
      </c>
      <c r="BG81" s="28">
        <f t="shared" si="55"/>
        <v>5.46</v>
      </c>
      <c r="BH81" s="28">
        <f t="shared" si="55"/>
        <v>0.55499999999999994</v>
      </c>
      <c r="BI81" s="28">
        <f t="shared" si="55"/>
        <v>1.0250000000000001</v>
      </c>
      <c r="BJ81" s="28">
        <f t="shared" si="55"/>
        <v>0.69092999999999993</v>
      </c>
      <c r="BK81" s="28">
        <f t="shared" si="55"/>
        <v>1.53</v>
      </c>
      <c r="BL81" s="28">
        <f t="shared" si="55"/>
        <v>0</v>
      </c>
      <c r="BM81" s="28">
        <f t="shared" si="55"/>
        <v>0.83328000000000002</v>
      </c>
      <c r="BN81" s="28">
        <f t="shared" si="55"/>
        <v>0.1</v>
      </c>
      <c r="BO81" s="28">
        <f t="shared" ref="BO81" si="56">BO77*BO79</f>
        <v>0</v>
      </c>
      <c r="BP81" s="29">
        <f>SUM(D81:BN81)</f>
        <v>54.591590000000004</v>
      </c>
      <c r="BQ81" s="30">
        <f>BP81/$C$9</f>
        <v>54.591590000000004</v>
      </c>
    </row>
    <row r="82" spans="1:69" ht="17.399999999999999" x14ac:dyDescent="0.35">
      <c r="A82" s="26"/>
      <c r="B82" s="27" t="s">
        <v>31</v>
      </c>
      <c r="C82" s="105"/>
      <c r="D82" s="28">
        <f t="shared" ref="D82:BN82" si="57">D77*D79</f>
        <v>2.1816</v>
      </c>
      <c r="E82" s="28">
        <f t="shared" si="57"/>
        <v>3.8000000000000003</v>
      </c>
      <c r="F82" s="28">
        <f t="shared" si="57"/>
        <v>2.1750000000000003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1.6482399999999999</v>
      </c>
      <c r="K82" s="28">
        <f t="shared" si="57"/>
        <v>5.1008300000000002</v>
      </c>
      <c r="L82" s="28">
        <f t="shared" si="57"/>
        <v>1.0544499999999999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3.5249999999999999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3.7619999999999996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3.0212600000000003</v>
      </c>
      <c r="BA82" s="28">
        <f t="shared" si="57"/>
        <v>0</v>
      </c>
      <c r="BB82" s="28">
        <f t="shared" si="57"/>
        <v>0</v>
      </c>
      <c r="BC82" s="28">
        <f t="shared" si="57"/>
        <v>10.043999999999999</v>
      </c>
      <c r="BD82" s="28">
        <f t="shared" si="57"/>
        <v>8.0850000000000009</v>
      </c>
      <c r="BE82" s="28">
        <f t="shared" si="57"/>
        <v>0</v>
      </c>
      <c r="BF82" s="28">
        <f t="shared" si="57"/>
        <v>0</v>
      </c>
      <c r="BG82" s="28">
        <f t="shared" si="57"/>
        <v>5.46</v>
      </c>
      <c r="BH82" s="28">
        <f t="shared" si="57"/>
        <v>0.55499999999999994</v>
      </c>
      <c r="BI82" s="28">
        <f t="shared" si="57"/>
        <v>1.0250000000000001</v>
      </c>
      <c r="BJ82" s="28">
        <f t="shared" si="57"/>
        <v>0.69092999999999993</v>
      </c>
      <c r="BK82" s="28">
        <f t="shared" si="57"/>
        <v>1.53</v>
      </c>
      <c r="BL82" s="28">
        <f t="shared" si="57"/>
        <v>0</v>
      </c>
      <c r="BM82" s="28">
        <f t="shared" si="57"/>
        <v>0.83328000000000002</v>
      </c>
      <c r="BN82" s="28">
        <f t="shared" si="57"/>
        <v>0.1</v>
      </c>
      <c r="BO82" s="28">
        <f t="shared" ref="BO82" si="58">BO77*BO79</f>
        <v>0</v>
      </c>
      <c r="BP82" s="29">
        <f>SUM(D82:BN82)</f>
        <v>54.591590000000004</v>
      </c>
      <c r="BQ82" s="30">
        <f>BP82/$C$9</f>
        <v>54.591590000000004</v>
      </c>
    </row>
    <row r="84" spans="1:69" x14ac:dyDescent="0.3">
      <c r="K84" t="s">
        <v>1</v>
      </c>
      <c r="Y84" t="s">
        <v>35</v>
      </c>
    </row>
    <row r="85" spans="1:69" ht="15" customHeight="1" x14ac:dyDescent="0.3">
      <c r="A85" s="85"/>
      <c r="B85" s="3" t="s">
        <v>2</v>
      </c>
      <c r="C85" s="87" t="s">
        <v>3</v>
      </c>
      <c r="D85" s="87" t="str">
        <f>D68</f>
        <v>Хлеб пшеничный</v>
      </c>
      <c r="E85" s="87" t="str">
        <f>E68</f>
        <v>Хлеб ржано-пшеничный</v>
      </c>
      <c r="F85" s="87" t="str">
        <f>F68</f>
        <v>Сахар</v>
      </c>
      <c r="G85" s="87" t="str">
        <f>G68</f>
        <v>Чай</v>
      </c>
      <c r="H85" s="46"/>
      <c r="I85" s="87" t="str">
        <f>I68</f>
        <v>Кофейный напиток</v>
      </c>
      <c r="J85" s="87" t="str">
        <f>J68</f>
        <v>Молоко 2,5%</v>
      </c>
      <c r="K85" s="87" t="str">
        <f>K68</f>
        <v>Масло сливочное</v>
      </c>
      <c r="L85" s="87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7" t="str">
        <f>X68</f>
        <v>Яйцо</v>
      </c>
      <c r="Y85" s="87" t="str">
        <f>Y68</f>
        <v>Икра кабачковая</v>
      </c>
      <c r="Z85" s="46"/>
      <c r="AA85" s="46"/>
      <c r="AB85" s="46"/>
      <c r="AC85" s="87" t="str">
        <f>AC68</f>
        <v>Шиповник</v>
      </c>
      <c r="AD85" s="46"/>
      <c r="AE85" s="46"/>
      <c r="AF85" s="87" t="str">
        <f>AF68</f>
        <v>Лимон</v>
      </c>
      <c r="AG85" s="46"/>
      <c r="AH85" s="46"/>
      <c r="AI85" s="46"/>
      <c r="AJ85" s="46"/>
      <c r="AK85" s="46"/>
      <c r="AL85" s="87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7" t="str">
        <f>AX68</f>
        <v>Крупа пшено</v>
      </c>
      <c r="AY85" s="87" t="str">
        <f>AY68</f>
        <v>Крупа ячневая</v>
      </c>
      <c r="AZ85" s="87" t="str">
        <f>AZ68</f>
        <v>Рис</v>
      </c>
      <c r="BA85" s="46"/>
      <c r="BB85" s="46"/>
      <c r="BC85" s="87" t="str">
        <f>BC68</f>
        <v>Фарш говяжий</v>
      </c>
      <c r="BD85" s="87" t="str">
        <f>BD68</f>
        <v>Печень куриная</v>
      </c>
      <c r="BE85" s="46"/>
      <c r="BF85" s="46"/>
      <c r="BG85" s="87" t="str">
        <f t="shared" ref="BG85:BN85" si="59">BG68</f>
        <v>Картофель</v>
      </c>
      <c r="BH85" s="87" t="str">
        <f t="shared" si="59"/>
        <v>Морковь</v>
      </c>
      <c r="BI85" s="87" t="str">
        <f t="shared" si="59"/>
        <v>Лук</v>
      </c>
      <c r="BJ85" s="87" t="str">
        <f t="shared" si="59"/>
        <v>Капуста</v>
      </c>
      <c r="BK85" s="87" t="str">
        <f t="shared" si="59"/>
        <v>Свекла</v>
      </c>
      <c r="BL85" s="87" t="str">
        <f t="shared" si="59"/>
        <v>Томатная паста</v>
      </c>
      <c r="BM85" s="87" t="str">
        <f t="shared" si="59"/>
        <v>Масло растительное</v>
      </c>
      <c r="BN85" s="87" t="str">
        <f t="shared" si="59"/>
        <v>Соль</v>
      </c>
      <c r="BO85" s="87" t="str">
        <f t="shared" ref="BO85" si="60">BO68</f>
        <v>Аскорбиновая кислота</v>
      </c>
      <c r="BP85" s="106" t="s">
        <v>4</v>
      </c>
      <c r="BQ85" s="106" t="s">
        <v>5</v>
      </c>
    </row>
    <row r="86" spans="1:69" ht="29.25" customHeight="1" x14ac:dyDescent="0.3">
      <c r="A86" s="86"/>
      <c r="B86" s="4" t="s">
        <v>6</v>
      </c>
      <c r="C86" s="88"/>
      <c r="D86" s="88"/>
      <c r="E86" s="88"/>
      <c r="F86" s="88"/>
      <c r="G86" s="88"/>
      <c r="H86" s="47"/>
      <c r="I86" s="88"/>
      <c r="J86" s="88"/>
      <c r="K86" s="88"/>
      <c r="L86" s="88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8"/>
      <c r="Y86" s="88"/>
      <c r="Z86" s="47"/>
      <c r="AA86" s="47"/>
      <c r="AB86" s="47"/>
      <c r="AC86" s="88"/>
      <c r="AD86" s="47"/>
      <c r="AE86" s="47"/>
      <c r="AF86" s="88"/>
      <c r="AG86" s="47"/>
      <c r="AH86" s="47"/>
      <c r="AI86" s="47"/>
      <c r="AJ86" s="47"/>
      <c r="AK86" s="47"/>
      <c r="AL86" s="88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8"/>
      <c r="AY86" s="88"/>
      <c r="AZ86" s="88"/>
      <c r="BA86" s="47"/>
      <c r="BB86" s="47"/>
      <c r="BC86" s="88"/>
      <c r="BD86" s="88"/>
      <c r="BE86" s="47"/>
      <c r="BF86" s="47"/>
      <c r="BG86" s="88"/>
      <c r="BH86" s="88"/>
      <c r="BI86" s="88"/>
      <c r="BJ86" s="88"/>
      <c r="BK86" s="88"/>
      <c r="BL86" s="88"/>
      <c r="BM86" s="88"/>
      <c r="BN86" s="88"/>
      <c r="BO86" s="88"/>
      <c r="BP86" s="107"/>
      <c r="BQ86" s="107"/>
    </row>
    <row r="87" spans="1:69" ht="15" customHeight="1" x14ac:dyDescent="0.3">
      <c r="A87" s="102" t="s">
        <v>18</v>
      </c>
      <c r="B87" s="5" t="str">
        <f>B21</f>
        <v>Снежок</v>
      </c>
      <c r="C87" s="91">
        <f>$F$6</f>
        <v>1</v>
      </c>
      <c r="D87" s="5">
        <f t="shared" ref="D87:BN91" si="61">D21</f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0.15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3">
      <c r="A88" s="103"/>
      <c r="B88" s="5" t="str">
        <f>B22</f>
        <v>Вафли</v>
      </c>
      <c r="C88" s="92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3">
      <c r="A89" s="103"/>
      <c r="B89" s="5"/>
      <c r="C89" s="92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3">
      <c r="A90" s="103"/>
      <c r="B90" s="5"/>
      <c r="C90" s="92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3">
      <c r="A91" s="104"/>
      <c r="B91" s="5"/>
      <c r="C91" s="93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399999999999999" x14ac:dyDescent="0.35">
      <c r="B92" s="16" t="s">
        <v>24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0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0.15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0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399999999999999" x14ac:dyDescent="0.35">
      <c r="B93" s="16" t="s">
        <v>25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0.15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0.03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399999999999999" x14ac:dyDescent="0.35">
      <c r="A95" s="22"/>
      <c r="B95" s="23" t="s">
        <v>27</v>
      </c>
      <c r="C95" s="24" t="s">
        <v>28</v>
      </c>
      <c r="D95" s="25">
        <f t="shared" ref="D95:BN95" si="69">D44</f>
        <v>72.72</v>
      </c>
      <c r="E95" s="25">
        <f t="shared" si="69"/>
        <v>76</v>
      </c>
      <c r="F95" s="25">
        <f t="shared" si="69"/>
        <v>87</v>
      </c>
      <c r="G95" s="25">
        <f t="shared" si="69"/>
        <v>590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752</v>
      </c>
      <c r="V95" s="25">
        <f t="shared" si="69"/>
        <v>352.56</v>
      </c>
      <c r="W95" s="25">
        <f>W44</f>
        <v>139</v>
      </c>
      <c r="X95" s="25">
        <f t="shared" si="69"/>
        <v>14.1</v>
      </c>
      <c r="Y95" s="25">
        <f t="shared" si="69"/>
        <v>0</v>
      </c>
      <c r="Z95" s="25">
        <f t="shared" si="69"/>
        <v>461</v>
      </c>
      <c r="AA95" s="25">
        <f t="shared" si="69"/>
        <v>341</v>
      </c>
      <c r="AB95" s="25">
        <f t="shared" si="69"/>
        <v>361</v>
      </c>
      <c r="AC95" s="25">
        <f t="shared" si="69"/>
        <v>250</v>
      </c>
      <c r="AD95" s="25">
        <f t="shared" si="69"/>
        <v>145</v>
      </c>
      <c r="AE95" s="25">
        <f t="shared" si="69"/>
        <v>454</v>
      </c>
      <c r="AF95" s="25">
        <f t="shared" si="69"/>
        <v>209</v>
      </c>
      <c r="AG95" s="25">
        <f t="shared" si="69"/>
        <v>227.27</v>
      </c>
      <c r="AH95" s="25">
        <f t="shared" si="69"/>
        <v>69.2</v>
      </c>
      <c r="AI95" s="25">
        <f t="shared" si="69"/>
        <v>59.25</v>
      </c>
      <c r="AJ95" s="25">
        <f t="shared" si="69"/>
        <v>50</v>
      </c>
      <c r="AK95" s="25">
        <f t="shared" si="69"/>
        <v>190</v>
      </c>
      <c r="AL95" s="25">
        <f t="shared" si="69"/>
        <v>200</v>
      </c>
      <c r="AM95" s="25">
        <f t="shared" si="69"/>
        <v>636.84</v>
      </c>
      <c r="AN95" s="25">
        <f t="shared" si="69"/>
        <v>267</v>
      </c>
      <c r="AO95" s="25">
        <f t="shared" si="69"/>
        <v>0</v>
      </c>
      <c r="AP95" s="25">
        <f t="shared" si="69"/>
        <v>206.9</v>
      </c>
      <c r="AQ95" s="25">
        <f t="shared" si="69"/>
        <v>63.75</v>
      </c>
      <c r="AR95" s="25">
        <f t="shared" si="69"/>
        <v>65.33</v>
      </c>
      <c r="AS95" s="25">
        <f t="shared" si="69"/>
        <v>76</v>
      </c>
      <c r="AT95" s="25">
        <f t="shared" si="69"/>
        <v>64.290000000000006</v>
      </c>
      <c r="AU95" s="25">
        <f t="shared" si="69"/>
        <v>60.71</v>
      </c>
      <c r="AV95" s="25">
        <f t="shared" si="69"/>
        <v>51.25</v>
      </c>
      <c r="AW95" s="25">
        <f t="shared" si="69"/>
        <v>77.14</v>
      </c>
      <c r="AX95" s="25">
        <f t="shared" si="69"/>
        <v>68</v>
      </c>
      <c r="AY95" s="25">
        <f t="shared" si="69"/>
        <v>60</v>
      </c>
      <c r="AZ95" s="25">
        <f t="shared" si="69"/>
        <v>137.33000000000001</v>
      </c>
      <c r="BA95" s="25">
        <f t="shared" si="69"/>
        <v>296</v>
      </c>
      <c r="BB95" s="25">
        <f t="shared" si="69"/>
        <v>593</v>
      </c>
      <c r="BC95" s="25">
        <f t="shared" si="69"/>
        <v>558</v>
      </c>
      <c r="BD95" s="25">
        <f t="shared" si="69"/>
        <v>231</v>
      </c>
      <c r="BE95" s="25">
        <f t="shared" si="69"/>
        <v>401</v>
      </c>
      <c r="BF95" s="25">
        <f t="shared" si="69"/>
        <v>0</v>
      </c>
      <c r="BG95" s="25">
        <f t="shared" si="69"/>
        <v>26</v>
      </c>
      <c r="BH95" s="25">
        <f t="shared" si="69"/>
        <v>37</v>
      </c>
      <c r="BI95" s="25">
        <f t="shared" si="69"/>
        <v>25</v>
      </c>
      <c r="BJ95" s="25">
        <f t="shared" si="69"/>
        <v>25.59</v>
      </c>
      <c r="BK95" s="25">
        <f t="shared" si="69"/>
        <v>34</v>
      </c>
      <c r="BL95" s="25">
        <f t="shared" si="69"/>
        <v>304</v>
      </c>
      <c r="BM95" s="25">
        <f t="shared" si="69"/>
        <v>138.88</v>
      </c>
      <c r="BN95" s="25">
        <f t="shared" si="69"/>
        <v>20</v>
      </c>
      <c r="BO95" s="25">
        <f t="shared" ref="BO95" si="70">BO44</f>
        <v>10000</v>
      </c>
    </row>
    <row r="96" spans="1:69" ht="17.399999999999999" x14ac:dyDescent="0.35">
      <c r="B96" s="16" t="s">
        <v>29</v>
      </c>
      <c r="C96" s="17" t="s">
        <v>28</v>
      </c>
      <c r="D96" s="18">
        <f t="shared" ref="D96:BN96" si="71">D95/1000</f>
        <v>7.2719999999999993E-2</v>
      </c>
      <c r="E96" s="18">
        <f t="shared" si="71"/>
        <v>7.5999999999999998E-2</v>
      </c>
      <c r="F96" s="18">
        <f t="shared" si="71"/>
        <v>8.6999999999999994E-2</v>
      </c>
      <c r="G96" s="18">
        <f t="shared" si="71"/>
        <v>0.59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0.752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1.41E-2</v>
      </c>
      <c r="Y96" s="18">
        <f t="shared" si="71"/>
        <v>0</v>
      </c>
      <c r="Z96" s="18">
        <f t="shared" si="71"/>
        <v>0.46100000000000002</v>
      </c>
      <c r="AA96" s="18">
        <f t="shared" si="71"/>
        <v>0.34100000000000003</v>
      </c>
      <c r="AB96" s="18">
        <f t="shared" si="71"/>
        <v>0.36099999999999999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0.45400000000000001</v>
      </c>
      <c r="AF96" s="18">
        <f t="shared" si="71"/>
        <v>0.20899999999999999</v>
      </c>
      <c r="AG96" s="18">
        <f t="shared" si="71"/>
        <v>0.22727</v>
      </c>
      <c r="AH96" s="18">
        <f t="shared" si="71"/>
        <v>6.9199999999999998E-2</v>
      </c>
      <c r="AI96" s="18">
        <f t="shared" si="71"/>
        <v>5.9249999999999997E-2</v>
      </c>
      <c r="AJ96" s="18">
        <f t="shared" si="71"/>
        <v>0.05</v>
      </c>
      <c r="AK96" s="18">
        <f t="shared" si="71"/>
        <v>0.19</v>
      </c>
      <c r="AL96" s="18">
        <f t="shared" si="71"/>
        <v>0.2</v>
      </c>
      <c r="AM96" s="18">
        <f t="shared" si="71"/>
        <v>0.63684000000000007</v>
      </c>
      <c r="AN96" s="18">
        <f t="shared" si="71"/>
        <v>0.26700000000000002</v>
      </c>
      <c r="AO96" s="18">
        <f t="shared" si="71"/>
        <v>0</v>
      </c>
      <c r="AP96" s="18">
        <f t="shared" si="71"/>
        <v>0.2069</v>
      </c>
      <c r="AQ96" s="18">
        <f t="shared" si="71"/>
        <v>6.3750000000000001E-2</v>
      </c>
      <c r="AR96" s="18">
        <f t="shared" si="71"/>
        <v>6.5329999999999999E-2</v>
      </c>
      <c r="AS96" s="18">
        <f t="shared" si="71"/>
        <v>7.5999999999999998E-2</v>
      </c>
      <c r="AT96" s="18">
        <f t="shared" si="71"/>
        <v>6.429E-2</v>
      </c>
      <c r="AU96" s="18">
        <f t="shared" si="71"/>
        <v>6.071E-2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6.8000000000000005E-2</v>
      </c>
      <c r="AY96" s="18">
        <f t="shared" si="71"/>
        <v>0.06</v>
      </c>
      <c r="AZ96" s="18">
        <f t="shared" si="71"/>
        <v>0.13733000000000001</v>
      </c>
      <c r="BA96" s="18">
        <f t="shared" si="71"/>
        <v>0.29599999999999999</v>
      </c>
      <c r="BB96" s="18">
        <f t="shared" si="71"/>
        <v>0.59299999999999997</v>
      </c>
      <c r="BC96" s="18">
        <f t="shared" si="71"/>
        <v>0.55800000000000005</v>
      </c>
      <c r="BD96" s="18">
        <f t="shared" si="71"/>
        <v>0.23100000000000001</v>
      </c>
      <c r="BE96" s="18">
        <f t="shared" si="71"/>
        <v>0.40100000000000002</v>
      </c>
      <c r="BF96" s="18">
        <f t="shared" si="71"/>
        <v>0</v>
      </c>
      <c r="BG96" s="18">
        <f t="shared" si="71"/>
        <v>2.5999999999999999E-2</v>
      </c>
      <c r="BH96" s="18">
        <f t="shared" si="71"/>
        <v>3.6999999999999998E-2</v>
      </c>
      <c r="BI96" s="18">
        <f t="shared" si="71"/>
        <v>2.5000000000000001E-2</v>
      </c>
      <c r="BJ96" s="18">
        <f t="shared" si="71"/>
        <v>2.5589999999999998E-2</v>
      </c>
      <c r="BK96" s="18">
        <f t="shared" si="71"/>
        <v>3.4000000000000002E-2</v>
      </c>
      <c r="BL96" s="18">
        <f t="shared" si="71"/>
        <v>0.30399999999999999</v>
      </c>
      <c r="BM96" s="18">
        <f t="shared" si="71"/>
        <v>0.13888</v>
      </c>
      <c r="BN96" s="18">
        <f t="shared" si="71"/>
        <v>0.02</v>
      </c>
      <c r="BO96" s="18">
        <f t="shared" ref="BO96" si="72">BO95/1000</f>
        <v>10</v>
      </c>
    </row>
    <row r="97" spans="1:69" ht="17.399999999999999" x14ac:dyDescent="0.35">
      <c r="A97" s="26"/>
      <c r="B97" s="27" t="s">
        <v>30</v>
      </c>
      <c r="C97" s="105"/>
      <c r="D97" s="28">
        <f t="shared" ref="D97:BN97" si="73">D93*D95</f>
        <v>0</v>
      </c>
      <c r="E97" s="28">
        <f t="shared" si="73"/>
        <v>0</v>
      </c>
      <c r="F97" s="28">
        <f t="shared" si="73"/>
        <v>0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15.656999999999998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8.01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23.666999999999998</v>
      </c>
      <c r="BQ97" s="30">
        <f>BP97/$C$9</f>
        <v>23.666999999999998</v>
      </c>
    </row>
    <row r="98" spans="1:69" ht="17.399999999999999" x14ac:dyDescent="0.35">
      <c r="A98" s="26"/>
      <c r="B98" s="27" t="s">
        <v>31</v>
      </c>
      <c r="C98" s="105"/>
      <c r="D98" s="28">
        <f t="shared" ref="D98:BN98" si="75">D93*D95</f>
        <v>0</v>
      </c>
      <c r="E98" s="28">
        <f t="shared" si="75"/>
        <v>0</v>
      </c>
      <c r="F98" s="28">
        <f t="shared" si="75"/>
        <v>0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15.656999999999998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8.01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23.666999999999998</v>
      </c>
      <c r="BQ98" s="30">
        <f>BP98/$C$9</f>
        <v>23.666999999999998</v>
      </c>
    </row>
    <row r="100" spans="1:69" x14ac:dyDescent="0.3">
      <c r="K100" t="s">
        <v>1</v>
      </c>
      <c r="Y100" t="s">
        <v>35</v>
      </c>
    </row>
    <row r="101" spans="1:69" ht="15" customHeight="1" x14ac:dyDescent="0.3">
      <c r="A101" s="85"/>
      <c r="B101" s="3" t="s">
        <v>2</v>
      </c>
      <c r="C101" s="87" t="s">
        <v>3</v>
      </c>
      <c r="D101" s="87" t="str">
        <f>D85</f>
        <v>Хлеб пшеничный</v>
      </c>
      <c r="E101" s="87" t="str">
        <f>E85</f>
        <v>Хлеб ржано-пшеничный</v>
      </c>
      <c r="F101" s="87" t="str">
        <f>F85</f>
        <v>Сахар</v>
      </c>
      <c r="G101" s="87" t="str">
        <f>G85</f>
        <v>Чай</v>
      </c>
      <c r="H101" s="46"/>
      <c r="I101" s="87" t="str">
        <f>I85</f>
        <v>Кофейный напиток</v>
      </c>
      <c r="J101" s="87" t="str">
        <f>J85</f>
        <v>Молоко 2,5%</v>
      </c>
      <c r="K101" s="87" t="str">
        <f>K85</f>
        <v>Масло сливочное</v>
      </c>
      <c r="L101" s="87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7" t="str">
        <f>X85</f>
        <v>Яйцо</v>
      </c>
      <c r="Y101" s="87" t="str">
        <f>Y85</f>
        <v>Икра кабачковая</v>
      </c>
      <c r="Z101" s="46"/>
      <c r="AA101" s="46"/>
      <c r="AB101" s="46"/>
      <c r="AC101" s="87" t="str">
        <f>AC85</f>
        <v>Шиповник</v>
      </c>
      <c r="AD101" s="46"/>
      <c r="AE101" s="46"/>
      <c r="AF101" s="87" t="str">
        <f>AF85</f>
        <v>Лимон</v>
      </c>
      <c r="AG101" s="46"/>
      <c r="AH101" s="46"/>
      <c r="AI101" s="46"/>
      <c r="AJ101" s="46"/>
      <c r="AK101" s="46"/>
      <c r="AL101" s="87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7" t="str">
        <f>AX85</f>
        <v>Крупа пшено</v>
      </c>
      <c r="AY101" s="87" t="str">
        <f>AY85</f>
        <v>Крупа ячневая</v>
      </c>
      <c r="AZ101" s="87" t="str">
        <f>AZ85</f>
        <v>Рис</v>
      </c>
      <c r="BA101" s="46"/>
      <c r="BB101" s="46"/>
      <c r="BC101" s="87" t="str">
        <f>BC85</f>
        <v>Фарш говяжий</v>
      </c>
      <c r="BD101" s="87" t="str">
        <f>BD85</f>
        <v>Печень куриная</v>
      </c>
      <c r="BE101" s="46"/>
      <c r="BF101" s="46"/>
      <c r="BG101" s="87" t="str">
        <f t="shared" ref="BG101:BN101" si="77">BG85</f>
        <v>Картофель</v>
      </c>
      <c r="BH101" s="87" t="str">
        <f t="shared" si="77"/>
        <v>Морковь</v>
      </c>
      <c r="BI101" s="87" t="str">
        <f t="shared" si="77"/>
        <v>Лук</v>
      </c>
      <c r="BJ101" s="87" t="str">
        <f t="shared" si="77"/>
        <v>Капуста</v>
      </c>
      <c r="BK101" s="87" t="str">
        <f t="shared" si="77"/>
        <v>Свекла</v>
      </c>
      <c r="BL101" s="87" t="str">
        <f t="shared" si="77"/>
        <v>Томатная паста</v>
      </c>
      <c r="BM101" s="87" t="str">
        <f t="shared" si="77"/>
        <v>Масло растительное</v>
      </c>
      <c r="BN101" s="87" t="str">
        <f t="shared" si="77"/>
        <v>Соль</v>
      </c>
      <c r="BO101" s="87" t="str">
        <f t="shared" ref="BO101" si="78">BO85</f>
        <v>Аскорбиновая кислота</v>
      </c>
      <c r="BP101" s="106" t="s">
        <v>4</v>
      </c>
      <c r="BQ101" s="106" t="s">
        <v>5</v>
      </c>
    </row>
    <row r="102" spans="1:69" ht="29.25" customHeight="1" x14ac:dyDescent="0.3">
      <c r="A102" s="86"/>
      <c r="B102" s="4" t="s">
        <v>6</v>
      </c>
      <c r="C102" s="88"/>
      <c r="D102" s="88"/>
      <c r="E102" s="88"/>
      <c r="F102" s="88"/>
      <c r="G102" s="88"/>
      <c r="H102" s="47"/>
      <c r="I102" s="88"/>
      <c r="J102" s="88"/>
      <c r="K102" s="88"/>
      <c r="L102" s="88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8"/>
      <c r="Y102" s="88"/>
      <c r="Z102" s="47"/>
      <c r="AA102" s="47"/>
      <c r="AB102" s="47"/>
      <c r="AC102" s="88"/>
      <c r="AD102" s="47"/>
      <c r="AE102" s="47"/>
      <c r="AF102" s="88"/>
      <c r="AG102" s="47"/>
      <c r="AH102" s="47"/>
      <c r="AI102" s="47"/>
      <c r="AJ102" s="47"/>
      <c r="AK102" s="47"/>
      <c r="AL102" s="88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8"/>
      <c r="AY102" s="88"/>
      <c r="AZ102" s="88"/>
      <c r="BA102" s="47"/>
      <c r="BB102" s="47"/>
      <c r="BC102" s="88"/>
      <c r="BD102" s="88"/>
      <c r="BE102" s="47"/>
      <c r="BF102" s="47"/>
      <c r="BG102" s="88"/>
      <c r="BH102" s="88"/>
      <c r="BI102" s="88"/>
      <c r="BJ102" s="88"/>
      <c r="BK102" s="88"/>
      <c r="BL102" s="88"/>
      <c r="BM102" s="88"/>
      <c r="BN102" s="88"/>
      <c r="BO102" s="88"/>
      <c r="BP102" s="107"/>
      <c r="BQ102" s="107"/>
    </row>
    <row r="103" spans="1:69" ht="15" customHeight="1" x14ac:dyDescent="0.3">
      <c r="A103" s="102" t="s">
        <v>21</v>
      </c>
      <c r="B103" s="14" t="str">
        <f>B25</f>
        <v>Суп молочный с пшеном</v>
      </c>
      <c r="C103" s="91">
        <f>$F$6</f>
        <v>1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3">
      <c r="A104" s="103"/>
      <c r="B104" s="14" t="str">
        <f>B26</f>
        <v>Хлеб пшеничный</v>
      </c>
      <c r="C104" s="92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3">
      <c r="A105" s="103"/>
      <c r="B105" s="14" t="str">
        <f>B27</f>
        <v>Чай с сахаром</v>
      </c>
      <c r="C105" s="92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3">
      <c r="A106" s="103"/>
      <c r="B106" s="14">
        <f>B28</f>
        <v>0</v>
      </c>
      <c r="C106" s="92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3">
      <c r="A107" s="104"/>
      <c r="B107" s="14">
        <f>B29</f>
        <v>0</v>
      </c>
      <c r="C107" s="93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399999999999999" x14ac:dyDescent="0.35">
      <c r="B108" s="16" t="s">
        <v>24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399999999999999" x14ac:dyDescent="0.35">
      <c r="B109" s="16" t="s">
        <v>25</v>
      </c>
      <c r="C109" s="17"/>
      <c r="D109" s="19">
        <f t="shared" ref="D109:BN109" si="85">PRODUCT(D108,$F$6)</f>
        <v>0.02</v>
      </c>
      <c r="E109" s="19">
        <f t="shared" si="85"/>
        <v>0</v>
      </c>
      <c r="F109" s="19">
        <f t="shared" si="85"/>
        <v>1.2E-2</v>
      </c>
      <c r="G109" s="19">
        <f t="shared" si="85"/>
        <v>4.0000000000000002E-4</v>
      </c>
      <c r="H109" s="19">
        <f t="shared" si="85"/>
        <v>0</v>
      </c>
      <c r="I109" s="19">
        <f t="shared" si="85"/>
        <v>0</v>
      </c>
      <c r="J109" s="19">
        <f t="shared" si="85"/>
        <v>0.12</v>
      </c>
      <c r="K109" s="19">
        <f t="shared" si="85"/>
        <v>1E-3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1.6E-2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5.0000000000000001E-4</v>
      </c>
      <c r="BO109" s="19">
        <f t="shared" ref="BO109" si="86">PRODUCT(BO108,$F$6)</f>
        <v>0</v>
      </c>
    </row>
    <row r="111" spans="1:69" ht="17.399999999999999" x14ac:dyDescent="0.35">
      <c r="A111" s="22"/>
      <c r="B111" s="23" t="s">
        <v>27</v>
      </c>
      <c r="C111" s="24" t="s">
        <v>28</v>
      </c>
      <c r="D111" s="25">
        <f t="shared" ref="D111:BN111" si="87">D44</f>
        <v>72.72</v>
      </c>
      <c r="E111" s="25">
        <f t="shared" si="87"/>
        <v>76</v>
      </c>
      <c r="F111" s="25">
        <f t="shared" si="87"/>
        <v>87</v>
      </c>
      <c r="G111" s="25">
        <f t="shared" si="87"/>
        <v>590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752</v>
      </c>
      <c r="V111" s="25">
        <f t="shared" si="87"/>
        <v>352.56</v>
      </c>
      <c r="W111" s="25">
        <f>W44</f>
        <v>139</v>
      </c>
      <c r="X111" s="25">
        <f t="shared" si="87"/>
        <v>14.1</v>
      </c>
      <c r="Y111" s="25">
        <f t="shared" si="87"/>
        <v>0</v>
      </c>
      <c r="Z111" s="25">
        <f t="shared" si="87"/>
        <v>461</v>
      </c>
      <c r="AA111" s="25">
        <f t="shared" si="87"/>
        <v>341</v>
      </c>
      <c r="AB111" s="25">
        <f t="shared" si="87"/>
        <v>361</v>
      </c>
      <c r="AC111" s="25">
        <f t="shared" si="87"/>
        <v>250</v>
      </c>
      <c r="AD111" s="25">
        <f t="shared" si="87"/>
        <v>145</v>
      </c>
      <c r="AE111" s="25">
        <f t="shared" si="87"/>
        <v>454</v>
      </c>
      <c r="AF111" s="25">
        <f t="shared" si="87"/>
        <v>209</v>
      </c>
      <c r="AG111" s="25">
        <f t="shared" si="87"/>
        <v>227.27</v>
      </c>
      <c r="AH111" s="25">
        <f t="shared" si="87"/>
        <v>69.2</v>
      </c>
      <c r="AI111" s="25">
        <f t="shared" si="87"/>
        <v>59.25</v>
      </c>
      <c r="AJ111" s="25">
        <f t="shared" si="87"/>
        <v>50</v>
      </c>
      <c r="AK111" s="25">
        <f t="shared" si="87"/>
        <v>190</v>
      </c>
      <c r="AL111" s="25">
        <f t="shared" si="87"/>
        <v>200</v>
      </c>
      <c r="AM111" s="25">
        <f t="shared" si="87"/>
        <v>636.84</v>
      </c>
      <c r="AN111" s="25">
        <f t="shared" si="87"/>
        <v>267</v>
      </c>
      <c r="AO111" s="25">
        <f t="shared" si="87"/>
        <v>0</v>
      </c>
      <c r="AP111" s="25">
        <f t="shared" si="87"/>
        <v>206.9</v>
      </c>
      <c r="AQ111" s="25">
        <f t="shared" si="87"/>
        <v>63.75</v>
      </c>
      <c r="AR111" s="25">
        <f t="shared" si="87"/>
        <v>65.33</v>
      </c>
      <c r="AS111" s="25">
        <f t="shared" si="87"/>
        <v>76</v>
      </c>
      <c r="AT111" s="25">
        <f t="shared" si="87"/>
        <v>64.290000000000006</v>
      </c>
      <c r="AU111" s="25">
        <f t="shared" si="87"/>
        <v>60.71</v>
      </c>
      <c r="AV111" s="25">
        <f t="shared" si="87"/>
        <v>51.25</v>
      </c>
      <c r="AW111" s="25">
        <f t="shared" si="87"/>
        <v>77.14</v>
      </c>
      <c r="AX111" s="25">
        <f t="shared" si="87"/>
        <v>68</v>
      </c>
      <c r="AY111" s="25">
        <f t="shared" si="87"/>
        <v>60</v>
      </c>
      <c r="AZ111" s="25">
        <f t="shared" si="87"/>
        <v>137.33000000000001</v>
      </c>
      <c r="BA111" s="25">
        <f t="shared" si="87"/>
        <v>296</v>
      </c>
      <c r="BB111" s="25">
        <f t="shared" si="87"/>
        <v>593</v>
      </c>
      <c r="BC111" s="25">
        <f t="shared" si="87"/>
        <v>558</v>
      </c>
      <c r="BD111" s="25">
        <f t="shared" si="87"/>
        <v>231</v>
      </c>
      <c r="BE111" s="25">
        <f t="shared" si="87"/>
        <v>401</v>
      </c>
      <c r="BF111" s="25">
        <f t="shared" si="87"/>
        <v>0</v>
      </c>
      <c r="BG111" s="25">
        <f t="shared" si="87"/>
        <v>26</v>
      </c>
      <c r="BH111" s="25">
        <f t="shared" si="87"/>
        <v>37</v>
      </c>
      <c r="BI111" s="25">
        <f t="shared" si="87"/>
        <v>25</v>
      </c>
      <c r="BJ111" s="25">
        <f t="shared" si="87"/>
        <v>25.59</v>
      </c>
      <c r="BK111" s="25">
        <f t="shared" si="87"/>
        <v>34</v>
      </c>
      <c r="BL111" s="25">
        <f t="shared" si="87"/>
        <v>304</v>
      </c>
      <c r="BM111" s="25">
        <f t="shared" si="87"/>
        <v>138.88</v>
      </c>
      <c r="BN111" s="25">
        <f t="shared" si="87"/>
        <v>20</v>
      </c>
      <c r="BO111" s="25">
        <f t="shared" ref="BO111" si="88">BO44</f>
        <v>10000</v>
      </c>
    </row>
    <row r="112" spans="1:69" ht="17.399999999999999" x14ac:dyDescent="0.35">
      <c r="B112" s="16" t="s">
        <v>29</v>
      </c>
      <c r="C112" s="17" t="s">
        <v>28</v>
      </c>
      <c r="D112" s="18">
        <f t="shared" ref="D112:BN112" si="89">D111/1000</f>
        <v>7.2719999999999993E-2</v>
      </c>
      <c r="E112" s="18">
        <f t="shared" si="89"/>
        <v>7.5999999999999998E-2</v>
      </c>
      <c r="F112" s="18">
        <f t="shared" si="89"/>
        <v>8.6999999999999994E-2</v>
      </c>
      <c r="G112" s="18">
        <f t="shared" si="89"/>
        <v>0.59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0.752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1.41E-2</v>
      </c>
      <c r="Y112" s="18">
        <f t="shared" si="89"/>
        <v>0</v>
      </c>
      <c r="Z112" s="18">
        <f t="shared" si="89"/>
        <v>0.46100000000000002</v>
      </c>
      <c r="AA112" s="18">
        <f t="shared" si="89"/>
        <v>0.34100000000000003</v>
      </c>
      <c r="AB112" s="18">
        <f t="shared" si="89"/>
        <v>0.36099999999999999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0.45400000000000001</v>
      </c>
      <c r="AF112" s="18">
        <f t="shared" si="89"/>
        <v>0.20899999999999999</v>
      </c>
      <c r="AG112" s="18">
        <f t="shared" si="89"/>
        <v>0.22727</v>
      </c>
      <c r="AH112" s="18">
        <f t="shared" si="89"/>
        <v>6.9199999999999998E-2</v>
      </c>
      <c r="AI112" s="18">
        <f t="shared" si="89"/>
        <v>5.9249999999999997E-2</v>
      </c>
      <c r="AJ112" s="18">
        <f t="shared" si="89"/>
        <v>0.05</v>
      </c>
      <c r="AK112" s="18">
        <f t="shared" si="89"/>
        <v>0.19</v>
      </c>
      <c r="AL112" s="18">
        <f t="shared" si="89"/>
        <v>0.2</v>
      </c>
      <c r="AM112" s="18">
        <f t="shared" si="89"/>
        <v>0.63684000000000007</v>
      </c>
      <c r="AN112" s="18">
        <f t="shared" si="89"/>
        <v>0.26700000000000002</v>
      </c>
      <c r="AO112" s="18">
        <f t="shared" si="89"/>
        <v>0</v>
      </c>
      <c r="AP112" s="18">
        <f t="shared" si="89"/>
        <v>0.2069</v>
      </c>
      <c r="AQ112" s="18">
        <f t="shared" si="89"/>
        <v>6.3750000000000001E-2</v>
      </c>
      <c r="AR112" s="18">
        <f t="shared" si="89"/>
        <v>6.5329999999999999E-2</v>
      </c>
      <c r="AS112" s="18">
        <f t="shared" si="89"/>
        <v>7.5999999999999998E-2</v>
      </c>
      <c r="AT112" s="18">
        <f t="shared" si="89"/>
        <v>6.429E-2</v>
      </c>
      <c r="AU112" s="18">
        <f t="shared" si="89"/>
        <v>6.071E-2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6.8000000000000005E-2</v>
      </c>
      <c r="AY112" s="18">
        <f t="shared" si="89"/>
        <v>0.06</v>
      </c>
      <c r="AZ112" s="18">
        <f t="shared" si="89"/>
        <v>0.13733000000000001</v>
      </c>
      <c r="BA112" s="18">
        <f t="shared" si="89"/>
        <v>0.29599999999999999</v>
      </c>
      <c r="BB112" s="18">
        <f t="shared" si="89"/>
        <v>0.59299999999999997</v>
      </c>
      <c r="BC112" s="18">
        <f t="shared" si="89"/>
        <v>0.55800000000000005</v>
      </c>
      <c r="BD112" s="18">
        <f t="shared" si="89"/>
        <v>0.23100000000000001</v>
      </c>
      <c r="BE112" s="18">
        <f t="shared" si="89"/>
        <v>0.40100000000000002</v>
      </c>
      <c r="BF112" s="18">
        <f t="shared" si="89"/>
        <v>0</v>
      </c>
      <c r="BG112" s="18">
        <f t="shared" si="89"/>
        <v>2.5999999999999999E-2</v>
      </c>
      <c r="BH112" s="18">
        <f t="shared" si="89"/>
        <v>3.6999999999999998E-2</v>
      </c>
      <c r="BI112" s="18">
        <f t="shared" si="89"/>
        <v>2.5000000000000001E-2</v>
      </c>
      <c r="BJ112" s="18">
        <f t="shared" si="89"/>
        <v>2.5589999999999998E-2</v>
      </c>
      <c r="BK112" s="18">
        <f t="shared" si="89"/>
        <v>3.4000000000000002E-2</v>
      </c>
      <c r="BL112" s="18">
        <f t="shared" si="89"/>
        <v>0.30399999999999999</v>
      </c>
      <c r="BM112" s="18">
        <f t="shared" si="89"/>
        <v>0.13888</v>
      </c>
      <c r="BN112" s="18">
        <f t="shared" si="89"/>
        <v>0.02</v>
      </c>
      <c r="BO112" s="18">
        <f t="shared" ref="BO112" si="90">BO111/1000</f>
        <v>10</v>
      </c>
    </row>
    <row r="113" spans="1:69" ht="17.399999999999999" x14ac:dyDescent="0.35">
      <c r="A113" s="26"/>
      <c r="B113" s="27" t="s">
        <v>30</v>
      </c>
      <c r="C113" s="105"/>
      <c r="D113" s="28">
        <f t="shared" ref="D113:BN113" si="91">D109*D111</f>
        <v>1.4543999999999999</v>
      </c>
      <c r="E113" s="28">
        <f t="shared" si="91"/>
        <v>0</v>
      </c>
      <c r="F113" s="28">
        <f t="shared" si="91"/>
        <v>1.044</v>
      </c>
      <c r="G113" s="28">
        <f t="shared" si="91"/>
        <v>0.23600000000000002</v>
      </c>
      <c r="H113" s="28">
        <f t="shared" si="91"/>
        <v>0</v>
      </c>
      <c r="I113" s="28">
        <f t="shared" si="91"/>
        <v>0</v>
      </c>
      <c r="J113" s="28">
        <f t="shared" si="91"/>
        <v>8.9903999999999993</v>
      </c>
      <c r="K113" s="28">
        <f t="shared" si="91"/>
        <v>0.72869000000000006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1.0880000000000001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0.01</v>
      </c>
      <c r="BO113" s="28">
        <f t="shared" ref="BO113" si="92">BO109*BO111</f>
        <v>0</v>
      </c>
      <c r="BP113" s="29">
        <f>SUM(D113:BN113)</f>
        <v>13.551489999999999</v>
      </c>
      <c r="BQ113" s="30">
        <f>BP113/$C$9</f>
        <v>13.551489999999999</v>
      </c>
    </row>
    <row r="114" spans="1:69" ht="17.399999999999999" x14ac:dyDescent="0.35">
      <c r="A114" s="26"/>
      <c r="B114" s="27" t="s">
        <v>31</v>
      </c>
      <c r="C114" s="105"/>
      <c r="D114" s="28">
        <f t="shared" ref="D114:BN114" si="93">D109*D111</f>
        <v>1.4543999999999999</v>
      </c>
      <c r="E114" s="28">
        <f t="shared" si="93"/>
        <v>0</v>
      </c>
      <c r="F114" s="28">
        <f t="shared" si="93"/>
        <v>1.044</v>
      </c>
      <c r="G114" s="28">
        <f t="shared" si="93"/>
        <v>0.23600000000000002</v>
      </c>
      <c r="H114" s="28">
        <f t="shared" si="93"/>
        <v>0</v>
      </c>
      <c r="I114" s="28">
        <f t="shared" si="93"/>
        <v>0</v>
      </c>
      <c r="J114" s="28">
        <f t="shared" si="93"/>
        <v>8.9903999999999993</v>
      </c>
      <c r="K114" s="28">
        <f t="shared" si="93"/>
        <v>0.72869000000000006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1.0880000000000001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0.01</v>
      </c>
      <c r="BO114" s="28">
        <f t="shared" ref="BO114" si="94">BO109*BO111</f>
        <v>0</v>
      </c>
      <c r="BP114" s="29">
        <f>SUM(D114:BN114)</f>
        <v>13.551489999999999</v>
      </c>
      <c r="BQ114" s="30">
        <f>BP114/$C$9</f>
        <v>13.551489999999999</v>
      </c>
    </row>
  </sheetData>
  <mergeCells count="243"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1" sqref="J1:M4"/>
    </sheetView>
  </sheetViews>
  <sheetFormatPr defaultRowHeight="14.4" x14ac:dyDescent="0.3"/>
  <cols>
    <col min="1" max="1" width="11.6640625" customWidth="1"/>
    <col min="2" max="2" width="29.109375" customWidth="1"/>
    <col min="4" max="4" width="7.6640625" customWidth="1"/>
    <col min="5" max="5" width="7.44140625" customWidth="1"/>
    <col min="6" max="6" width="11.5546875" customWidth="1"/>
    <col min="13" max="13" width="12.5546875" customWidth="1"/>
  </cols>
  <sheetData>
    <row r="1" spans="1:13" x14ac:dyDescent="0.3">
      <c r="J1" s="111" t="s">
        <v>70</v>
      </c>
      <c r="K1" s="111"/>
      <c r="L1" s="111"/>
      <c r="M1" s="111"/>
    </row>
    <row r="2" spans="1:13" x14ac:dyDescent="0.3">
      <c r="J2" s="111" t="s">
        <v>103</v>
      </c>
      <c r="K2" s="111"/>
      <c r="L2" s="111"/>
      <c r="M2" s="111"/>
    </row>
    <row r="3" spans="1:13" x14ac:dyDescent="0.3">
      <c r="J3" s="111" t="s">
        <v>71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104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72</v>
      </c>
      <c r="F5" s="113"/>
      <c r="G5" s="113">
        <f>'04.01.2021 3-7 лет (день 6) '!K6</f>
        <v>45407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73</v>
      </c>
      <c r="B6" s="76" t="s">
        <v>74</v>
      </c>
      <c r="C6" s="76" t="s">
        <v>75</v>
      </c>
      <c r="D6" s="76" t="s">
        <v>76</v>
      </c>
      <c r="E6" s="76" t="s">
        <v>77</v>
      </c>
      <c r="F6" s="76" t="s">
        <v>78</v>
      </c>
      <c r="G6" s="76" t="s">
        <v>79</v>
      </c>
      <c r="H6" s="76" t="s">
        <v>80</v>
      </c>
      <c r="I6" s="76" t="s">
        <v>81</v>
      </c>
      <c r="J6" s="76" t="s">
        <v>82</v>
      </c>
      <c r="K6" s="76" t="s">
        <v>83</v>
      </c>
      <c r="L6" s="76" t="s">
        <v>84</v>
      </c>
      <c r="M6" s="76" t="s">
        <v>85</v>
      </c>
    </row>
    <row r="7" spans="1:13" ht="20.399999999999999" x14ac:dyDescent="0.3">
      <c r="A7" s="77" t="s">
        <v>86</v>
      </c>
      <c r="B7" s="108" t="s">
        <v>87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7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93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11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18</v>
      </c>
      <c r="B20" s="79" t="str">
        <f>'04.01.2021 3-7 лет (день 6) 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21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88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89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90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3">
      <c r="A29" s="111" t="s">
        <v>98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" sqref="J1:M4"/>
    </sheetView>
  </sheetViews>
  <sheetFormatPr defaultRowHeight="14.4" x14ac:dyDescent="0.3"/>
  <cols>
    <col min="1" max="1" width="12.33203125" customWidth="1"/>
    <col min="2" max="2" width="28.5546875" customWidth="1"/>
    <col min="4" max="4" width="8.33203125" customWidth="1"/>
    <col min="5" max="5" width="7.6640625" customWidth="1"/>
    <col min="6" max="6" width="11.5546875" customWidth="1"/>
    <col min="9" max="9" width="7.21875" customWidth="1"/>
    <col min="13" max="13" width="12.33203125" customWidth="1"/>
  </cols>
  <sheetData>
    <row r="1" spans="1:13" x14ac:dyDescent="0.3">
      <c r="J1" s="111" t="s">
        <v>70</v>
      </c>
      <c r="K1" s="111"/>
      <c r="L1" s="111"/>
      <c r="M1" s="111"/>
    </row>
    <row r="2" spans="1:13" x14ac:dyDescent="0.3">
      <c r="J2" s="111" t="s">
        <v>103</v>
      </c>
      <c r="K2" s="111"/>
      <c r="L2" s="111"/>
      <c r="M2" s="111"/>
    </row>
    <row r="3" spans="1:13" x14ac:dyDescent="0.3">
      <c r="J3" s="111" t="s">
        <v>71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104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72</v>
      </c>
      <c r="F5" s="113"/>
      <c r="G5" s="113">
        <f>'04.01.2021 3-7 лет (день 6) '!K6</f>
        <v>45407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73</v>
      </c>
      <c r="B6" s="76" t="s">
        <v>74</v>
      </c>
      <c r="C6" s="76" t="s">
        <v>75</v>
      </c>
      <c r="D6" s="76" t="s">
        <v>76</v>
      </c>
      <c r="E6" s="76" t="s">
        <v>77</v>
      </c>
      <c r="F6" s="76" t="s">
        <v>78</v>
      </c>
      <c r="G6" s="76" t="s">
        <v>79</v>
      </c>
      <c r="H6" s="76" t="s">
        <v>80</v>
      </c>
      <c r="I6" s="76" t="s">
        <v>81</v>
      </c>
      <c r="J6" s="76" t="s">
        <v>82</v>
      </c>
      <c r="K6" s="76" t="s">
        <v>83</v>
      </c>
      <c r="L6" s="76" t="s">
        <v>84</v>
      </c>
      <c r="M6" s="76" t="s">
        <v>85</v>
      </c>
    </row>
    <row r="7" spans="1:13" ht="20.399999999999999" x14ac:dyDescent="0.3">
      <c r="A7" s="77" t="s">
        <v>86</v>
      </c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7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94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11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18</v>
      </c>
      <c r="B20" s="79" t="str">
        <f>'04.01.2021 3-7 лет (день 6) '!B21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21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92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89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90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3">
      <c r="A29" s="111" t="s">
        <v>98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9" customWidth="1"/>
    <col min="7" max="7" width="10.88671875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6"/>
      <c r="C1" s="126"/>
      <c r="D1" s="127" t="s">
        <v>60</v>
      </c>
      <c r="E1" s="128"/>
      <c r="F1" s="128"/>
      <c r="G1" s="129"/>
      <c r="H1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6"/>
      <c r="J1" s="126"/>
      <c r="K1" s="50"/>
      <c r="L1" s="131"/>
      <c r="M1" s="131"/>
      <c r="N1" s="131"/>
      <c r="O1" s="131"/>
      <c r="P1" s="114"/>
      <c r="Q1" s="114"/>
      <c r="R1" s="114"/>
      <c r="S1" s="114"/>
      <c r="T1" s="115"/>
      <c r="U1" s="115"/>
      <c r="V1" s="21"/>
    </row>
    <row r="2" spans="1:22" ht="21.9" customHeight="1" x14ac:dyDescent="0.35">
      <c r="A2" s="116" t="s">
        <v>36</v>
      </c>
      <c r="B2" s="116"/>
      <c r="C2" s="117"/>
      <c r="D2" s="118" t="s">
        <v>37</v>
      </c>
      <c r="E2" s="116"/>
      <c r="F2" s="116"/>
      <c r="G2" s="117"/>
      <c r="H2" s="116" t="s">
        <v>38</v>
      </c>
      <c r="I2" s="116"/>
      <c r="J2" s="117"/>
      <c r="K2" s="50"/>
      <c r="L2" s="119" t="s">
        <v>7</v>
      </c>
      <c r="M2" s="120"/>
      <c r="N2" s="119" t="s">
        <v>11</v>
      </c>
      <c r="O2" s="120"/>
      <c r="P2" s="121" t="s">
        <v>18</v>
      </c>
      <c r="Q2" s="122"/>
      <c r="R2" s="121" t="s">
        <v>21</v>
      </c>
      <c r="S2" s="123"/>
      <c r="T2" s="124" t="s">
        <v>39</v>
      </c>
      <c r="U2" s="125"/>
      <c r="V2" s="21"/>
    </row>
    <row r="3" spans="1:22" ht="30.75" customHeight="1" x14ac:dyDescent="0.3">
      <c r="A3" s="51"/>
      <c r="B3" s="65">
        <f>E3</f>
        <v>45407</v>
      </c>
      <c r="C3" s="52" t="s">
        <v>40</v>
      </c>
      <c r="D3" s="51"/>
      <c r="E3" s="65">
        <f>'04.01.2021 3-7 лет (день 6) '!K6</f>
        <v>45407</v>
      </c>
      <c r="F3" s="52" t="s">
        <v>40</v>
      </c>
      <c r="G3" s="52" t="s">
        <v>41</v>
      </c>
      <c r="H3" s="51"/>
      <c r="I3" s="65">
        <f>E3</f>
        <v>45407</v>
      </c>
      <c r="J3" s="52" t="s">
        <v>41</v>
      </c>
      <c r="K3" s="21"/>
      <c r="L3" s="53">
        <f>F4</f>
        <v>21.381250000000005</v>
      </c>
      <c r="M3" s="53">
        <f>G4</f>
        <v>26.742940000000004</v>
      </c>
      <c r="N3" s="53">
        <f>F9</f>
        <v>44.431220000000003</v>
      </c>
      <c r="O3" s="53">
        <f>G9</f>
        <v>54.591590000000004</v>
      </c>
      <c r="P3" s="53">
        <f>F17</f>
        <v>19.953200000000002</v>
      </c>
      <c r="Q3" s="53">
        <f>G17</f>
        <v>23.666999999999998</v>
      </c>
      <c r="R3" s="5">
        <f>F22</f>
        <v>13.370445000000002</v>
      </c>
      <c r="S3" s="5">
        <f>G22</f>
        <v>13.551489999999999</v>
      </c>
      <c r="T3" s="54">
        <f>L3+N3+P3+R3</f>
        <v>99.136115000000004</v>
      </c>
      <c r="U3" s="54">
        <f>M3+O3+Q3+S3</f>
        <v>118.55302</v>
      </c>
    </row>
    <row r="4" spans="1:22" ht="15" customHeight="1" x14ac:dyDescent="0.3">
      <c r="A4" s="90" t="s">
        <v>7</v>
      </c>
      <c r="B4" s="5" t="str">
        <f>E4</f>
        <v>Ячневая каша молочная</v>
      </c>
      <c r="C4" s="132">
        <f>F4</f>
        <v>21.381250000000005</v>
      </c>
      <c r="D4" s="90" t="s">
        <v>7</v>
      </c>
      <c r="E4" s="5" t="str">
        <f>'04.01.2021 1,5-3 года (день 6)'!B9</f>
        <v>Ячневая каша молочная</v>
      </c>
      <c r="F4" s="132">
        <f>'04.01.2021 1,5-3 года (день 6)'!BQ65</f>
        <v>21.381250000000005</v>
      </c>
      <c r="G4" s="132">
        <f>'04.01.2021 3-7 лет (день 6) '!BQ65</f>
        <v>26.742940000000004</v>
      </c>
      <c r="H4" s="90" t="s">
        <v>7</v>
      </c>
      <c r="I4" s="5" t="str">
        <f>E4</f>
        <v>Ячневая каша молочная</v>
      </c>
      <c r="J4" s="132">
        <f>G4</f>
        <v>26.742940000000004</v>
      </c>
    </row>
    <row r="5" spans="1:22" ht="15" customHeight="1" x14ac:dyDescent="0.3">
      <c r="A5" s="90"/>
      <c r="B5" s="8" t="str">
        <f>E5</f>
        <v xml:space="preserve">Бутерброд с маслом </v>
      </c>
      <c r="C5" s="133"/>
      <c r="D5" s="90"/>
      <c r="E5" s="5" t="str">
        <f>'04.01.2021 1,5-3 года (день 6)'!B10</f>
        <v xml:space="preserve">Бутерброд с маслом </v>
      </c>
      <c r="F5" s="133"/>
      <c r="G5" s="133"/>
      <c r="H5" s="90"/>
      <c r="I5" s="5" t="str">
        <f>E5</f>
        <v xml:space="preserve">Бутерброд с маслом </v>
      </c>
      <c r="J5" s="133"/>
    </row>
    <row r="6" spans="1:22" ht="15" customHeight="1" x14ac:dyDescent="0.3">
      <c r="A6" s="90"/>
      <c r="B6" s="8" t="str">
        <f>E6</f>
        <v>Кофейный напиток с молоком</v>
      </c>
      <c r="C6" s="133"/>
      <c r="D6" s="90"/>
      <c r="E6" s="5" t="str">
        <f>'04.01.2021 1,5-3 года (день 6)'!B11</f>
        <v>Кофейный напиток с молоком</v>
      </c>
      <c r="F6" s="133"/>
      <c r="G6" s="133"/>
      <c r="H6" s="90"/>
      <c r="I6" s="5" t="str">
        <f>E6</f>
        <v>Кофейный напиток с молоком</v>
      </c>
      <c r="J6" s="133"/>
    </row>
    <row r="7" spans="1:22" ht="15" customHeight="1" x14ac:dyDescent="0.3">
      <c r="A7" s="90"/>
      <c r="B7" s="5"/>
      <c r="C7" s="133"/>
      <c r="D7" s="90"/>
      <c r="E7" s="5"/>
      <c r="F7" s="133"/>
      <c r="G7" s="133"/>
      <c r="H7" s="90"/>
      <c r="I7" s="5"/>
      <c r="J7" s="133"/>
    </row>
    <row r="8" spans="1:22" ht="15" customHeight="1" x14ac:dyDescent="0.3">
      <c r="A8" s="90"/>
      <c r="B8" s="5"/>
      <c r="C8" s="134"/>
      <c r="D8" s="90"/>
      <c r="E8" s="5"/>
      <c r="F8" s="134"/>
      <c r="G8" s="134"/>
      <c r="H8" s="90"/>
      <c r="I8" s="5"/>
      <c r="J8" s="134"/>
    </row>
    <row r="9" spans="1:22" ht="15" customHeight="1" x14ac:dyDescent="0.3">
      <c r="A9" s="90" t="s">
        <v>11</v>
      </c>
      <c r="B9" s="5" t="str">
        <f>E9</f>
        <v>Борщ</v>
      </c>
      <c r="C9" s="135">
        <f>F9</f>
        <v>44.431220000000003</v>
      </c>
      <c r="D9" s="90" t="s">
        <v>11</v>
      </c>
      <c r="E9" s="5" t="str">
        <f>'04.01.2021 3-7 лет (день 6) '!B14</f>
        <v>Борщ</v>
      </c>
      <c r="F9" s="135">
        <f>'04.01.2021 1,5-3 года (день 6)'!BQ82</f>
        <v>44.431220000000003</v>
      </c>
      <c r="G9" s="135">
        <f>'04.01.2021 3-7 лет (день 6) '!BQ82</f>
        <v>54.591590000000004</v>
      </c>
      <c r="H9" s="90" t="s">
        <v>11</v>
      </c>
      <c r="I9" s="5" t="str">
        <f t="shared" ref="I9:I15" si="0">E9</f>
        <v>Борщ</v>
      </c>
      <c r="J9" s="135">
        <f>G9</f>
        <v>54.591590000000004</v>
      </c>
    </row>
    <row r="10" spans="1:22" ht="15" customHeight="1" x14ac:dyDescent="0.3">
      <c r="A10" s="90"/>
      <c r="B10" s="5" t="str">
        <f t="shared" ref="B10:B15" si="1">E10</f>
        <v>Запеканка из печени с рисом</v>
      </c>
      <c r="C10" s="136"/>
      <c r="D10" s="90"/>
      <c r="E10" s="5" t="str">
        <f>'04.01.2021 3-7 лет (день 6) '!B15</f>
        <v>Запеканка из печени с рисом</v>
      </c>
      <c r="F10" s="136"/>
      <c r="G10" s="136"/>
      <c r="H10" s="90"/>
      <c r="I10" s="5" t="str">
        <f t="shared" si="0"/>
        <v>Запеканка из печени с рисом</v>
      </c>
      <c r="J10" s="136"/>
    </row>
    <row r="11" spans="1:22" ht="15" customHeight="1" x14ac:dyDescent="0.3">
      <c r="A11" s="90"/>
      <c r="B11" s="5" t="str">
        <f t="shared" si="1"/>
        <v>Картофельное пюре</v>
      </c>
      <c r="C11" s="136"/>
      <c r="D11" s="90"/>
      <c r="E11" s="5" t="str">
        <f>'04.01.2021 3-7 лет (день 6) '!B16</f>
        <v>Картофельное пюре</v>
      </c>
      <c r="F11" s="136"/>
      <c r="G11" s="136"/>
      <c r="H11" s="90"/>
      <c r="I11" s="5" t="str">
        <f t="shared" si="0"/>
        <v>Картофельное пюре</v>
      </c>
      <c r="J11" s="136"/>
    </row>
    <row r="12" spans="1:22" ht="15" customHeight="1" x14ac:dyDescent="0.3">
      <c r="A12" s="90"/>
      <c r="B12" s="5" t="str">
        <f t="shared" si="1"/>
        <v>Хлеб пшеничный</v>
      </c>
      <c r="C12" s="136"/>
      <c r="D12" s="90"/>
      <c r="E12" s="5" t="str">
        <f>'04.01.2021 3-7 лет (день 6) '!B17</f>
        <v>Хлеб пшеничный</v>
      </c>
      <c r="F12" s="136"/>
      <c r="G12" s="136"/>
      <c r="H12" s="90"/>
      <c r="I12" s="5" t="str">
        <f t="shared" si="0"/>
        <v>Хлеб пшеничный</v>
      </c>
      <c r="J12" s="136"/>
    </row>
    <row r="13" spans="1:22" ht="15" customHeight="1" x14ac:dyDescent="0.3">
      <c r="A13" s="90"/>
      <c r="B13" s="5" t="str">
        <f t="shared" si="1"/>
        <v>Хлеб ржаной</v>
      </c>
      <c r="C13" s="136"/>
      <c r="D13" s="90"/>
      <c r="E13" s="5" t="str">
        <f>'04.01.2021 3-7 лет (день 6) '!B18</f>
        <v>Хлеб ржаной</v>
      </c>
      <c r="F13" s="136"/>
      <c r="G13" s="136"/>
      <c r="H13" s="90"/>
      <c r="I13" s="5" t="str">
        <f t="shared" si="0"/>
        <v>Хлеб ржаной</v>
      </c>
      <c r="J13" s="136"/>
    </row>
    <row r="14" spans="1:22" ht="15" customHeight="1" x14ac:dyDescent="0.3">
      <c r="A14" s="90"/>
      <c r="B14" s="5" t="str">
        <f t="shared" si="1"/>
        <v>Напиток лимонный</v>
      </c>
      <c r="C14" s="136"/>
      <c r="D14" s="90"/>
      <c r="E14" s="5" t="str">
        <f>'04.01.2021 3-7 лет (день 6) '!B19</f>
        <v>Напиток лимонный</v>
      </c>
      <c r="F14" s="136"/>
      <c r="G14" s="136"/>
      <c r="H14" s="90"/>
      <c r="I14" s="5" t="str">
        <f t="shared" si="0"/>
        <v>Напиток лимонный</v>
      </c>
      <c r="J14" s="136"/>
    </row>
    <row r="15" spans="1:22" ht="15" customHeight="1" x14ac:dyDescent="0.3">
      <c r="A15" s="90"/>
      <c r="B15" s="10">
        <f t="shared" si="1"/>
        <v>0</v>
      </c>
      <c r="C15" s="136"/>
      <c r="D15" s="90"/>
      <c r="E15" s="5"/>
      <c r="F15" s="136"/>
      <c r="G15" s="136"/>
      <c r="H15" s="90"/>
      <c r="I15" s="10">
        <f t="shared" si="0"/>
        <v>0</v>
      </c>
      <c r="J15" s="136"/>
    </row>
    <row r="16" spans="1:22" ht="15" customHeight="1" x14ac:dyDescent="0.3">
      <c r="A16" s="90"/>
      <c r="B16" s="10"/>
      <c r="C16" s="137"/>
      <c r="D16" s="90"/>
      <c r="E16" s="10"/>
      <c r="F16" s="137"/>
      <c r="G16" s="137"/>
      <c r="H16" s="90"/>
      <c r="I16" s="10"/>
      <c r="J16" s="137"/>
    </row>
    <row r="17" spans="1:15" ht="15" customHeight="1" x14ac:dyDescent="0.3">
      <c r="A17" s="90" t="s">
        <v>18</v>
      </c>
      <c r="B17" s="5" t="str">
        <f>E17</f>
        <v>Снежок</v>
      </c>
      <c r="C17" s="132">
        <f>F17</f>
        <v>19.953200000000002</v>
      </c>
      <c r="D17" s="90" t="s">
        <v>18</v>
      </c>
      <c r="E17" s="5" t="str">
        <f>'04.01.2021 3-7 лет (день 6) '!B21</f>
        <v>Снежок</v>
      </c>
      <c r="F17" s="132">
        <f>'04.01.2021 1,5-3 года (день 6)'!BQ97</f>
        <v>19.953200000000002</v>
      </c>
      <c r="G17" s="132">
        <f>'04.01.2021 3-7 лет (день 6) '!BQ98</f>
        <v>23.666999999999998</v>
      </c>
      <c r="H17" s="90" t="s">
        <v>18</v>
      </c>
      <c r="I17" s="5" t="str">
        <f>E17</f>
        <v>Снежок</v>
      </c>
      <c r="J17" s="132">
        <f>G17</f>
        <v>23.666999999999998</v>
      </c>
    </row>
    <row r="18" spans="1:15" ht="15" customHeight="1" x14ac:dyDescent="0.3">
      <c r="A18" s="90"/>
      <c r="B18" s="5" t="str">
        <f>E18</f>
        <v>Вафли</v>
      </c>
      <c r="C18" s="133"/>
      <c r="D18" s="90"/>
      <c r="E18" s="5" t="str">
        <f>'04.01.2021 3-7 лет (день 6) '!B22</f>
        <v>Вафли</v>
      </c>
      <c r="F18" s="133"/>
      <c r="G18" s="133"/>
      <c r="H18" s="90"/>
      <c r="I18" s="5" t="str">
        <f>E18</f>
        <v>Вафли</v>
      </c>
      <c r="J18" s="133"/>
    </row>
    <row r="19" spans="1:15" ht="15" customHeight="1" x14ac:dyDescent="0.3">
      <c r="A19" s="90"/>
      <c r="B19" s="5"/>
      <c r="C19" s="133"/>
      <c r="D19" s="90"/>
      <c r="E19" s="5"/>
      <c r="F19" s="133"/>
      <c r="G19" s="133"/>
      <c r="H19" s="90"/>
      <c r="I19" s="5"/>
      <c r="J19" s="133"/>
    </row>
    <row r="20" spans="1:15" ht="15" customHeight="1" x14ac:dyDescent="0.3">
      <c r="A20" s="90"/>
      <c r="B20" s="5"/>
      <c r="C20" s="133"/>
      <c r="D20" s="90"/>
      <c r="E20" s="5"/>
      <c r="F20" s="133"/>
      <c r="G20" s="133"/>
      <c r="H20" s="90"/>
      <c r="I20" s="5"/>
      <c r="J20" s="133"/>
    </row>
    <row r="21" spans="1:15" ht="15" customHeight="1" x14ac:dyDescent="0.3">
      <c r="A21" s="90"/>
      <c r="B21" s="5"/>
      <c r="C21" s="134"/>
      <c r="D21" s="90"/>
      <c r="E21" s="5"/>
      <c r="F21" s="134"/>
      <c r="G21" s="134"/>
      <c r="H21" s="90"/>
      <c r="I21" s="5"/>
      <c r="J21" s="134"/>
    </row>
    <row r="22" spans="1:15" ht="15" customHeight="1" x14ac:dyDescent="0.3">
      <c r="A22" s="90" t="s">
        <v>21</v>
      </c>
      <c r="B22" s="14" t="str">
        <f>E22</f>
        <v>Суп молочный с пшеном</v>
      </c>
      <c r="C22" s="132">
        <f>F22</f>
        <v>13.370445000000002</v>
      </c>
      <c r="D22" s="90" t="s">
        <v>21</v>
      </c>
      <c r="E22" s="14" t="str">
        <f>'04.01.2021 3-7 лет (день 6) '!B25</f>
        <v>Суп молочный с пшеном</v>
      </c>
      <c r="F22" s="132">
        <f>'04.01.2021 1,5-3 года (день 6)'!BQ113</f>
        <v>13.370445000000002</v>
      </c>
      <c r="G22" s="132">
        <f>'04.01.2021 3-7 лет (день 6) '!BQ114</f>
        <v>13.551489999999999</v>
      </c>
      <c r="H22" s="90" t="s">
        <v>21</v>
      </c>
      <c r="I22" s="14" t="str">
        <f>E22</f>
        <v>Суп молочный с пшеном</v>
      </c>
      <c r="J22" s="132">
        <f>G22</f>
        <v>13.551489999999999</v>
      </c>
    </row>
    <row r="23" spans="1:15" ht="15" customHeight="1" x14ac:dyDescent="0.3">
      <c r="A23" s="90"/>
      <c r="B23" s="14" t="str">
        <f>E23</f>
        <v>Хлеб пшеничный</v>
      </c>
      <c r="C23" s="133"/>
      <c r="D23" s="90"/>
      <c r="E23" s="14" t="str">
        <f>'04.01.2021 3-7 лет (день 6) '!B26</f>
        <v>Хлеб пшеничный</v>
      </c>
      <c r="F23" s="133"/>
      <c r="G23" s="133"/>
      <c r="H23" s="90"/>
      <c r="I23" s="14" t="str">
        <f>E23</f>
        <v>Хлеб пшеничный</v>
      </c>
      <c r="J23" s="133"/>
    </row>
    <row r="24" spans="1:15" ht="15" customHeight="1" x14ac:dyDescent="0.3">
      <c r="A24" s="90"/>
      <c r="B24" s="14" t="str">
        <f>E24</f>
        <v>Чай с сахаром</v>
      </c>
      <c r="C24" s="133"/>
      <c r="D24" s="90"/>
      <c r="E24" s="14" t="str">
        <f>'04.01.2021 3-7 лет (день 6) '!B27</f>
        <v>Чай с сахаром</v>
      </c>
      <c r="F24" s="133"/>
      <c r="G24" s="133"/>
      <c r="H24" s="90"/>
      <c r="I24" s="14" t="str">
        <f>E24</f>
        <v>Чай с сахаром</v>
      </c>
      <c r="J24" s="133"/>
    </row>
    <row r="25" spans="1:15" ht="15" customHeight="1" x14ac:dyDescent="0.3">
      <c r="A25" s="90"/>
      <c r="B25" s="10"/>
      <c r="C25" s="133"/>
      <c r="D25" s="90"/>
      <c r="E25" s="10"/>
      <c r="F25" s="133"/>
      <c r="G25" s="133"/>
      <c r="H25" s="90"/>
      <c r="I25" s="10"/>
      <c r="J25" s="133"/>
    </row>
    <row r="26" spans="1:15" ht="15" customHeight="1" x14ac:dyDescent="0.3">
      <c r="A26" s="90"/>
      <c r="B26" s="5"/>
      <c r="C26" s="134"/>
      <c r="D26" s="90"/>
      <c r="E26" s="5"/>
      <c r="F26" s="134"/>
      <c r="G26" s="134"/>
      <c r="H26" s="90"/>
      <c r="I26" s="5"/>
      <c r="J26" s="134"/>
    </row>
    <row r="27" spans="1:15" ht="17.399999999999999" x14ac:dyDescent="0.35">
      <c r="A27" s="139" t="s">
        <v>39</v>
      </c>
      <c r="B27" s="140"/>
      <c r="C27" s="55">
        <f>C4+C9+C17+C22</f>
        <v>99.136115000000004</v>
      </c>
      <c r="D27" s="56"/>
      <c r="E27" s="57"/>
      <c r="F27" s="55">
        <f>F4+F9+F17+F22</f>
        <v>99.136115000000004</v>
      </c>
      <c r="G27" s="55">
        <f>G4+G9+G17+G22</f>
        <v>118.55302</v>
      </c>
      <c r="H27" s="139" t="s">
        <v>39</v>
      </c>
      <c r="I27" s="140"/>
      <c r="J27" s="55">
        <f>J4+J9+J17+J22</f>
        <v>118.55302</v>
      </c>
    </row>
    <row r="29" spans="1:15" ht="59.25" customHeight="1" x14ac:dyDescent="0.3">
      <c r="A29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6"/>
      <c r="C29" s="141"/>
      <c r="D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6"/>
      <c r="F29" s="126"/>
      <c r="G29" s="141"/>
      <c r="H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6"/>
      <c r="J29" s="141"/>
      <c r="K29" s="50"/>
      <c r="L29" s="50"/>
      <c r="M29" s="138"/>
      <c r="N29" s="138"/>
      <c r="O29" s="138"/>
    </row>
    <row r="30" spans="1:15" ht="21.9" customHeight="1" x14ac:dyDescent="0.3">
      <c r="A30" s="116" t="s">
        <v>42</v>
      </c>
      <c r="B30" s="116"/>
      <c r="C30" s="117"/>
      <c r="D30" s="118" t="s">
        <v>43</v>
      </c>
      <c r="E30" s="116"/>
      <c r="F30" s="116"/>
      <c r="G30" s="117"/>
      <c r="H30" s="118" t="s">
        <v>44</v>
      </c>
      <c r="I30" s="116"/>
      <c r="J30" s="117"/>
      <c r="K30" s="50"/>
      <c r="L30" s="50"/>
      <c r="M30" s="58"/>
      <c r="N30" s="58"/>
      <c r="O30" s="58"/>
    </row>
    <row r="31" spans="1:15" ht="30.75" customHeight="1" x14ac:dyDescent="0.3">
      <c r="A31" s="51"/>
      <c r="B31" s="67">
        <f>E3</f>
        <v>45407</v>
      </c>
      <c r="C31" s="52" t="s">
        <v>41</v>
      </c>
      <c r="D31" s="51"/>
      <c r="E31" s="66">
        <f>E3</f>
        <v>45407</v>
      </c>
      <c r="F31" s="52" t="s">
        <v>40</v>
      </c>
      <c r="G31" s="52" t="s">
        <v>41</v>
      </c>
      <c r="H31" s="51"/>
      <c r="I31" s="68">
        <f>E3</f>
        <v>45407</v>
      </c>
      <c r="J31" s="59" t="s">
        <v>41</v>
      </c>
      <c r="K31" s="21"/>
      <c r="L31" s="21"/>
    </row>
    <row r="32" spans="1:15" ht="15" customHeight="1" x14ac:dyDescent="0.3">
      <c r="A32" s="90" t="s">
        <v>7</v>
      </c>
      <c r="B32" s="5" t="str">
        <f>E4</f>
        <v>Ячневая каша молочная</v>
      </c>
      <c r="C32" s="132">
        <f>G4</f>
        <v>26.742940000000004</v>
      </c>
      <c r="D32" s="90" t="s">
        <v>7</v>
      </c>
      <c r="E32" s="5" t="str">
        <f>E4</f>
        <v>Ячневая каша молочная</v>
      </c>
      <c r="F32" s="142">
        <f>F4</f>
        <v>21.381250000000005</v>
      </c>
      <c r="G32" s="142">
        <f>G4</f>
        <v>26.742940000000004</v>
      </c>
      <c r="H32" s="90" t="s">
        <v>7</v>
      </c>
      <c r="I32" s="5" t="str">
        <f>I4</f>
        <v>Ячневая каша молочная</v>
      </c>
      <c r="J32" s="132">
        <f>F32</f>
        <v>21.381250000000005</v>
      </c>
    </row>
    <row r="33" spans="1:10" ht="15" customHeight="1" x14ac:dyDescent="0.3">
      <c r="A33" s="90"/>
      <c r="B33" s="5" t="str">
        <f>E5</f>
        <v xml:space="preserve">Бутерброд с маслом </v>
      </c>
      <c r="C33" s="133"/>
      <c r="D33" s="90"/>
      <c r="E33" s="5" t="str">
        <f>E5</f>
        <v xml:space="preserve">Бутерброд с маслом </v>
      </c>
      <c r="F33" s="143"/>
      <c r="G33" s="143"/>
      <c r="H33" s="90"/>
      <c r="I33" s="5" t="str">
        <f>I5</f>
        <v xml:space="preserve">Бутерброд с маслом </v>
      </c>
      <c r="J33" s="133"/>
    </row>
    <row r="34" spans="1:10" ht="15" customHeight="1" x14ac:dyDescent="0.3">
      <c r="A34" s="90"/>
      <c r="B34" s="5" t="str">
        <f>E6</f>
        <v>Кофейный напиток с молоком</v>
      </c>
      <c r="C34" s="133"/>
      <c r="D34" s="90"/>
      <c r="E34" s="5" t="str">
        <f>E6</f>
        <v>Кофейный напиток с молоком</v>
      </c>
      <c r="F34" s="143"/>
      <c r="G34" s="143"/>
      <c r="H34" s="90"/>
      <c r="I34" s="5" t="str">
        <f>I6</f>
        <v>Кофейный напиток с молоком</v>
      </c>
      <c r="J34" s="133"/>
    </row>
    <row r="35" spans="1:10" ht="15" customHeight="1" x14ac:dyDescent="0.3">
      <c r="A35" s="90"/>
      <c r="B35" s="5"/>
      <c r="C35" s="133"/>
      <c r="D35" s="90"/>
      <c r="E35" s="5"/>
      <c r="F35" s="143"/>
      <c r="G35" s="143"/>
      <c r="H35" s="90"/>
      <c r="I35" s="5"/>
      <c r="J35" s="133"/>
    </row>
    <row r="36" spans="1:10" ht="15" customHeight="1" x14ac:dyDescent="0.3">
      <c r="A36" s="90"/>
      <c r="B36" s="5"/>
      <c r="C36" s="134"/>
      <c r="D36" s="90"/>
      <c r="E36" s="5"/>
      <c r="F36" s="144"/>
      <c r="G36" s="144"/>
      <c r="H36" s="90"/>
      <c r="I36" s="5"/>
      <c r="J36" s="134"/>
    </row>
    <row r="37" spans="1:10" ht="15" customHeight="1" x14ac:dyDescent="0.3">
      <c r="A37" s="90" t="s">
        <v>11</v>
      </c>
      <c r="B37" s="5" t="str">
        <f t="shared" ref="B37:B43" si="2">E9</f>
        <v>Борщ</v>
      </c>
      <c r="C37" s="135">
        <f>G9</f>
        <v>54.591590000000004</v>
      </c>
      <c r="D37" s="90" t="s">
        <v>11</v>
      </c>
      <c r="E37" s="5" t="str">
        <f>E9</f>
        <v>Борщ</v>
      </c>
      <c r="F37" s="145">
        <f>F9</f>
        <v>44.431220000000003</v>
      </c>
      <c r="G37" s="145">
        <f>G9</f>
        <v>54.591590000000004</v>
      </c>
      <c r="H37" s="90" t="s">
        <v>11</v>
      </c>
      <c r="I37" s="5" t="str">
        <f t="shared" ref="I37:I42" si="3">I9</f>
        <v>Борщ</v>
      </c>
      <c r="J37" s="135">
        <f>F37</f>
        <v>44.431220000000003</v>
      </c>
    </row>
    <row r="38" spans="1:10" ht="15" customHeight="1" x14ac:dyDescent="0.3">
      <c r="A38" s="90"/>
      <c r="B38" s="5" t="str">
        <f t="shared" si="2"/>
        <v>Запеканка из печени с рисом</v>
      </c>
      <c r="C38" s="136"/>
      <c r="D38" s="90"/>
      <c r="E38" s="5" t="str">
        <f t="shared" ref="E38:E43" si="4">E10</f>
        <v>Запеканка из печени с рисом</v>
      </c>
      <c r="F38" s="146"/>
      <c r="G38" s="146"/>
      <c r="H38" s="90"/>
      <c r="I38" s="5" t="str">
        <f t="shared" si="3"/>
        <v>Запеканка из печени с рисом</v>
      </c>
      <c r="J38" s="136"/>
    </row>
    <row r="39" spans="1:10" ht="15" customHeight="1" x14ac:dyDescent="0.3">
      <c r="A39" s="90"/>
      <c r="B39" s="5" t="str">
        <f t="shared" si="2"/>
        <v>Картофельное пюре</v>
      </c>
      <c r="C39" s="136"/>
      <c r="D39" s="90"/>
      <c r="E39" s="5" t="str">
        <f t="shared" si="4"/>
        <v>Картофельное пюре</v>
      </c>
      <c r="F39" s="146"/>
      <c r="G39" s="146"/>
      <c r="H39" s="90"/>
      <c r="I39" s="5" t="str">
        <f t="shared" si="3"/>
        <v>Картофельное пюре</v>
      </c>
      <c r="J39" s="136"/>
    </row>
    <row r="40" spans="1:10" ht="15" customHeight="1" x14ac:dyDescent="0.3">
      <c r="A40" s="90"/>
      <c r="B40" s="5" t="str">
        <f t="shared" si="2"/>
        <v>Хлеб пшеничный</v>
      </c>
      <c r="C40" s="136"/>
      <c r="D40" s="90"/>
      <c r="E40" s="5" t="str">
        <f t="shared" si="4"/>
        <v>Хлеб пшеничный</v>
      </c>
      <c r="F40" s="146"/>
      <c r="G40" s="146"/>
      <c r="H40" s="90"/>
      <c r="I40" s="5" t="str">
        <f t="shared" si="3"/>
        <v>Хлеб пшеничный</v>
      </c>
      <c r="J40" s="136"/>
    </row>
    <row r="41" spans="1:10" ht="15" customHeight="1" x14ac:dyDescent="0.3">
      <c r="A41" s="90"/>
      <c r="B41" s="5" t="str">
        <f t="shared" si="2"/>
        <v>Хлеб ржаной</v>
      </c>
      <c r="C41" s="136"/>
      <c r="D41" s="90"/>
      <c r="E41" s="5" t="str">
        <f t="shared" si="4"/>
        <v>Хлеб ржаной</v>
      </c>
      <c r="F41" s="146"/>
      <c r="G41" s="146"/>
      <c r="H41" s="90"/>
      <c r="I41" s="5" t="str">
        <f t="shared" si="3"/>
        <v>Хлеб ржаной</v>
      </c>
      <c r="J41" s="136"/>
    </row>
    <row r="42" spans="1:10" ht="15" customHeight="1" x14ac:dyDescent="0.3">
      <c r="A42" s="90"/>
      <c r="B42" s="5" t="str">
        <f t="shared" si="2"/>
        <v>Напиток лимонный</v>
      </c>
      <c r="C42" s="136"/>
      <c r="D42" s="90"/>
      <c r="E42" s="5" t="str">
        <f t="shared" si="4"/>
        <v>Напиток лимонный</v>
      </c>
      <c r="F42" s="146"/>
      <c r="G42" s="146"/>
      <c r="H42" s="90"/>
      <c r="I42" s="5" t="str">
        <f t="shared" si="3"/>
        <v>Напиток лимонный</v>
      </c>
      <c r="J42" s="136"/>
    </row>
    <row r="43" spans="1:10" ht="15" customHeight="1" x14ac:dyDescent="0.3">
      <c r="A43" s="90"/>
      <c r="B43" s="10">
        <f t="shared" si="2"/>
        <v>0</v>
      </c>
      <c r="C43" s="136"/>
      <c r="D43" s="90"/>
      <c r="E43" s="10">
        <f t="shared" si="4"/>
        <v>0</v>
      </c>
      <c r="F43" s="146"/>
      <c r="G43" s="146"/>
      <c r="H43" s="90"/>
      <c r="I43" s="10">
        <f>E15</f>
        <v>0</v>
      </c>
      <c r="J43" s="136"/>
    </row>
    <row r="44" spans="1:10" ht="15" customHeight="1" x14ac:dyDescent="0.3">
      <c r="A44" s="90"/>
      <c r="B44" s="10"/>
      <c r="C44" s="137"/>
      <c r="D44" s="90"/>
      <c r="E44" s="10"/>
      <c r="F44" s="147"/>
      <c r="G44" s="147"/>
      <c r="H44" s="90"/>
      <c r="I44" s="10"/>
      <c r="J44" s="137"/>
    </row>
    <row r="45" spans="1:10" ht="15" customHeight="1" x14ac:dyDescent="0.3">
      <c r="A45" s="90" t="s">
        <v>18</v>
      </c>
      <c r="B45" s="5" t="str">
        <f>E17</f>
        <v>Снежок</v>
      </c>
      <c r="C45" s="132">
        <f>G17</f>
        <v>23.666999999999998</v>
      </c>
      <c r="D45" s="90" t="s">
        <v>18</v>
      </c>
      <c r="E45" s="5" t="str">
        <f>E17</f>
        <v>Снежок</v>
      </c>
      <c r="F45" s="142">
        <f>F17</f>
        <v>19.953200000000002</v>
      </c>
      <c r="G45" s="142">
        <f>G17</f>
        <v>23.666999999999998</v>
      </c>
      <c r="H45" s="90" t="s">
        <v>18</v>
      </c>
      <c r="I45" s="5" t="str">
        <f>I17</f>
        <v>Снежок</v>
      </c>
      <c r="J45" s="132">
        <f>F45</f>
        <v>19.953200000000002</v>
      </c>
    </row>
    <row r="46" spans="1:10" ht="15" customHeight="1" x14ac:dyDescent="0.3">
      <c r="A46" s="90"/>
      <c r="B46" s="5" t="str">
        <f>E18</f>
        <v>Вафли</v>
      </c>
      <c r="C46" s="133"/>
      <c r="D46" s="90"/>
      <c r="E46" s="5" t="str">
        <f>E18</f>
        <v>Вафли</v>
      </c>
      <c r="F46" s="143"/>
      <c r="G46" s="143"/>
      <c r="H46" s="90"/>
      <c r="I46" s="5" t="str">
        <f>I18</f>
        <v>Вафли</v>
      </c>
      <c r="J46" s="133"/>
    </row>
    <row r="47" spans="1:10" ht="15" customHeight="1" x14ac:dyDescent="0.3">
      <c r="A47" s="90"/>
      <c r="B47" s="5"/>
      <c r="C47" s="133"/>
      <c r="D47" s="90"/>
      <c r="E47" s="5"/>
      <c r="F47" s="143"/>
      <c r="G47" s="143"/>
      <c r="H47" s="90"/>
      <c r="I47" s="5"/>
      <c r="J47" s="133"/>
    </row>
    <row r="48" spans="1:10" ht="15" customHeight="1" x14ac:dyDescent="0.3">
      <c r="A48" s="90"/>
      <c r="B48" s="5"/>
      <c r="C48" s="133"/>
      <c r="D48" s="90"/>
      <c r="E48" s="5"/>
      <c r="F48" s="143"/>
      <c r="G48" s="143"/>
      <c r="H48" s="90"/>
      <c r="I48" s="5"/>
      <c r="J48" s="133"/>
    </row>
    <row r="49" spans="1:10" ht="15" customHeight="1" x14ac:dyDescent="0.3">
      <c r="A49" s="90"/>
      <c r="B49" s="5"/>
      <c r="C49" s="134"/>
      <c r="D49" s="90"/>
      <c r="E49" s="5"/>
      <c r="F49" s="144"/>
      <c r="G49" s="144"/>
      <c r="H49" s="90"/>
      <c r="I49" s="5"/>
      <c r="J49" s="134"/>
    </row>
    <row r="50" spans="1:10" ht="15" customHeight="1" x14ac:dyDescent="0.3">
      <c r="A50" s="90" t="s">
        <v>21</v>
      </c>
      <c r="B50" s="14" t="str">
        <f>E22</f>
        <v>Суп молочный с пшеном</v>
      </c>
      <c r="C50" s="132">
        <f>G22</f>
        <v>13.551489999999999</v>
      </c>
      <c r="D50" s="90" t="s">
        <v>21</v>
      </c>
      <c r="E50" s="14" t="str">
        <f>E22</f>
        <v>Суп молочный с пшеном</v>
      </c>
      <c r="F50" s="142">
        <f>F22</f>
        <v>13.370445000000002</v>
      </c>
      <c r="G50" s="142">
        <f>G22</f>
        <v>13.551489999999999</v>
      </c>
      <c r="H50" s="90" t="s">
        <v>21</v>
      </c>
      <c r="I50" s="14" t="str">
        <f>I22</f>
        <v>Суп молочный с пшеном</v>
      </c>
      <c r="J50" s="132">
        <f>F50</f>
        <v>13.370445000000002</v>
      </c>
    </row>
    <row r="51" spans="1:10" ht="15" customHeight="1" x14ac:dyDescent="0.3">
      <c r="A51" s="90"/>
      <c r="B51" s="14" t="str">
        <f>E23</f>
        <v>Хлеб пшеничный</v>
      </c>
      <c r="C51" s="133"/>
      <c r="D51" s="90"/>
      <c r="E51" s="14" t="str">
        <f>E23</f>
        <v>Хлеб пшеничный</v>
      </c>
      <c r="F51" s="143"/>
      <c r="G51" s="143"/>
      <c r="H51" s="90"/>
      <c r="I51" s="14" t="str">
        <f>I23</f>
        <v>Хлеб пшеничный</v>
      </c>
      <c r="J51" s="133"/>
    </row>
    <row r="52" spans="1:10" ht="15" customHeight="1" x14ac:dyDescent="0.3">
      <c r="A52" s="90"/>
      <c r="B52" s="14" t="str">
        <f>E24</f>
        <v>Чай с сахаром</v>
      </c>
      <c r="C52" s="133"/>
      <c r="D52" s="90"/>
      <c r="E52" s="14" t="str">
        <f>E24</f>
        <v>Чай с сахаром</v>
      </c>
      <c r="F52" s="143"/>
      <c r="G52" s="143"/>
      <c r="H52" s="90"/>
      <c r="I52" s="14" t="str">
        <f>I24</f>
        <v>Чай с сахаром</v>
      </c>
      <c r="J52" s="133"/>
    </row>
    <row r="53" spans="1:10" ht="15" customHeight="1" x14ac:dyDescent="0.3">
      <c r="A53" s="90"/>
      <c r="B53" s="10"/>
      <c r="C53" s="133"/>
      <c r="D53" s="90"/>
      <c r="E53" s="10"/>
      <c r="F53" s="143"/>
      <c r="G53" s="143"/>
      <c r="H53" s="90"/>
      <c r="I53" s="10"/>
      <c r="J53" s="133"/>
    </row>
    <row r="54" spans="1:10" ht="15" customHeight="1" x14ac:dyDescent="0.3">
      <c r="A54" s="90"/>
      <c r="B54" s="5"/>
      <c r="C54" s="134"/>
      <c r="D54" s="90"/>
      <c r="E54" s="5"/>
      <c r="F54" s="144"/>
      <c r="G54" s="144"/>
      <c r="H54" s="90"/>
      <c r="I54" s="5"/>
      <c r="J54" s="134"/>
    </row>
    <row r="55" spans="1:10" ht="17.399999999999999" x14ac:dyDescent="0.35">
      <c r="A55" s="139" t="s">
        <v>39</v>
      </c>
      <c r="B55" s="140"/>
      <c r="C55" s="60">
        <f>C32+C37+C45+C50</f>
        <v>118.55302</v>
      </c>
      <c r="D55" s="39"/>
      <c r="E55" s="61" t="s">
        <v>39</v>
      </c>
      <c r="F55" s="69">
        <f>F32+F37+F45+F50</f>
        <v>99.136115000000004</v>
      </c>
      <c r="G55" s="69">
        <f>G32+G37+G45+G50</f>
        <v>118.55302</v>
      </c>
      <c r="H55" s="139" t="s">
        <v>39</v>
      </c>
      <c r="I55" s="140"/>
      <c r="J55" s="55">
        <f>J32+J37+J45+J50</f>
        <v>99.136115000000004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8">
        <f>'04.01.2021 3-7 лет (день 6) '!K6</f>
        <v>45407</v>
      </c>
      <c r="B1" s="149"/>
      <c r="C1" s="149"/>
      <c r="D1" s="149"/>
      <c r="E1" s="149"/>
      <c r="F1" s="149"/>
      <c r="G1" s="149"/>
    </row>
    <row r="2" spans="1:7" ht="60" customHeight="1" x14ac:dyDescent="0.3">
      <c r="A2" s="150" t="s">
        <v>45</v>
      </c>
      <c r="B2" s="150" t="s">
        <v>46</v>
      </c>
      <c r="C2" s="150" t="s">
        <v>47</v>
      </c>
      <c r="D2" s="150" t="s">
        <v>48</v>
      </c>
      <c r="E2" s="150" t="s">
        <v>49</v>
      </c>
      <c r="F2" s="150" t="s">
        <v>50</v>
      </c>
      <c r="G2" s="152" t="s">
        <v>51</v>
      </c>
    </row>
    <row r="3" spans="1:7" x14ac:dyDescent="0.3">
      <c r="A3" s="151"/>
      <c r="B3" s="151"/>
      <c r="C3" s="151"/>
      <c r="D3" s="151"/>
      <c r="E3" s="151"/>
      <c r="F3" s="151"/>
      <c r="G3" s="153"/>
    </row>
    <row r="4" spans="1:7" ht="33" customHeight="1" x14ac:dyDescent="0.3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3">
      <c r="A5" s="157" t="s">
        <v>52</v>
      </c>
      <c r="B5" s="155">
        <v>0.3611111111111111</v>
      </c>
      <c r="C5" s="5" t="str">
        <f>'04.01.2021 3-7 лет (день 6) '!B9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3">
      <c r="A6" s="157"/>
      <c r="B6" s="155"/>
      <c r="C6" s="5" t="str">
        <f>'04.01.2021 3-7 лет (день 6) '!B10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3">
      <c r="A7" s="157"/>
      <c r="B7" s="155"/>
      <c r="C7" s="5" t="str">
        <f>'04.01.2021 3-7 лет (день 6) '!B11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3">
      <c r="A8" s="154" t="s">
        <v>55</v>
      </c>
      <c r="B8" s="155">
        <v>0.4861111111111111</v>
      </c>
      <c r="C8" s="5" t="str">
        <f>'04.01.2021 3-7 лет (день 6) '!B14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3">
      <c r="A9" s="154"/>
      <c r="B9" s="155"/>
      <c r="C9" s="5" t="str">
        <f>'04.01.2021 3-7 лет (день 6) '!B15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3">
      <c r="A10" s="154"/>
      <c r="B10" s="155"/>
      <c r="C10" s="5" t="str">
        <f>'04.01.2021 3-7 лет (день 6) '!B16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3">
      <c r="A11" s="154"/>
      <c r="B11" s="155"/>
      <c r="C11" s="5" t="str">
        <f>'04.01.2021 3-7 лет (день 6) '!B17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3">
      <c r="A12" s="154"/>
      <c r="B12" s="155"/>
      <c r="C12" s="5" t="str">
        <f>'04.01.2021 3-7 лет (день 6) '!B18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3">
      <c r="A13" s="154"/>
      <c r="B13" s="155"/>
      <c r="C13" s="5" t="str">
        <f>'04.01.2021 3-7 лет (день 6) '!B19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3">
      <c r="A14" s="154"/>
      <c r="B14" s="155"/>
      <c r="C14" s="5"/>
      <c r="D14" s="62"/>
      <c r="E14" s="62"/>
      <c r="F14" s="5"/>
      <c r="G14" s="5"/>
    </row>
    <row r="15" spans="1:7" ht="20.100000000000001" customHeight="1" x14ac:dyDescent="0.3">
      <c r="A15" s="154"/>
      <c r="B15" s="155"/>
      <c r="C15" s="10"/>
      <c r="D15" s="62"/>
      <c r="E15" s="62"/>
      <c r="F15" s="5"/>
      <c r="G15" s="5"/>
    </row>
    <row r="16" spans="1:7" ht="20.100000000000001" customHeight="1" x14ac:dyDescent="0.3">
      <c r="A16" s="154" t="s">
        <v>56</v>
      </c>
      <c r="B16" s="155">
        <v>0.63888888888888895</v>
      </c>
      <c r="C16" s="5" t="str">
        <f>'04.01.2021 3-7 лет (день 6) '!B21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3">
      <c r="A17" s="154"/>
      <c r="B17" s="156"/>
      <c r="C17" s="5" t="str">
        <f>'04.01.2021 3-7 лет (день 6) '!B22</f>
        <v>Вафли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3">
      <c r="A18" s="154" t="s">
        <v>57</v>
      </c>
      <c r="B18" s="155">
        <v>0.69444444444444453</v>
      </c>
      <c r="C18" s="14" t="str">
        <f>'04.01.2021 3-7 лет (день 6) '!B25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3">
      <c r="A19" s="154"/>
      <c r="B19" s="156"/>
      <c r="C19" s="14" t="str">
        <f>'04.01.2021 3-7 лет (день 6) '!B26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3">
      <c r="A20" s="154"/>
      <c r="B20" s="156"/>
      <c r="C20" s="14" t="str">
        <f>'04.01.2021 3-7 лет (день 6) '!B27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3">
      <c r="A21" s="154"/>
      <c r="B21" s="156"/>
      <c r="C21" s="5"/>
      <c r="D21" s="62"/>
      <c r="E21" s="62" t="s">
        <v>54</v>
      </c>
      <c r="F21" s="5"/>
      <c r="G21" s="5"/>
    </row>
    <row r="22" spans="1:7" x14ac:dyDescent="0.3">
      <c r="A22" s="63"/>
    </row>
    <row r="23" spans="1:7" x14ac:dyDescent="0.3">
      <c r="A23" s="63"/>
    </row>
    <row r="24" spans="1:7" x14ac:dyDescent="0.3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"/>
    </sheetView>
  </sheetViews>
  <sheetFormatPr defaultRowHeight="14.4" x14ac:dyDescent="0.3"/>
  <cols>
    <col min="3" max="3" width="30.44140625" customWidth="1"/>
    <col min="4" max="4" width="16.6640625" customWidth="1"/>
  </cols>
  <sheetData>
    <row r="2" spans="2:4" x14ac:dyDescent="0.3">
      <c r="B2" s="102" t="s">
        <v>7</v>
      </c>
      <c r="C2" s="5" t="s">
        <v>8</v>
      </c>
      <c r="D2" t="s">
        <v>62</v>
      </c>
    </row>
    <row r="3" spans="2:4" x14ac:dyDescent="0.3">
      <c r="B3" s="103"/>
      <c r="C3" s="70" t="s">
        <v>9</v>
      </c>
      <c r="D3" t="s">
        <v>63</v>
      </c>
    </row>
    <row r="4" spans="2:4" x14ac:dyDescent="0.3">
      <c r="B4" s="103"/>
      <c r="C4" s="5" t="s">
        <v>10</v>
      </c>
      <c r="D4" t="s">
        <v>64</v>
      </c>
    </row>
    <row r="5" spans="2:4" x14ac:dyDescent="0.3">
      <c r="B5" s="103"/>
      <c r="C5" s="5"/>
    </row>
    <row r="6" spans="2:4" x14ac:dyDescent="0.3">
      <c r="B6" s="104"/>
      <c r="C6" s="5"/>
    </row>
    <row r="7" spans="2:4" ht="43.2" x14ac:dyDescent="0.3">
      <c r="B7" s="103" t="s">
        <v>11</v>
      </c>
      <c r="C7" s="9" t="s">
        <v>12</v>
      </c>
      <c r="D7" s="63" t="s">
        <v>65</v>
      </c>
    </row>
    <row r="8" spans="2:4" x14ac:dyDescent="0.3">
      <c r="B8" s="103"/>
      <c r="C8" s="5" t="s">
        <v>13</v>
      </c>
      <c r="D8" t="s">
        <v>66</v>
      </c>
    </row>
    <row r="9" spans="2:4" x14ac:dyDescent="0.3">
      <c r="B9" s="103"/>
      <c r="C9" s="5" t="s">
        <v>14</v>
      </c>
      <c r="D9" t="s">
        <v>67</v>
      </c>
    </row>
    <row r="10" spans="2:4" x14ac:dyDescent="0.3">
      <c r="B10" s="103"/>
      <c r="C10" s="10" t="s">
        <v>15</v>
      </c>
    </row>
    <row r="11" spans="2:4" x14ac:dyDescent="0.3">
      <c r="B11" s="103"/>
      <c r="C11" s="10" t="s">
        <v>16</v>
      </c>
    </row>
    <row r="12" spans="2:4" x14ac:dyDescent="0.3">
      <c r="B12" s="103"/>
      <c r="C12" s="10" t="s">
        <v>17</v>
      </c>
    </row>
    <row r="13" spans="2:4" x14ac:dyDescent="0.3">
      <c r="B13" s="104"/>
      <c r="C13" s="10"/>
    </row>
    <row r="14" spans="2:4" x14ac:dyDescent="0.3">
      <c r="B14" s="102" t="s">
        <v>18</v>
      </c>
      <c r="C14" s="5" t="s">
        <v>61</v>
      </c>
    </row>
    <row r="15" spans="2:4" x14ac:dyDescent="0.3">
      <c r="B15" s="103"/>
      <c r="C15" s="5" t="s">
        <v>20</v>
      </c>
    </row>
    <row r="16" spans="2:4" x14ac:dyDescent="0.3">
      <c r="B16" s="103"/>
      <c r="C16" s="5"/>
    </row>
    <row r="17" spans="2:4" x14ac:dyDescent="0.3">
      <c r="B17" s="104"/>
      <c r="C17" s="5"/>
    </row>
    <row r="18" spans="2:4" x14ac:dyDescent="0.3">
      <c r="B18" s="102" t="s">
        <v>21</v>
      </c>
      <c r="C18" s="71" t="s">
        <v>22</v>
      </c>
      <c r="D18" t="s">
        <v>68</v>
      </c>
    </row>
    <row r="19" spans="2:4" x14ac:dyDescent="0.3">
      <c r="B19" s="103"/>
      <c r="C19" t="s">
        <v>15</v>
      </c>
    </row>
    <row r="20" spans="2:4" x14ac:dyDescent="0.3">
      <c r="B20" s="103"/>
      <c r="C20" s="10" t="s">
        <v>23</v>
      </c>
    </row>
    <row r="21" spans="2:4" x14ac:dyDescent="0.3">
      <c r="B21" s="103"/>
      <c r="C21" s="15"/>
    </row>
    <row r="22" spans="2:4" x14ac:dyDescent="0.3">
      <c r="B22" s="104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2024-04-19T08:03:57Z</dcterms:modified>
</cp:coreProperties>
</file>