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8" activeTab="8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БГП  день 9" sheetId="7" state="hidden" r:id="rId5"/>
    <sheet name="Лист1" sheetId="1" state="hidden" r:id="rId6"/>
    <sheet name="Лист2" sheetId="2" state="hidden" r:id="rId7"/>
    <sheet name="Лист3" sheetId="3" state="hidden" r:id="rId8"/>
    <sheet name="День 9 до 3 лет" sheetId="10" r:id="rId9"/>
    <sheet name="День 9 от 3 лет" sheetId="11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7" i="8" l="1"/>
  <c r="AG117" i="8"/>
  <c r="AH117" i="8"/>
  <c r="AI117" i="8"/>
  <c r="AF101" i="8"/>
  <c r="AF102" i="8" s="1"/>
  <c r="AG101" i="8"/>
  <c r="AG102" i="8" s="1"/>
  <c r="AH101" i="8"/>
  <c r="AI101" i="8"/>
  <c r="AI102" i="8" s="1"/>
  <c r="AF83" i="8"/>
  <c r="AF84" i="8" s="1"/>
  <c r="AG83" i="8"/>
  <c r="AG84" i="8" s="1"/>
  <c r="AH83" i="8"/>
  <c r="AI83" i="8"/>
  <c r="AI84" i="8" s="1"/>
  <c r="AF63" i="8"/>
  <c r="AG63" i="8"/>
  <c r="AH63" i="8"/>
  <c r="AI63" i="8"/>
  <c r="AF112" i="9"/>
  <c r="AG112" i="9"/>
  <c r="AH112" i="9"/>
  <c r="AI112" i="9"/>
  <c r="AF98" i="9"/>
  <c r="AF99" i="9" s="1"/>
  <c r="AG98" i="9"/>
  <c r="AG99" i="9" s="1"/>
  <c r="AH98" i="9"/>
  <c r="AH99" i="9" s="1"/>
  <c r="AI98" i="9"/>
  <c r="AI99" i="9" s="1"/>
  <c r="AF82" i="9"/>
  <c r="AF83" i="9" s="1"/>
  <c r="AG82" i="9"/>
  <c r="AG83" i="9" s="1"/>
  <c r="AH82" i="9"/>
  <c r="AI82" i="9"/>
  <c r="AI83" i="9" s="1"/>
  <c r="AF64" i="9"/>
  <c r="AG64" i="9"/>
  <c r="AH64" i="9"/>
  <c r="AH65" i="9" s="1"/>
  <c r="AI64" i="9"/>
  <c r="AI65" i="9" s="1"/>
  <c r="AF113" i="9"/>
  <c r="AG113" i="9"/>
  <c r="AH113" i="9"/>
  <c r="AI113" i="9"/>
  <c r="AF106" i="9"/>
  <c r="AG106" i="9"/>
  <c r="AH106" i="9"/>
  <c r="AH109" i="9" s="1"/>
  <c r="AH110" i="9" s="1"/>
  <c r="AI106" i="9"/>
  <c r="AF107" i="9"/>
  <c r="AG107" i="9"/>
  <c r="AG109" i="9" s="1"/>
  <c r="AG110" i="9" s="1"/>
  <c r="AH107" i="9"/>
  <c r="AI107" i="9"/>
  <c r="AF108" i="9"/>
  <c r="AF109" i="9" s="1"/>
  <c r="AF110" i="9" s="1"/>
  <c r="AG108" i="9"/>
  <c r="AH108" i="9"/>
  <c r="AI108" i="9"/>
  <c r="AF104" i="9"/>
  <c r="AG104" i="9"/>
  <c r="AI104" i="9"/>
  <c r="AF90" i="9"/>
  <c r="AG90" i="9"/>
  <c r="AH90" i="9"/>
  <c r="AH95" i="9" s="1"/>
  <c r="AH96" i="9" s="1"/>
  <c r="AI90" i="9"/>
  <c r="AI95" i="9" s="1"/>
  <c r="AI96" i="9" s="1"/>
  <c r="AF91" i="9"/>
  <c r="AG91" i="9"/>
  <c r="AH91" i="9"/>
  <c r="AI91" i="9"/>
  <c r="AF92" i="9"/>
  <c r="AG92" i="9"/>
  <c r="AH92" i="9"/>
  <c r="AI92" i="9"/>
  <c r="AF93" i="9"/>
  <c r="AG93" i="9"/>
  <c r="AH93" i="9"/>
  <c r="AI93" i="9"/>
  <c r="AF94" i="9"/>
  <c r="AG94" i="9"/>
  <c r="AG95" i="9" s="1"/>
  <c r="AG96" i="9" s="1"/>
  <c r="AH94" i="9"/>
  <c r="AI94" i="9"/>
  <c r="AF88" i="9"/>
  <c r="AG88" i="9"/>
  <c r="AI88" i="9"/>
  <c r="AF72" i="9"/>
  <c r="AG72" i="9"/>
  <c r="AG79" i="9" s="1"/>
  <c r="AG80" i="9" s="1"/>
  <c r="AH72" i="9"/>
  <c r="AH79" i="9" s="1"/>
  <c r="AH80" i="9" s="1"/>
  <c r="AH85" i="9" s="1"/>
  <c r="AI72" i="9"/>
  <c r="AI79" i="9" s="1"/>
  <c r="AI80" i="9" s="1"/>
  <c r="AF73" i="9"/>
  <c r="AG73" i="9"/>
  <c r="AH73" i="9"/>
  <c r="AI73" i="9"/>
  <c r="AF74" i="9"/>
  <c r="AG74" i="9"/>
  <c r="AH74" i="9"/>
  <c r="AI74" i="9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0" i="9"/>
  <c r="AG70" i="9"/>
  <c r="AI70" i="9"/>
  <c r="AF65" i="9"/>
  <c r="AF56" i="9"/>
  <c r="AG56" i="9"/>
  <c r="AH56" i="9"/>
  <c r="AI56" i="9"/>
  <c r="AF57" i="9"/>
  <c r="AG57" i="9"/>
  <c r="AH57" i="9"/>
  <c r="AI57" i="9"/>
  <c r="AF58" i="9"/>
  <c r="AG58" i="9"/>
  <c r="AH58" i="9"/>
  <c r="AH61" i="9" s="1"/>
  <c r="AH62" i="9" s="1"/>
  <c r="AI58" i="9"/>
  <c r="AI61" i="9" s="1"/>
  <c r="AI62" i="9" s="1"/>
  <c r="AF59" i="9"/>
  <c r="AG59" i="9"/>
  <c r="AH59" i="9"/>
  <c r="AI59" i="9"/>
  <c r="AF60" i="9"/>
  <c r="AG60" i="9"/>
  <c r="AH60" i="9"/>
  <c r="AI60" i="9"/>
  <c r="AF54" i="9"/>
  <c r="AG54" i="9"/>
  <c r="AI54" i="9"/>
  <c r="AF45" i="9"/>
  <c r="AG45" i="9"/>
  <c r="AH45" i="9"/>
  <c r="AI45" i="9"/>
  <c r="AI31" i="9"/>
  <c r="AI46" i="9" s="1"/>
  <c r="AF30" i="9"/>
  <c r="AF31" i="9" s="1"/>
  <c r="AF46" i="9" s="1"/>
  <c r="AG30" i="9"/>
  <c r="AG31" i="9" s="1"/>
  <c r="AG46" i="9" s="1"/>
  <c r="AH30" i="9"/>
  <c r="AH31" i="9" s="1"/>
  <c r="AH46" i="9" s="1"/>
  <c r="AI30" i="9"/>
  <c r="B23" i="11"/>
  <c r="B23" i="10"/>
  <c r="C18" i="7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F73" i="8"/>
  <c r="AG73" i="8"/>
  <c r="AH73" i="8"/>
  <c r="AH80" i="8" s="1"/>
  <c r="AH81" i="8" s="1"/>
  <c r="AI73" i="8"/>
  <c r="AI80" i="8" s="1"/>
  <c r="AI81" i="8" s="1"/>
  <c r="AF74" i="8"/>
  <c r="AG74" i="8"/>
  <c r="AH74" i="8"/>
  <c r="AI74" i="8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H64" i="8"/>
  <c r="AI64" i="8"/>
  <c r="AI55" i="8"/>
  <c r="AI60" i="8" s="1"/>
  <c r="AI61" i="8" s="1"/>
  <c r="AJ55" i="8"/>
  <c r="AI56" i="8"/>
  <c r="AJ56" i="8"/>
  <c r="AI57" i="8"/>
  <c r="AJ57" i="8"/>
  <c r="AI58" i="8"/>
  <c r="AJ58" i="8"/>
  <c r="AI59" i="8"/>
  <c r="AJ59" i="8"/>
  <c r="AF113" i="12"/>
  <c r="AG113" i="12"/>
  <c r="AI113" i="12"/>
  <c r="AF106" i="12"/>
  <c r="AG106" i="12"/>
  <c r="AG109" i="12" s="1"/>
  <c r="AG110" i="12" s="1"/>
  <c r="AH106" i="12"/>
  <c r="AH109" i="12" s="1"/>
  <c r="AH110" i="12" s="1"/>
  <c r="AI106" i="12"/>
  <c r="AI109" i="12" s="1"/>
  <c r="AI110" i="12" s="1"/>
  <c r="AF107" i="12"/>
  <c r="AG107" i="12"/>
  <c r="AH107" i="12"/>
  <c r="AI107" i="12"/>
  <c r="AF108" i="12"/>
  <c r="AG108" i="12"/>
  <c r="AH108" i="12"/>
  <c r="AI108" i="12"/>
  <c r="AF104" i="12"/>
  <c r="AG104" i="12"/>
  <c r="AI104" i="12"/>
  <c r="AF99" i="12"/>
  <c r="AG99" i="12"/>
  <c r="AI99" i="12"/>
  <c r="AF90" i="12"/>
  <c r="AG90" i="12"/>
  <c r="AH90" i="12"/>
  <c r="AH95" i="12" s="1"/>
  <c r="AH96" i="12" s="1"/>
  <c r="AI90" i="12"/>
  <c r="AI95" i="12" s="1"/>
  <c r="AI96" i="12" s="1"/>
  <c r="AF91" i="12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F95" i="12"/>
  <c r="AF96" i="12" s="1"/>
  <c r="AF101" i="12" s="1"/>
  <c r="AG95" i="12"/>
  <c r="AG96" i="12" s="1"/>
  <c r="AG101" i="12" s="1"/>
  <c r="AG88" i="12"/>
  <c r="AI88" i="12"/>
  <c r="AF83" i="12"/>
  <c r="AG83" i="12"/>
  <c r="AI83" i="12"/>
  <c r="AF72" i="12"/>
  <c r="AF79" i="12" s="1"/>
  <c r="AF80" i="12" s="1"/>
  <c r="AG72" i="12"/>
  <c r="AH72" i="12"/>
  <c r="AH79" i="12" s="1"/>
  <c r="AH80" i="12" s="1"/>
  <c r="AI72" i="12"/>
  <c r="AI79" i="12" s="1"/>
  <c r="AI80" i="12" s="1"/>
  <c r="AI84" i="12" s="1"/>
  <c r="AF73" i="12"/>
  <c r="AG73" i="12"/>
  <c r="AH73" i="12"/>
  <c r="AI73" i="12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I64" i="12"/>
  <c r="AI65" i="12" s="1"/>
  <c r="AF64" i="12"/>
  <c r="AF65" i="12" s="1"/>
  <c r="AG64" i="12"/>
  <c r="AG65" i="12" s="1"/>
  <c r="AG61" i="12"/>
  <c r="AG62" i="12" s="1"/>
  <c r="AF60" i="12"/>
  <c r="AG60" i="12"/>
  <c r="AH60" i="12"/>
  <c r="AI60" i="12"/>
  <c r="AF59" i="12"/>
  <c r="AG59" i="12"/>
  <c r="AH59" i="12"/>
  <c r="AI59" i="12"/>
  <c r="AF58" i="12"/>
  <c r="AF61" i="12" s="1"/>
  <c r="AF62" i="12" s="1"/>
  <c r="AF66" i="12" s="1"/>
  <c r="AG58" i="12"/>
  <c r="AH58" i="12"/>
  <c r="AI58" i="12"/>
  <c r="AF57" i="12"/>
  <c r="AG57" i="12"/>
  <c r="AH57" i="12"/>
  <c r="AI57" i="12"/>
  <c r="AF56" i="12"/>
  <c r="AG56" i="12"/>
  <c r="AH56" i="12"/>
  <c r="AH61" i="12" s="1"/>
  <c r="AH62" i="12" s="1"/>
  <c r="AI56" i="12"/>
  <c r="AI61" i="12" s="1"/>
  <c r="AI62" i="12" s="1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G115" i="8"/>
  <c r="AF113" i="8"/>
  <c r="AG113" i="8"/>
  <c r="AH113" i="8"/>
  <c r="AI113" i="8"/>
  <c r="AF112" i="8"/>
  <c r="AG112" i="8"/>
  <c r="AH112" i="8"/>
  <c r="AI112" i="8"/>
  <c r="AF111" i="8"/>
  <c r="AG111" i="8"/>
  <c r="AG114" i="8" s="1"/>
  <c r="AH111" i="8"/>
  <c r="AH114" i="8" s="1"/>
  <c r="AI111" i="8"/>
  <c r="AI114" i="8" s="1"/>
  <c r="AI115" i="8" s="1"/>
  <c r="AI119" i="8" s="1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G93" i="8"/>
  <c r="AG98" i="8" s="1"/>
  <c r="AG99" i="8" s="1"/>
  <c r="AH93" i="8"/>
  <c r="AH98" i="8" s="1"/>
  <c r="AH99" i="8" s="1"/>
  <c r="AI93" i="8"/>
  <c r="AI98" i="8" s="1"/>
  <c r="AI99" i="8" s="1"/>
  <c r="AF64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100" i="12" l="1"/>
  <c r="AI101" i="12"/>
  <c r="AI115" i="12"/>
  <c r="AI114" i="12"/>
  <c r="AG114" i="12"/>
  <c r="AG115" i="12"/>
  <c r="AI66" i="8"/>
  <c r="AI65" i="8"/>
  <c r="AF79" i="9"/>
  <c r="AF80" i="9" s="1"/>
  <c r="AF85" i="9" s="1"/>
  <c r="AF98" i="8"/>
  <c r="AF99" i="8" s="1"/>
  <c r="AF104" i="8" s="1"/>
  <c r="AF95" i="9"/>
  <c r="AF96" i="9" s="1"/>
  <c r="AF101" i="9" s="1"/>
  <c r="AF109" i="12"/>
  <c r="AF110" i="12" s="1"/>
  <c r="AF114" i="8"/>
  <c r="AF115" i="8" s="1"/>
  <c r="AI109" i="9"/>
  <c r="AI110" i="9" s="1"/>
  <c r="AI115" i="9" s="1"/>
  <c r="AF88" i="12"/>
  <c r="AH84" i="9"/>
  <c r="AF61" i="9"/>
  <c r="AF62" i="9" s="1"/>
  <c r="AG100" i="12"/>
  <c r="AJ60" i="8"/>
  <c r="AJ61" i="8" s="1"/>
  <c r="AF109" i="8"/>
  <c r="AG61" i="9"/>
  <c r="AG62" i="9" s="1"/>
  <c r="AG67" i="9" s="1"/>
  <c r="AI114" i="9"/>
  <c r="AG66" i="9"/>
  <c r="AG120" i="8"/>
  <c r="AF119" i="8"/>
  <c r="AF47" i="9"/>
  <c r="AG47" i="9"/>
  <c r="AH47" i="9"/>
  <c r="AI47" i="9"/>
  <c r="AF114" i="9"/>
  <c r="AG115" i="9"/>
  <c r="AH115" i="9"/>
  <c r="AI100" i="9"/>
  <c r="AH83" i="9"/>
  <c r="AF115" i="9"/>
  <c r="AG66" i="12"/>
  <c r="AF120" i="8"/>
  <c r="AG84" i="9"/>
  <c r="AH114" i="9"/>
  <c r="AF67" i="12"/>
  <c r="AG67" i="12"/>
  <c r="AI67" i="12"/>
  <c r="AI48" i="12" s="1"/>
  <c r="AI66" i="12"/>
  <c r="AG64" i="8"/>
  <c r="AI120" i="8"/>
  <c r="AG119" i="8"/>
  <c r="AI84" i="9"/>
  <c r="AI101" i="9"/>
  <c r="AG65" i="9"/>
  <c r="AG85" i="9"/>
  <c r="AI85" i="9"/>
  <c r="AG114" i="9"/>
  <c r="AG79" i="12"/>
  <c r="AG80" i="12" s="1"/>
  <c r="AG85" i="12" s="1"/>
  <c r="AG48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G100" i="9"/>
  <c r="AH100" i="9"/>
  <c r="AG101" i="9"/>
  <c r="AH101" i="9"/>
  <c r="AH66" i="9"/>
  <c r="AI66" i="9"/>
  <c r="AH67" i="9"/>
  <c r="AI67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F85" i="8"/>
  <c r="AG103" i="8"/>
  <c r="AG104" i="8"/>
  <c r="AF103" i="8"/>
  <c r="AI103" i="8"/>
  <c r="AI104" i="8"/>
  <c r="AG91" i="8"/>
  <c r="AG60" i="8"/>
  <c r="AG61" i="8" s="1"/>
  <c r="AG66" i="8" s="1"/>
  <c r="AI91" i="8"/>
  <c r="AI71" i="8"/>
  <c r="AF60" i="8"/>
  <c r="AF61" i="8" s="1"/>
  <c r="AF66" i="8" s="1"/>
  <c r="AG109" i="8"/>
  <c r="AI47" i="8"/>
  <c r="AF91" i="8"/>
  <c r="AG46" i="8"/>
  <c r="AG47" i="8"/>
  <c r="AJ31" i="12"/>
  <c r="AF100" i="9" l="1"/>
  <c r="AF114" i="12"/>
  <c r="AF115" i="12"/>
  <c r="AF67" i="9"/>
  <c r="AF48" i="9" s="1"/>
  <c r="AF66" i="9"/>
  <c r="AF84" i="9"/>
  <c r="AF65" i="8"/>
  <c r="AG65" i="8"/>
  <c r="AF48" i="12"/>
  <c r="AG48" i="9"/>
  <c r="AI48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N106" i="12"/>
  <c r="BM106" i="12"/>
  <c r="BL106" i="12"/>
  <c r="BK106" i="12"/>
  <c r="BK109" i="12" s="1"/>
  <c r="BK110" i="12" s="1"/>
  <c r="BJ106" i="12"/>
  <c r="BJ109" i="12" s="1"/>
  <c r="BJ110" i="12" s="1"/>
  <c r="BI106" i="12"/>
  <c r="BH106" i="12"/>
  <c r="BG106" i="12"/>
  <c r="BF106" i="12"/>
  <c r="BE106" i="12"/>
  <c r="BD106" i="12"/>
  <c r="BC106" i="12"/>
  <c r="BB106" i="12"/>
  <c r="BA106" i="12"/>
  <c r="AZ106" i="12"/>
  <c r="AY106" i="12"/>
  <c r="AY109" i="12" s="1"/>
  <c r="AY110" i="12" s="1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M109" i="12" s="1"/>
  <c r="AM110" i="12" s="1"/>
  <c r="AL106" i="12"/>
  <c r="AL109" i="12" s="1"/>
  <c r="AL110" i="12" s="1"/>
  <c r="AK106" i="12"/>
  <c r="AJ106" i="12"/>
  <c r="AE106" i="12"/>
  <c r="AD106" i="12"/>
  <c r="AC106" i="12"/>
  <c r="AB106" i="12"/>
  <c r="AA106" i="12"/>
  <c r="Z106" i="12"/>
  <c r="Y106" i="12"/>
  <c r="X106" i="12"/>
  <c r="X109" i="12" s="1"/>
  <c r="X110" i="12" s="1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L109" i="12" s="1"/>
  <c r="L110" i="12" s="1"/>
  <c r="K106" i="12"/>
  <c r="K109" i="12" s="1"/>
  <c r="K110" i="12" s="1"/>
  <c r="J106" i="12"/>
  <c r="I106" i="12"/>
  <c r="H106" i="12"/>
  <c r="G106" i="12"/>
  <c r="F106" i="12"/>
  <c r="E106" i="12"/>
  <c r="D106" i="12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L91" i="12"/>
  <c r="BK91" i="12"/>
  <c r="BJ91" i="12"/>
  <c r="BI91" i="12"/>
  <c r="BH91" i="12"/>
  <c r="BH95" i="12" s="1"/>
  <c r="BH96" i="12" s="1"/>
  <c r="BG91" i="12"/>
  <c r="BF91" i="12"/>
  <c r="BE91" i="12"/>
  <c r="BD91" i="12"/>
  <c r="BC91" i="12"/>
  <c r="BB91" i="12"/>
  <c r="BA91" i="12"/>
  <c r="AZ91" i="12"/>
  <c r="AY91" i="12"/>
  <c r="AX91" i="12"/>
  <c r="AW91" i="12"/>
  <c r="AW95" i="12" s="1"/>
  <c r="AW96" i="12" s="1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J95" i="12" s="1"/>
  <c r="AJ96" i="12" s="1"/>
  <c r="AE91" i="12"/>
  <c r="AD91" i="12"/>
  <c r="AC91" i="12"/>
  <c r="AB91" i="12"/>
  <c r="AA91" i="12"/>
  <c r="Z91" i="12"/>
  <c r="Y91" i="12"/>
  <c r="X91" i="12"/>
  <c r="W91" i="12"/>
  <c r="V91" i="12"/>
  <c r="V95" i="12" s="1"/>
  <c r="V96" i="12" s="1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I95" i="12" s="1"/>
  <c r="I96" i="12" s="1"/>
  <c r="H91" i="12"/>
  <c r="G91" i="12"/>
  <c r="F91" i="12"/>
  <c r="E91" i="12"/>
  <c r="D91" i="12"/>
  <c r="B91" i="12"/>
  <c r="BR90" i="12"/>
  <c r="BQ90" i="12"/>
  <c r="BP90" i="12"/>
  <c r="BO90" i="12"/>
  <c r="BN90" i="12"/>
  <c r="BN95" i="12" s="1"/>
  <c r="BN96" i="12" s="1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BA95" i="12" s="1"/>
  <c r="BA96" i="12" s="1"/>
  <c r="AZ90" i="12"/>
  <c r="AY90" i="12"/>
  <c r="AX90" i="12"/>
  <c r="AW90" i="12"/>
  <c r="AV90" i="12"/>
  <c r="AU90" i="12"/>
  <c r="AT90" i="12"/>
  <c r="AS90" i="12"/>
  <c r="AR90" i="12"/>
  <c r="AQ90" i="12"/>
  <c r="AP90" i="12"/>
  <c r="AP95" i="12" s="1"/>
  <c r="AP96" i="12" s="1"/>
  <c r="AO90" i="12"/>
  <c r="AN90" i="12"/>
  <c r="AM90" i="12"/>
  <c r="AL90" i="12"/>
  <c r="AK90" i="12"/>
  <c r="AJ90" i="12"/>
  <c r="AE90" i="12"/>
  <c r="AD90" i="12"/>
  <c r="AC90" i="12"/>
  <c r="AB90" i="12"/>
  <c r="AA90" i="12"/>
  <c r="Z90" i="12"/>
  <c r="Z95" i="12" s="1"/>
  <c r="Z96" i="12" s="1"/>
  <c r="Y90" i="12"/>
  <c r="X90" i="12"/>
  <c r="W90" i="12"/>
  <c r="W95" i="12" s="1"/>
  <c r="W96" i="12" s="1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Q72" i="12"/>
  <c r="BP72" i="12"/>
  <c r="BO72" i="12"/>
  <c r="BN72" i="12"/>
  <c r="BM72" i="12"/>
  <c r="BL72" i="12"/>
  <c r="BK72" i="12"/>
  <c r="BJ72" i="12"/>
  <c r="BJ79" i="12" s="1"/>
  <c r="BJ80" i="12" s="1"/>
  <c r="BI72" i="12"/>
  <c r="BH72" i="12"/>
  <c r="BG72" i="12"/>
  <c r="BF72" i="12"/>
  <c r="BE72" i="12"/>
  <c r="BD72" i="12"/>
  <c r="BC72" i="12"/>
  <c r="BB72" i="12"/>
  <c r="BA72" i="12"/>
  <c r="AZ72" i="12"/>
  <c r="AY72" i="12"/>
  <c r="AY79" i="12" s="1"/>
  <c r="AY80" i="12" s="1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L79" i="12" s="1"/>
  <c r="AL80" i="12" s="1"/>
  <c r="AK72" i="12"/>
  <c r="AJ72" i="12"/>
  <c r="AE72" i="12"/>
  <c r="AD72" i="12"/>
  <c r="AC72" i="12"/>
  <c r="AB72" i="12"/>
  <c r="AA72" i="12"/>
  <c r="Z72" i="12"/>
  <c r="Y72" i="12"/>
  <c r="X72" i="12"/>
  <c r="X79" i="12" s="1"/>
  <c r="X80" i="12" s="1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K79" i="12" s="1"/>
  <c r="K80" i="12" s="1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P56" i="12"/>
  <c r="BO56" i="12"/>
  <c r="BN56" i="12"/>
  <c r="BM56" i="12"/>
  <c r="BM61" i="12" s="1"/>
  <c r="BM62" i="12" s="1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BA61" i="12" s="1"/>
  <c r="BA62" i="12" s="1"/>
  <c r="AZ56" i="12"/>
  <c r="AZ61" i="12" s="1"/>
  <c r="AZ62" i="12" s="1"/>
  <c r="AY56" i="12"/>
  <c r="AX56" i="12"/>
  <c r="AW56" i="12"/>
  <c r="AV56" i="12"/>
  <c r="AU56" i="12"/>
  <c r="AT56" i="12"/>
  <c r="AS56" i="12"/>
  <c r="AR56" i="12"/>
  <c r="AQ56" i="12"/>
  <c r="AP56" i="12"/>
  <c r="AO56" i="12"/>
  <c r="AO61" i="12" s="1"/>
  <c r="AO62" i="12" s="1"/>
  <c r="AN56" i="12"/>
  <c r="AM56" i="12"/>
  <c r="AL56" i="12"/>
  <c r="AK56" i="12"/>
  <c r="AJ56" i="12"/>
  <c r="AE56" i="12"/>
  <c r="AD56" i="12"/>
  <c r="AC56" i="12"/>
  <c r="AB56" i="12"/>
  <c r="AA56" i="12"/>
  <c r="Z56" i="12"/>
  <c r="Z61" i="12" s="1"/>
  <c r="Z62" i="12" s="1"/>
  <c r="Y56" i="12"/>
  <c r="Y61" i="12" s="1"/>
  <c r="Y62" i="12" s="1"/>
  <c r="X56" i="12"/>
  <c r="W56" i="12"/>
  <c r="V56" i="12"/>
  <c r="U56" i="12"/>
  <c r="T56" i="12"/>
  <c r="S56" i="12"/>
  <c r="R56" i="12"/>
  <c r="Q56" i="12"/>
  <c r="P56" i="12"/>
  <c r="O56" i="12"/>
  <c r="N56" i="12"/>
  <c r="N61" i="12" s="1"/>
  <c r="N62" i="12" s="1"/>
  <c r="M56" i="12"/>
  <c r="L56" i="12"/>
  <c r="K56" i="12"/>
  <c r="J56" i="12"/>
  <c r="I56" i="12"/>
  <c r="H56" i="12"/>
  <c r="G56" i="12"/>
  <c r="F56" i="12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8" i="11"/>
  <c r="K28" i="11"/>
  <c r="J28" i="11"/>
  <c r="I28" i="11"/>
  <c r="H28" i="11"/>
  <c r="G28" i="11"/>
  <c r="F28" i="11"/>
  <c r="E28" i="11"/>
  <c r="D28" i="11"/>
  <c r="B26" i="11"/>
  <c r="B25" i="11"/>
  <c r="B24" i="11"/>
  <c r="B22" i="11"/>
  <c r="B21" i="11"/>
  <c r="B16" i="11"/>
  <c r="B15" i="11"/>
  <c r="B14" i="11"/>
  <c r="B13" i="11"/>
  <c r="B12" i="11"/>
  <c r="B10" i="11"/>
  <c r="B9" i="11"/>
  <c r="B8" i="11"/>
  <c r="L28" i="10"/>
  <c r="K28" i="10"/>
  <c r="J28" i="10"/>
  <c r="I28" i="10"/>
  <c r="H28" i="10"/>
  <c r="G28" i="10"/>
  <c r="F28" i="10"/>
  <c r="E28" i="10"/>
  <c r="D28" i="10"/>
  <c r="B26" i="10"/>
  <c r="B25" i="10"/>
  <c r="B24" i="10"/>
  <c r="B22" i="10"/>
  <c r="B21" i="10"/>
  <c r="B16" i="10"/>
  <c r="B15" i="10"/>
  <c r="B14" i="10"/>
  <c r="B13" i="10"/>
  <c r="B12" i="10"/>
  <c r="B10" i="10"/>
  <c r="B9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5" i="9"/>
  <c r="BR54" i="9"/>
  <c r="BR56" i="9"/>
  <c r="BR57" i="9"/>
  <c r="BR58" i="9"/>
  <c r="BR59" i="9"/>
  <c r="BR60" i="9"/>
  <c r="BR64" i="9"/>
  <c r="BR65" i="9" s="1"/>
  <c r="BR70" i="9"/>
  <c r="BR72" i="9"/>
  <c r="BR73" i="9"/>
  <c r="BR74" i="9"/>
  <c r="BR75" i="9"/>
  <c r="BR76" i="9"/>
  <c r="BR77" i="9"/>
  <c r="BR78" i="9"/>
  <c r="BR82" i="9"/>
  <c r="BR83" i="9" s="1"/>
  <c r="BR88" i="9"/>
  <c r="BR90" i="9"/>
  <c r="BR91" i="9"/>
  <c r="BR92" i="9"/>
  <c r="BR93" i="9"/>
  <c r="BR94" i="9"/>
  <c r="BR98" i="9"/>
  <c r="BR99" i="9" s="1"/>
  <c r="BR104" i="9"/>
  <c r="BR106" i="9"/>
  <c r="BR107" i="9"/>
  <c r="BR108" i="9"/>
  <c r="BR112" i="9"/>
  <c r="BR113" i="9" s="1"/>
  <c r="H28" i="6"/>
  <c r="A28" i="6"/>
  <c r="D28" i="6"/>
  <c r="H1" i="6"/>
  <c r="A1" i="6"/>
  <c r="V30" i="9"/>
  <c r="V31" i="9" s="1"/>
  <c r="W30" i="9"/>
  <c r="W31" i="9" s="1"/>
  <c r="X30" i="9"/>
  <c r="V30" i="8"/>
  <c r="V31" i="8" s="1"/>
  <c r="W30" i="8"/>
  <c r="W31" i="8" s="1"/>
  <c r="X30" i="8"/>
  <c r="BP61" i="12" l="1"/>
  <c r="BP62" i="12" s="1"/>
  <c r="AZ95" i="12"/>
  <c r="AZ96" i="12" s="1"/>
  <c r="BB109" i="12"/>
  <c r="BB110" i="12" s="1"/>
  <c r="BE61" i="12"/>
  <c r="BE62" i="12" s="1"/>
  <c r="BE66" i="12" s="1"/>
  <c r="AA79" i="12"/>
  <c r="AA80" i="12" s="1"/>
  <c r="AS95" i="12"/>
  <c r="AS96" i="12" s="1"/>
  <c r="AS101" i="12" s="1"/>
  <c r="Y95" i="12"/>
  <c r="Y96" i="12" s="1"/>
  <c r="AQ109" i="12"/>
  <c r="AQ110" i="12" s="1"/>
  <c r="BO109" i="12"/>
  <c r="BO110" i="12" s="1"/>
  <c r="BO115" i="12" s="1"/>
  <c r="F61" i="12"/>
  <c r="F62" i="12" s="1"/>
  <c r="F66" i="12" s="1"/>
  <c r="P79" i="12"/>
  <c r="P80" i="12" s="1"/>
  <c r="P84" i="12" s="1"/>
  <c r="AB109" i="12"/>
  <c r="AB110" i="12" s="1"/>
  <c r="AB114" i="12" s="1"/>
  <c r="G95" i="12"/>
  <c r="G96" i="12" s="1"/>
  <c r="AJ61" i="12"/>
  <c r="AJ62" i="12" s="1"/>
  <c r="BH61" i="12"/>
  <c r="BH62" i="12" s="1"/>
  <c r="AT79" i="12"/>
  <c r="AT80" i="12" s="1"/>
  <c r="BR79" i="12"/>
  <c r="BR80" i="12" s="1"/>
  <c r="BR84" i="12" s="1"/>
  <c r="AR95" i="12"/>
  <c r="AR96" i="12" s="1"/>
  <c r="AR101" i="12" s="1"/>
  <c r="BP95" i="12"/>
  <c r="BP96" i="12" s="1"/>
  <c r="BP101" i="12" s="1"/>
  <c r="AT109" i="12"/>
  <c r="AT110" i="12" s="1"/>
  <c r="BR109" i="12"/>
  <c r="BR110" i="12" s="1"/>
  <c r="BR115" i="12" s="1"/>
  <c r="AR61" i="12"/>
  <c r="AR62" i="12" s="1"/>
  <c r="Q61" i="12"/>
  <c r="Q62" i="12" s="1"/>
  <c r="Q66" i="12" s="1"/>
  <c r="BQ61" i="12"/>
  <c r="BQ62" i="12" s="1"/>
  <c r="BQ66" i="12" s="1"/>
  <c r="AQ79" i="12"/>
  <c r="AQ80" i="12" s="1"/>
  <c r="BQ95" i="12"/>
  <c r="BQ96" i="12" s="1"/>
  <c r="AO95" i="12"/>
  <c r="AO96" i="12" s="1"/>
  <c r="AA109" i="12"/>
  <c r="AA110" i="12" s="1"/>
  <c r="BC109" i="12"/>
  <c r="BC110" i="12" s="1"/>
  <c r="BC114" i="12" s="1"/>
  <c r="R61" i="12"/>
  <c r="R62" i="12" s="1"/>
  <c r="BF95" i="12"/>
  <c r="BF96" i="12" s="1"/>
  <c r="BF101" i="12" s="1"/>
  <c r="D109" i="12"/>
  <c r="D110" i="12" s="1"/>
  <c r="AE95" i="12"/>
  <c r="AE96" i="12" s="1"/>
  <c r="AE101" i="12" s="1"/>
  <c r="I61" i="12"/>
  <c r="I62" i="12" s="1"/>
  <c r="I66" i="12" s="1"/>
  <c r="AK61" i="12"/>
  <c r="AK62" i="12" s="1"/>
  <c r="AW61" i="12"/>
  <c r="AW62" i="12" s="1"/>
  <c r="AW67" i="12" s="1"/>
  <c r="BI61" i="12"/>
  <c r="BI62" i="12" s="1"/>
  <c r="S79" i="12"/>
  <c r="S80" i="12" s="1"/>
  <c r="BG79" i="12"/>
  <c r="BG80" i="12" s="1"/>
  <c r="AK95" i="12"/>
  <c r="AK96" i="12" s="1"/>
  <c r="BI95" i="12"/>
  <c r="BI96" i="12" s="1"/>
  <c r="Q95" i="12"/>
  <c r="Q96" i="12" s="1"/>
  <c r="BE95" i="12"/>
  <c r="BE96" i="12" s="1"/>
  <c r="S109" i="12"/>
  <c r="S110" i="12" s="1"/>
  <c r="S115" i="12" s="1"/>
  <c r="AU109" i="12"/>
  <c r="AU110" i="12" s="1"/>
  <c r="AU115" i="12" s="1"/>
  <c r="BG109" i="12"/>
  <c r="BG110" i="12" s="1"/>
  <c r="O95" i="12"/>
  <c r="O96" i="12" s="1"/>
  <c r="O100" i="12" s="1"/>
  <c r="BB79" i="12"/>
  <c r="BB80" i="12" s="1"/>
  <c r="BB84" i="12" s="1"/>
  <c r="AS61" i="12"/>
  <c r="AS62" i="12" s="1"/>
  <c r="BO79" i="12"/>
  <c r="BO80" i="12" s="1"/>
  <c r="BM95" i="12"/>
  <c r="BM96" i="12" s="1"/>
  <c r="AD61" i="12"/>
  <c r="AD62" i="12" s="1"/>
  <c r="R95" i="12"/>
  <c r="R96" i="12" s="1"/>
  <c r="P109" i="12"/>
  <c r="P110" i="12" s="1"/>
  <c r="P115" i="12" s="1"/>
  <c r="J61" i="12"/>
  <c r="J62" i="12" s="1"/>
  <c r="V61" i="12"/>
  <c r="V62" i="12" s="1"/>
  <c r="H79" i="12"/>
  <c r="H80" i="12" s="1"/>
  <c r="J95" i="12"/>
  <c r="J96" i="12" s="1"/>
  <c r="AX95" i="12"/>
  <c r="AX96" i="12" s="1"/>
  <c r="AD95" i="12"/>
  <c r="AD96" i="12" s="1"/>
  <c r="AD101" i="12" s="1"/>
  <c r="H109" i="12"/>
  <c r="H110" i="12" s="1"/>
  <c r="T109" i="12"/>
  <c r="T11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A66" i="12" s="1"/>
  <c r="AL61" i="12"/>
  <c r="AL62" i="12" s="1"/>
  <c r="AL67" i="12" s="1"/>
  <c r="AT61" i="12"/>
  <c r="AT62" i="12" s="1"/>
  <c r="BB61" i="12"/>
  <c r="BB62" i="12" s="1"/>
  <c r="BB66" i="12" s="1"/>
  <c r="BJ61" i="12"/>
  <c r="BJ62" i="12" s="1"/>
  <c r="BJ66" i="12" s="1"/>
  <c r="BR61" i="12"/>
  <c r="BR62" i="12" s="1"/>
  <c r="E79" i="12"/>
  <c r="E80" i="12" s="1"/>
  <c r="E84" i="12" s="1"/>
  <c r="M79" i="12"/>
  <c r="M80" i="12" s="1"/>
  <c r="M84" i="12" s="1"/>
  <c r="U79" i="12"/>
  <c r="U80" i="12" s="1"/>
  <c r="U84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L100" i="12" s="1"/>
  <c r="T95" i="12"/>
  <c r="T96" i="12" s="1"/>
  <c r="T100" i="12" s="1"/>
  <c r="AB95" i="12"/>
  <c r="AB96" i="12" s="1"/>
  <c r="AM95" i="12"/>
  <c r="AM96" i="12" s="1"/>
  <c r="AM101" i="12" s="1"/>
  <c r="AU95" i="12"/>
  <c r="AU96" i="12" s="1"/>
  <c r="BC95" i="12"/>
  <c r="BC96" i="12" s="1"/>
  <c r="BC100" i="12" s="1"/>
  <c r="BK95" i="12"/>
  <c r="BK96" i="12" s="1"/>
  <c r="D79" i="12"/>
  <c r="D80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K100" i="12" s="1"/>
  <c r="S95" i="12"/>
  <c r="S96" i="12" s="1"/>
  <c r="S101" i="12" s="1"/>
  <c r="AA95" i="12"/>
  <c r="AA96" i="12" s="1"/>
  <c r="AL95" i="12"/>
  <c r="AL96" i="12" s="1"/>
  <c r="AL100" i="12" s="1"/>
  <c r="AT95" i="12"/>
  <c r="AT96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J115" i="12" s="1"/>
  <c r="R109" i="12"/>
  <c r="R110" i="12" s="1"/>
  <c r="R115" i="12" s="1"/>
  <c r="Z109" i="12"/>
  <c r="Z110" i="12" s="1"/>
  <c r="Z115" i="12" s="1"/>
  <c r="AK109" i="12"/>
  <c r="AK110" i="12" s="1"/>
  <c r="AK115" i="12" s="1"/>
  <c r="AS109" i="12"/>
  <c r="AS110" i="12" s="1"/>
  <c r="BA109" i="12"/>
  <c r="BA110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N100" i="12" s="1"/>
  <c r="H61" i="12"/>
  <c r="H62" i="12" s="1"/>
  <c r="H66" i="12" s="1"/>
  <c r="P61" i="12"/>
  <c r="P62" i="12" s="1"/>
  <c r="P66" i="12" s="1"/>
  <c r="X61" i="12"/>
  <c r="X62" i="12" s="1"/>
  <c r="X66" i="12" s="1"/>
  <c r="AQ61" i="12"/>
  <c r="AQ62" i="12" s="1"/>
  <c r="AQ66" i="12" s="1"/>
  <c r="AY61" i="12"/>
  <c r="AY62" i="12" s="1"/>
  <c r="AY66" i="12" s="1"/>
  <c r="BG61" i="12"/>
  <c r="BG62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BQ85" i="12" s="1"/>
  <c r="G61" i="12"/>
  <c r="G62" i="12" s="1"/>
  <c r="O61" i="12"/>
  <c r="O62" i="12" s="1"/>
  <c r="W61" i="12"/>
  <c r="W62" i="12" s="1"/>
  <c r="W66" i="12" s="1"/>
  <c r="AE61" i="12"/>
  <c r="AE62" i="12" s="1"/>
  <c r="AE66" i="12" s="1"/>
  <c r="AP61" i="12"/>
  <c r="AP62" i="12" s="1"/>
  <c r="AP67" i="12" s="1"/>
  <c r="AX61" i="12"/>
  <c r="AX62" i="12" s="1"/>
  <c r="AX66" i="12" s="1"/>
  <c r="BF61" i="12"/>
  <c r="BF62" i="12" s="1"/>
  <c r="BN61" i="12"/>
  <c r="BN62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Y95" i="12"/>
  <c r="AY96" i="12" s="1"/>
  <c r="AY100" i="12" s="1"/>
  <c r="BG95" i="12"/>
  <c r="BG96" i="12" s="1"/>
  <c r="BO95" i="12"/>
  <c r="BO96" i="12" s="1"/>
  <c r="I109" i="12"/>
  <c r="I110" i="12" s="1"/>
  <c r="I114" i="12" s="1"/>
  <c r="Q109" i="12"/>
  <c r="Q110" i="12" s="1"/>
  <c r="Y109" i="12"/>
  <c r="Y110" i="12" s="1"/>
  <c r="AJ109" i="12"/>
  <c r="AJ110" i="12" s="1"/>
  <c r="AR109" i="12"/>
  <c r="AR110" i="12" s="1"/>
  <c r="AR114" i="12" s="1"/>
  <c r="AZ109" i="12"/>
  <c r="AZ110" i="12" s="1"/>
  <c r="AZ114" i="12" s="1"/>
  <c r="BH109" i="12"/>
  <c r="BH110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W114" i="12" s="1"/>
  <c r="AE109" i="12"/>
  <c r="AE110" i="12" s="1"/>
  <c r="AE114" i="12" s="1"/>
  <c r="AP109" i="12"/>
  <c r="AP110" i="12" s="1"/>
  <c r="AX109" i="12"/>
  <c r="AX110" i="12" s="1"/>
  <c r="AX114" i="12" s="1"/>
  <c r="BF109" i="12"/>
  <c r="BF110" i="12" s="1"/>
  <c r="BF114" i="12" s="1"/>
  <c r="BN109" i="12"/>
  <c r="BN110" i="12" s="1"/>
  <c r="BN114" i="12" s="1"/>
  <c r="F109" i="12"/>
  <c r="F110" i="12" s="1"/>
  <c r="F114" i="12" s="1"/>
  <c r="E61" i="12"/>
  <c r="E62" i="12" s="1"/>
  <c r="E67" i="12" s="1"/>
  <c r="M61" i="12"/>
  <c r="M62" i="12" s="1"/>
  <c r="U61" i="12"/>
  <c r="U62" i="12" s="1"/>
  <c r="AC61" i="12"/>
  <c r="AC62" i="12" s="1"/>
  <c r="AN61" i="12"/>
  <c r="AN62" i="12" s="1"/>
  <c r="AN67" i="12" s="1"/>
  <c r="AV61" i="12"/>
  <c r="AV62" i="12" s="1"/>
  <c r="AV67" i="12" s="1"/>
  <c r="BD61" i="12"/>
  <c r="BD62" i="12" s="1"/>
  <c r="BD67" i="12" s="1"/>
  <c r="BL61" i="12"/>
  <c r="BL62" i="12" s="1"/>
  <c r="BL66" i="12" s="1"/>
  <c r="G79" i="12"/>
  <c r="G80" i="12" s="1"/>
  <c r="G85" i="12" s="1"/>
  <c r="O79" i="12"/>
  <c r="O80" i="12" s="1"/>
  <c r="W79" i="12"/>
  <c r="W80" i="12" s="1"/>
  <c r="W84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B67" i="12" s="1"/>
  <c r="AM61" i="12"/>
  <c r="AM62" i="12" s="1"/>
  <c r="AU61" i="12"/>
  <c r="AU62" i="12" s="1"/>
  <c r="BC61" i="12"/>
  <c r="BC62" i="12" s="1"/>
  <c r="BK61" i="12"/>
  <c r="BK62" i="12" s="1"/>
  <c r="BK67" i="12" s="1"/>
  <c r="F79" i="12"/>
  <c r="F80" i="12" s="1"/>
  <c r="F84" i="12" s="1"/>
  <c r="N79" i="12"/>
  <c r="N80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M95" i="12"/>
  <c r="M96" i="12" s="1"/>
  <c r="M100" i="12" s="1"/>
  <c r="U95" i="12"/>
  <c r="U96" i="12" s="1"/>
  <c r="U100" i="12" s="1"/>
  <c r="AC95" i="12"/>
  <c r="AC96" i="12" s="1"/>
  <c r="AC101" i="12" s="1"/>
  <c r="AN95" i="12"/>
  <c r="AN96" i="12" s="1"/>
  <c r="AN100" i="12" s="1"/>
  <c r="AV95" i="12"/>
  <c r="AV96" i="12" s="1"/>
  <c r="BD95" i="12"/>
  <c r="BD96" i="12" s="1"/>
  <c r="BL95" i="12"/>
  <c r="BL96" i="12" s="1"/>
  <c r="N109" i="12"/>
  <c r="N110" i="12" s="1"/>
  <c r="N114" i="12" s="1"/>
  <c r="V109" i="12"/>
  <c r="V110" i="12" s="1"/>
  <c r="AD109" i="12"/>
  <c r="AD110" i="12" s="1"/>
  <c r="AO109" i="12"/>
  <c r="AO110" i="12" s="1"/>
  <c r="AO114" i="12" s="1"/>
  <c r="AW109" i="12"/>
  <c r="AW110" i="12" s="1"/>
  <c r="BE109" i="12"/>
  <c r="BE110" i="12" s="1"/>
  <c r="BM109" i="12"/>
  <c r="BM110" i="12" s="1"/>
  <c r="E109" i="12"/>
  <c r="E110" i="12" s="1"/>
  <c r="E114" i="12" s="1"/>
  <c r="M109" i="12"/>
  <c r="M110" i="12" s="1"/>
  <c r="M114" i="12" s="1"/>
  <c r="U109" i="12"/>
  <c r="U110" i="12" s="1"/>
  <c r="AC109" i="12"/>
  <c r="AC110" i="12" s="1"/>
  <c r="AN109" i="12"/>
  <c r="AN110" i="12" s="1"/>
  <c r="AV109" i="12"/>
  <c r="AV110" i="12" s="1"/>
  <c r="AV114" i="12" s="1"/>
  <c r="BD109" i="12"/>
  <c r="BD110" i="12" s="1"/>
  <c r="BD114" i="12" s="1"/>
  <c r="BL109" i="12"/>
  <c r="BL110" i="12" s="1"/>
  <c r="X32" i="9"/>
  <c r="V32" i="9"/>
  <c r="W32" i="9"/>
  <c r="N46" i="12"/>
  <c r="N47" i="12"/>
  <c r="AL66" i="12"/>
  <c r="AT100" i="12"/>
  <c r="AT101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D67" i="12"/>
  <c r="L66" i="12"/>
  <c r="T66" i="12"/>
  <c r="T67" i="12"/>
  <c r="AB66" i="12"/>
  <c r="BK66" i="12"/>
  <c r="U85" i="12"/>
  <c r="AC84" i="12"/>
  <c r="AC85" i="12"/>
  <c r="AN85" i="12"/>
  <c r="L101" i="12"/>
  <c r="T101" i="12"/>
  <c r="AB100" i="12"/>
  <c r="AB101" i="12"/>
  <c r="AM100" i="12"/>
  <c r="BC101" i="12"/>
  <c r="BK100" i="12"/>
  <c r="BK101" i="12"/>
  <c r="T114" i="12"/>
  <c r="T115" i="12"/>
  <c r="AM114" i="12"/>
  <c r="AM115" i="12"/>
  <c r="AU114" i="12"/>
  <c r="BK114" i="12"/>
  <c r="BK115" i="12"/>
  <c r="BI114" i="12"/>
  <c r="BQ115" i="12"/>
  <c r="BQ114" i="12"/>
  <c r="BE46" i="12"/>
  <c r="BE47" i="12"/>
  <c r="S66" i="12"/>
  <c r="S67" i="12"/>
  <c r="L114" i="12"/>
  <c r="L115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J66" i="12"/>
  <c r="J67" i="12"/>
  <c r="R66" i="12"/>
  <c r="R67" i="12"/>
  <c r="Z66" i="12"/>
  <c r="Z67" i="12"/>
  <c r="AS66" i="12"/>
  <c r="AS67" i="12"/>
  <c r="BA66" i="12"/>
  <c r="BA67" i="12"/>
  <c r="BI66" i="12"/>
  <c r="BI67" i="12"/>
  <c r="K85" i="12"/>
  <c r="K84" i="12"/>
  <c r="S85" i="12"/>
  <c r="S84" i="12"/>
  <c r="AA85" i="12"/>
  <c r="AA84" i="12"/>
  <c r="AL85" i="12"/>
  <c r="AL84" i="12"/>
  <c r="AT85" i="12"/>
  <c r="AT84" i="12"/>
  <c r="BJ85" i="12"/>
  <c r="BJ84" i="12"/>
  <c r="R101" i="12"/>
  <c r="R100" i="12"/>
  <c r="Z101" i="12"/>
  <c r="Z100" i="12"/>
  <c r="AK101" i="12"/>
  <c r="AK100" i="12"/>
  <c r="BA101" i="12"/>
  <c r="BA100" i="12"/>
  <c r="BI101" i="12"/>
  <c r="BI100" i="12"/>
  <c r="BQ101" i="12"/>
  <c r="BQ100" i="12"/>
  <c r="I101" i="12"/>
  <c r="I100" i="12"/>
  <c r="Q101" i="12"/>
  <c r="Q100" i="12"/>
  <c r="AJ101" i="12"/>
  <c r="AJ100" i="12"/>
  <c r="AR100" i="12"/>
  <c r="AZ101" i="12"/>
  <c r="AZ100" i="12"/>
  <c r="BH101" i="12"/>
  <c r="BH100" i="12"/>
  <c r="K115" i="12"/>
  <c r="K114" i="12"/>
  <c r="AA115" i="12"/>
  <c r="AA114" i="12"/>
  <c r="AL115" i="12"/>
  <c r="AL114" i="12"/>
  <c r="AT115" i="12"/>
  <c r="AT114" i="12"/>
  <c r="BB115" i="12"/>
  <c r="BB114" i="12"/>
  <c r="BJ115" i="12"/>
  <c r="BJ114" i="12"/>
  <c r="BM46" i="12"/>
  <c r="BM47" i="12"/>
  <c r="BC85" i="12"/>
  <c r="AA100" i="12"/>
  <c r="AA101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Y66" i="12"/>
  <c r="Y67" i="12"/>
  <c r="AJ66" i="12"/>
  <c r="AJ67" i="12"/>
  <c r="AZ66" i="12"/>
  <c r="AZ67" i="12"/>
  <c r="BH66" i="12"/>
  <c r="BH67" i="12"/>
  <c r="BP66" i="12"/>
  <c r="BP67" i="12"/>
  <c r="R84" i="12"/>
  <c r="Z85" i="12"/>
  <c r="Z84" i="12"/>
  <c r="AS85" i="12"/>
  <c r="BA84" i="12"/>
  <c r="BI84" i="12"/>
  <c r="AD46" i="12"/>
  <c r="AD47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H67" i="12"/>
  <c r="P67" i="12"/>
  <c r="Q85" i="12"/>
  <c r="Y84" i="12"/>
  <c r="Y85" i="12"/>
  <c r="BH84" i="12"/>
  <c r="BP84" i="12"/>
  <c r="BP85" i="12"/>
  <c r="P101" i="12"/>
  <c r="X100" i="12"/>
  <c r="X101" i="12"/>
  <c r="AQ100" i="12"/>
  <c r="AQ101" i="12"/>
  <c r="AY101" i="12"/>
  <c r="BG100" i="12"/>
  <c r="BG101" i="12"/>
  <c r="BO100" i="12"/>
  <c r="BO101" i="12"/>
  <c r="BH114" i="12"/>
  <c r="BH115" i="12"/>
  <c r="BP114" i="12"/>
  <c r="BP115" i="12"/>
  <c r="AP114" i="12"/>
  <c r="AP115" i="12"/>
  <c r="AX115" i="12"/>
  <c r="AW46" i="12"/>
  <c r="AW47" i="12"/>
  <c r="D84" i="12"/>
  <c r="D85" i="12"/>
  <c r="AB85" i="12"/>
  <c r="K101" i="12"/>
  <c r="BJ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AX67" i="12"/>
  <c r="BF66" i="12"/>
  <c r="BF67" i="12"/>
  <c r="BN66" i="12"/>
  <c r="BN67" i="12"/>
  <c r="X84" i="12"/>
  <c r="X85" i="12"/>
  <c r="AQ84" i="12"/>
  <c r="AQ85" i="12"/>
  <c r="AY84" i="12"/>
  <c r="AY85" i="12"/>
  <c r="BG84" i="12"/>
  <c r="BG85" i="12"/>
  <c r="BO84" i="12"/>
  <c r="BO85" i="12"/>
  <c r="G100" i="12"/>
  <c r="G101" i="12"/>
  <c r="W100" i="12"/>
  <c r="W101" i="12"/>
  <c r="AE100" i="12"/>
  <c r="AP100" i="12"/>
  <c r="AP101" i="12"/>
  <c r="BF100" i="12"/>
  <c r="BN100" i="12"/>
  <c r="BN101" i="12"/>
  <c r="V100" i="12"/>
  <c r="V101" i="12"/>
  <c r="AO100" i="12"/>
  <c r="AO101" i="12"/>
  <c r="AW100" i="12"/>
  <c r="AW101" i="12"/>
  <c r="BE100" i="12"/>
  <c r="BE101" i="12"/>
  <c r="BM100" i="12"/>
  <c r="BM101" i="12"/>
  <c r="H114" i="12"/>
  <c r="H115" i="12"/>
  <c r="P114" i="12"/>
  <c r="X114" i="12"/>
  <c r="X115" i="12"/>
  <c r="AY114" i="12"/>
  <c r="AY115" i="12"/>
  <c r="BG114" i="12"/>
  <c r="BG115" i="12"/>
  <c r="BO114" i="12"/>
  <c r="F46" i="12"/>
  <c r="F47" i="12"/>
  <c r="V46" i="12"/>
  <c r="V47" i="12"/>
  <c r="AM84" i="12"/>
  <c r="BB101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N67" i="12"/>
  <c r="N66" i="12"/>
  <c r="AD67" i="12"/>
  <c r="AD66" i="12"/>
  <c r="AO67" i="12"/>
  <c r="AO66" i="12"/>
  <c r="BE67" i="12"/>
  <c r="BM67" i="12"/>
  <c r="BM66" i="12"/>
  <c r="BN85" i="12"/>
  <c r="AO46" i="12"/>
  <c r="AO47" i="12"/>
  <c r="K66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M67" i="12"/>
  <c r="M66" i="12"/>
  <c r="U67" i="12"/>
  <c r="U66" i="12"/>
  <c r="AC67" i="12"/>
  <c r="AC66" i="12"/>
  <c r="N84" i="12"/>
  <c r="N85" i="12"/>
  <c r="V84" i="12"/>
  <c r="V85" i="12"/>
  <c r="AD84" i="12"/>
  <c r="AV100" i="12"/>
  <c r="AV101" i="12"/>
  <c r="BD100" i="12"/>
  <c r="BD101" i="12"/>
  <c r="BL100" i="12"/>
  <c r="BL101" i="12"/>
  <c r="N115" i="12"/>
  <c r="V114" i="12"/>
  <c r="V115" i="12"/>
  <c r="AD114" i="12"/>
  <c r="AD115" i="12"/>
  <c r="AO115" i="12"/>
  <c r="U114" i="12"/>
  <c r="U115" i="12"/>
  <c r="AC114" i="12"/>
  <c r="AC115" i="12"/>
  <c r="AN114" i="12"/>
  <c r="AN115" i="12"/>
  <c r="BD115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1" i="9"/>
  <c r="BR62" i="9" s="1"/>
  <c r="BR67" i="9" s="1"/>
  <c r="BR114" i="8"/>
  <c r="BR115" i="8" s="1"/>
  <c r="BR119" i="8" s="1"/>
  <c r="BR31" i="8"/>
  <c r="BR46" i="8" s="1"/>
  <c r="BR98" i="8"/>
  <c r="BR99" i="8" s="1"/>
  <c r="BR104" i="8" s="1"/>
  <c r="BR109" i="9"/>
  <c r="BR110" i="9" s="1"/>
  <c r="BR115" i="9" s="1"/>
  <c r="BR95" i="9"/>
  <c r="BR96" i="9" s="1"/>
  <c r="BR101" i="9" s="1"/>
  <c r="BR79" i="9"/>
  <c r="BR80" i="9" s="1"/>
  <c r="BR84" i="9" s="1"/>
  <c r="BR60" i="8"/>
  <c r="BR61" i="8" s="1"/>
  <c r="BR66" i="8" s="1"/>
  <c r="BR80" i="8"/>
  <c r="BR81" i="8" s="1"/>
  <c r="BR86" i="8" s="1"/>
  <c r="BR91" i="8"/>
  <c r="BR71" i="8"/>
  <c r="BR47" i="9"/>
  <c r="BR46" i="9"/>
  <c r="C20" i="7"/>
  <c r="C21" i="7"/>
  <c r="C19" i="7"/>
  <c r="C17" i="7"/>
  <c r="C16" i="7"/>
  <c r="C9" i="7"/>
  <c r="C10" i="7"/>
  <c r="C11" i="7"/>
  <c r="C12" i="7"/>
  <c r="C8" i="7"/>
  <c r="C6" i="7"/>
  <c r="C7" i="7"/>
  <c r="C5" i="7"/>
  <c r="A1" i="7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B107" i="9"/>
  <c r="BQ106" i="9"/>
  <c r="BQ109" i="9" s="1"/>
  <c r="BQ110" i="9" s="1"/>
  <c r="BP106" i="9"/>
  <c r="BP109" i="9" s="1"/>
  <c r="BP110" i="9" s="1"/>
  <c r="BO106" i="9"/>
  <c r="BN106" i="9"/>
  <c r="BM106" i="9"/>
  <c r="BL106" i="9"/>
  <c r="BK106" i="9"/>
  <c r="BJ106" i="9"/>
  <c r="BI106" i="9"/>
  <c r="BI109" i="9" s="1"/>
  <c r="BI110" i="9" s="1"/>
  <c r="BH106" i="9"/>
  <c r="BH109" i="9" s="1"/>
  <c r="BH110" i="9" s="1"/>
  <c r="BG106" i="9"/>
  <c r="BG109" i="9" s="1"/>
  <c r="BG110" i="9" s="1"/>
  <c r="BF106" i="9"/>
  <c r="BF109" i="9" s="1"/>
  <c r="BF110" i="9" s="1"/>
  <c r="BE106" i="9"/>
  <c r="BE109" i="9" s="1"/>
  <c r="BE110" i="9" s="1"/>
  <c r="BD106" i="9"/>
  <c r="BD109" i="9" s="1"/>
  <c r="BD110" i="9" s="1"/>
  <c r="BC106" i="9"/>
  <c r="BB106" i="9"/>
  <c r="BA106" i="9"/>
  <c r="AZ106" i="9"/>
  <c r="AY106" i="9"/>
  <c r="AX106" i="9"/>
  <c r="AW106" i="9"/>
  <c r="AW109" i="9" s="1"/>
  <c r="AW110" i="9" s="1"/>
  <c r="AV106" i="9"/>
  <c r="AV109" i="9" s="1"/>
  <c r="AV110" i="9" s="1"/>
  <c r="AU106" i="9"/>
  <c r="AU109" i="9" s="1"/>
  <c r="AU110" i="9" s="1"/>
  <c r="AT106" i="9"/>
  <c r="AT109" i="9" s="1"/>
  <c r="AT110" i="9" s="1"/>
  <c r="AS106" i="9"/>
  <c r="AS109" i="9" s="1"/>
  <c r="AS110" i="9" s="1"/>
  <c r="AR106" i="9"/>
  <c r="AR109" i="9" s="1"/>
  <c r="AR110" i="9" s="1"/>
  <c r="AQ106" i="9"/>
  <c r="AP106" i="9"/>
  <c r="AO106" i="9"/>
  <c r="AN106" i="9"/>
  <c r="AM106" i="9"/>
  <c r="AL106" i="9"/>
  <c r="AK106" i="9"/>
  <c r="AK109" i="9" s="1"/>
  <c r="AK110" i="9" s="1"/>
  <c r="AJ106" i="9"/>
  <c r="AJ109" i="9" s="1"/>
  <c r="AJ110" i="9" s="1"/>
  <c r="AE106" i="9"/>
  <c r="AE109" i="9" s="1"/>
  <c r="AE110" i="9" s="1"/>
  <c r="AD106" i="9"/>
  <c r="AD109" i="9" s="1"/>
  <c r="AD110" i="9" s="1"/>
  <c r="AC106" i="9"/>
  <c r="AC109" i="9" s="1"/>
  <c r="AC110" i="9" s="1"/>
  <c r="AB106" i="9"/>
  <c r="AB109" i="9" s="1"/>
  <c r="AB110" i="9" s="1"/>
  <c r="AA106" i="9"/>
  <c r="Z106" i="9"/>
  <c r="Y106" i="9"/>
  <c r="X106" i="9"/>
  <c r="W106" i="9"/>
  <c r="V106" i="9"/>
  <c r="U106" i="9"/>
  <c r="U109" i="9" s="1"/>
  <c r="U110" i="9" s="1"/>
  <c r="T106" i="9"/>
  <c r="T109" i="9" s="1"/>
  <c r="T110" i="9" s="1"/>
  <c r="S106" i="9"/>
  <c r="S109" i="9" s="1"/>
  <c r="S110" i="9" s="1"/>
  <c r="R106" i="9"/>
  <c r="R109" i="9" s="1"/>
  <c r="R110" i="9" s="1"/>
  <c r="Q106" i="9"/>
  <c r="Q109" i="9" s="1"/>
  <c r="Q110" i="9" s="1"/>
  <c r="P106" i="9"/>
  <c r="P109" i="9" s="1"/>
  <c r="P110" i="9" s="1"/>
  <c r="O106" i="9"/>
  <c r="N106" i="9"/>
  <c r="M106" i="9"/>
  <c r="L106" i="9"/>
  <c r="K106" i="9"/>
  <c r="J106" i="9"/>
  <c r="I106" i="9"/>
  <c r="I109" i="9" s="1"/>
  <c r="I110" i="9" s="1"/>
  <c r="H106" i="9"/>
  <c r="H109" i="9" s="1"/>
  <c r="H110" i="9" s="1"/>
  <c r="G106" i="9"/>
  <c r="G109" i="9" s="1"/>
  <c r="G110" i="9" s="1"/>
  <c r="F106" i="9"/>
  <c r="F109" i="9" s="1"/>
  <c r="F110" i="9" s="1"/>
  <c r="E106" i="9"/>
  <c r="E109" i="9" s="1"/>
  <c r="E110" i="9" s="1"/>
  <c r="D106" i="9"/>
  <c r="C106" i="9"/>
  <c r="B106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B91" i="9"/>
  <c r="BQ90" i="9"/>
  <c r="BP90" i="9"/>
  <c r="BO90" i="9"/>
  <c r="BN90" i="9"/>
  <c r="BM90" i="9"/>
  <c r="BL90" i="9"/>
  <c r="BK90" i="9"/>
  <c r="BJ90" i="9"/>
  <c r="BJ95" i="9" s="1"/>
  <c r="BJ96" i="9" s="1"/>
  <c r="BI90" i="9"/>
  <c r="BI95" i="9" s="1"/>
  <c r="BI96" i="9" s="1"/>
  <c r="BH90" i="9"/>
  <c r="BG90" i="9"/>
  <c r="BF90" i="9"/>
  <c r="BE90" i="9"/>
  <c r="BD90" i="9"/>
  <c r="BC90" i="9"/>
  <c r="BB90" i="9"/>
  <c r="BA90" i="9"/>
  <c r="AZ90" i="9"/>
  <c r="AY90" i="9"/>
  <c r="AX90" i="9"/>
  <c r="AX95" i="9" s="1"/>
  <c r="AX96" i="9" s="1"/>
  <c r="AW90" i="9"/>
  <c r="AW95" i="9" s="1"/>
  <c r="AW96" i="9" s="1"/>
  <c r="AV90" i="9"/>
  <c r="AV95" i="9" s="1"/>
  <c r="AV96" i="9" s="1"/>
  <c r="AU90" i="9"/>
  <c r="AT90" i="9"/>
  <c r="AS90" i="9"/>
  <c r="AR90" i="9"/>
  <c r="AQ90" i="9"/>
  <c r="AP90" i="9"/>
  <c r="AO90" i="9"/>
  <c r="AN90" i="9"/>
  <c r="AM90" i="9"/>
  <c r="AL90" i="9"/>
  <c r="AL95" i="9" s="1"/>
  <c r="AL96" i="9" s="1"/>
  <c r="AK90" i="9"/>
  <c r="AK95" i="9" s="1"/>
  <c r="AK96" i="9" s="1"/>
  <c r="AJ90" i="9"/>
  <c r="AJ95" i="9" s="1"/>
  <c r="AJ96" i="9" s="1"/>
  <c r="AE90" i="9"/>
  <c r="AD90" i="9"/>
  <c r="AC90" i="9"/>
  <c r="AB90" i="9"/>
  <c r="AA90" i="9"/>
  <c r="Z90" i="9"/>
  <c r="Y90" i="9"/>
  <c r="X90" i="9"/>
  <c r="W90" i="9"/>
  <c r="V90" i="9"/>
  <c r="V95" i="9" s="1"/>
  <c r="V96" i="9" s="1"/>
  <c r="U90" i="9"/>
  <c r="T90" i="9"/>
  <c r="T95" i="9" s="1"/>
  <c r="T96" i="9" s="1"/>
  <c r="S90" i="9"/>
  <c r="R90" i="9"/>
  <c r="Q90" i="9"/>
  <c r="P90" i="9"/>
  <c r="O90" i="9"/>
  <c r="N90" i="9"/>
  <c r="M90" i="9"/>
  <c r="L90" i="9"/>
  <c r="K90" i="9"/>
  <c r="J90" i="9"/>
  <c r="J95" i="9" s="1"/>
  <c r="J96" i="9" s="1"/>
  <c r="I90" i="9"/>
  <c r="I95" i="9" s="1"/>
  <c r="I96" i="9" s="1"/>
  <c r="H90" i="9"/>
  <c r="G90" i="9"/>
  <c r="F90" i="9"/>
  <c r="E90" i="9"/>
  <c r="D90" i="9"/>
  <c r="C90" i="9"/>
  <c r="B90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B73" i="9"/>
  <c r="BQ72" i="9"/>
  <c r="BP72" i="9"/>
  <c r="BO72" i="9"/>
  <c r="BN72" i="9"/>
  <c r="BM72" i="9"/>
  <c r="BL72" i="9"/>
  <c r="BK72" i="9"/>
  <c r="BJ72" i="9"/>
  <c r="BI72" i="9"/>
  <c r="BH72" i="9"/>
  <c r="BG72" i="9"/>
  <c r="BG79" i="9" s="1"/>
  <c r="BG80" i="9" s="1"/>
  <c r="BF72" i="9"/>
  <c r="BF79" i="9" s="1"/>
  <c r="BF80" i="9" s="1"/>
  <c r="BE72" i="9"/>
  <c r="BD72" i="9"/>
  <c r="BC72" i="9"/>
  <c r="BB72" i="9"/>
  <c r="BA72" i="9"/>
  <c r="AZ72" i="9"/>
  <c r="AY72" i="9"/>
  <c r="AX72" i="9"/>
  <c r="AW72" i="9"/>
  <c r="AV72" i="9"/>
  <c r="AV79" i="9" s="1"/>
  <c r="AV80" i="9" s="1"/>
  <c r="AU72" i="9"/>
  <c r="AU79" i="9" s="1"/>
  <c r="AU80" i="9" s="1"/>
  <c r="AT72" i="9"/>
  <c r="AT79" i="9" s="1"/>
  <c r="AT80" i="9" s="1"/>
  <c r="AS72" i="9"/>
  <c r="AR72" i="9"/>
  <c r="AQ72" i="9"/>
  <c r="AP72" i="9"/>
  <c r="AO72" i="9"/>
  <c r="AN72" i="9"/>
  <c r="AM72" i="9"/>
  <c r="AL72" i="9"/>
  <c r="AK72" i="9"/>
  <c r="AJ72" i="9"/>
  <c r="AJ79" i="9" s="1"/>
  <c r="AJ80" i="9" s="1"/>
  <c r="AE72" i="9"/>
  <c r="AE79" i="9" s="1"/>
  <c r="AE80" i="9" s="1"/>
  <c r="AD72" i="9"/>
  <c r="AD79" i="9" s="1"/>
  <c r="AD80" i="9" s="1"/>
  <c r="AC72" i="9"/>
  <c r="AB72" i="9"/>
  <c r="AA72" i="9"/>
  <c r="Z72" i="9"/>
  <c r="Y72" i="9"/>
  <c r="X72" i="9"/>
  <c r="W72" i="9"/>
  <c r="V72" i="9"/>
  <c r="U72" i="9"/>
  <c r="T72" i="9"/>
  <c r="T79" i="9" s="1"/>
  <c r="T80" i="9" s="1"/>
  <c r="S72" i="9"/>
  <c r="S79" i="9" s="1"/>
  <c r="S80" i="9" s="1"/>
  <c r="R72" i="9"/>
  <c r="R79" i="9" s="1"/>
  <c r="R80" i="9" s="1"/>
  <c r="Q72" i="9"/>
  <c r="P72" i="9"/>
  <c r="O72" i="9"/>
  <c r="N72" i="9"/>
  <c r="M72" i="9"/>
  <c r="L72" i="9"/>
  <c r="K72" i="9"/>
  <c r="J72" i="9"/>
  <c r="I72" i="9"/>
  <c r="H72" i="9"/>
  <c r="H79" i="9" s="1"/>
  <c r="H80" i="9" s="1"/>
  <c r="G72" i="9"/>
  <c r="G79" i="9" s="1"/>
  <c r="G80" i="9" s="1"/>
  <c r="F72" i="9"/>
  <c r="F79" i="9" s="1"/>
  <c r="F80" i="9" s="1"/>
  <c r="E72" i="9"/>
  <c r="D72" i="9"/>
  <c r="C72" i="9"/>
  <c r="B72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B57" i="9"/>
  <c r="BQ56" i="9"/>
  <c r="BP56" i="9"/>
  <c r="BO56" i="9"/>
  <c r="BN56" i="9"/>
  <c r="BM56" i="9"/>
  <c r="BL56" i="9"/>
  <c r="BL61" i="9" s="1"/>
  <c r="BL62" i="9" s="1"/>
  <c r="BK56" i="9"/>
  <c r="BK61" i="9" s="1"/>
  <c r="BK62" i="9" s="1"/>
  <c r="BJ56" i="9"/>
  <c r="BJ61" i="9" s="1"/>
  <c r="BJ62" i="9" s="1"/>
  <c r="BI56" i="9"/>
  <c r="BH56" i="9"/>
  <c r="BG56" i="9"/>
  <c r="BF56" i="9"/>
  <c r="BE56" i="9"/>
  <c r="BD56" i="9"/>
  <c r="BC56" i="9"/>
  <c r="BB56" i="9"/>
  <c r="BA56" i="9"/>
  <c r="AZ56" i="9"/>
  <c r="AZ61" i="9" s="1"/>
  <c r="AZ62" i="9" s="1"/>
  <c r="AY56" i="9"/>
  <c r="AY61" i="9" s="1"/>
  <c r="AY62" i="9" s="1"/>
  <c r="AX56" i="9"/>
  <c r="AX61" i="9" s="1"/>
  <c r="AX62" i="9" s="1"/>
  <c r="AW56" i="9"/>
  <c r="AV56" i="9"/>
  <c r="AU56" i="9"/>
  <c r="AT56" i="9"/>
  <c r="AS56" i="9"/>
  <c r="AR56" i="9"/>
  <c r="AQ56" i="9"/>
  <c r="AP56" i="9"/>
  <c r="AO56" i="9"/>
  <c r="AN56" i="9"/>
  <c r="AN61" i="9" s="1"/>
  <c r="AN62" i="9" s="1"/>
  <c r="AM56" i="9"/>
  <c r="AM61" i="9" s="1"/>
  <c r="AM62" i="9" s="1"/>
  <c r="AL56" i="9"/>
  <c r="AL61" i="9" s="1"/>
  <c r="AL62" i="9" s="1"/>
  <c r="AK56" i="9"/>
  <c r="AJ56" i="9"/>
  <c r="AE56" i="9"/>
  <c r="AD56" i="9"/>
  <c r="AC56" i="9"/>
  <c r="AB56" i="9"/>
  <c r="AA56" i="9"/>
  <c r="Z56" i="9"/>
  <c r="Y56" i="9"/>
  <c r="X56" i="9"/>
  <c r="X61" i="9" s="1"/>
  <c r="X62" i="9" s="1"/>
  <c r="W56" i="9"/>
  <c r="W61" i="9" s="1"/>
  <c r="W62" i="9" s="1"/>
  <c r="V56" i="9"/>
  <c r="V61" i="9" s="1"/>
  <c r="V62" i="9" s="1"/>
  <c r="U56" i="9"/>
  <c r="T56" i="9"/>
  <c r="S56" i="9"/>
  <c r="R56" i="9"/>
  <c r="Q56" i="9"/>
  <c r="P56" i="9"/>
  <c r="O56" i="9"/>
  <c r="N56" i="9"/>
  <c r="M56" i="9"/>
  <c r="L56" i="9"/>
  <c r="L61" i="9" s="1"/>
  <c r="L62" i="9" s="1"/>
  <c r="K56" i="9"/>
  <c r="K61" i="9" s="1"/>
  <c r="K62" i="9" s="1"/>
  <c r="J56" i="9"/>
  <c r="I56" i="9"/>
  <c r="H56" i="9"/>
  <c r="G56" i="9"/>
  <c r="F56" i="9"/>
  <c r="E56" i="9"/>
  <c r="D56" i="9"/>
  <c r="C56" i="9"/>
  <c r="B56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P111" i="8"/>
  <c r="BO111" i="8"/>
  <c r="BN111" i="8"/>
  <c r="BN114" i="8" s="1"/>
  <c r="BN115" i="8" s="1"/>
  <c r="BM111" i="8"/>
  <c r="BM114" i="8" s="1"/>
  <c r="BM115" i="8" s="1"/>
  <c r="BL111" i="8"/>
  <c r="BL114" i="8" s="1"/>
  <c r="BL115" i="8" s="1"/>
  <c r="BK111" i="8"/>
  <c r="BK114" i="8" s="1"/>
  <c r="BK115" i="8" s="1"/>
  <c r="BJ111" i="8"/>
  <c r="BJ114" i="8" s="1"/>
  <c r="BJ115" i="8" s="1"/>
  <c r="BI111" i="8"/>
  <c r="BI114" i="8" s="1"/>
  <c r="BI115" i="8" s="1"/>
  <c r="BH111" i="8"/>
  <c r="BG111" i="8"/>
  <c r="BF111" i="8"/>
  <c r="BE111" i="8"/>
  <c r="BD111" i="8"/>
  <c r="BC111" i="8"/>
  <c r="BB111" i="8"/>
  <c r="BB114" i="8" s="1"/>
  <c r="BB115" i="8" s="1"/>
  <c r="BA111" i="8"/>
  <c r="BA114" i="8" s="1"/>
  <c r="BA115" i="8" s="1"/>
  <c r="AZ111" i="8"/>
  <c r="AZ114" i="8" s="1"/>
  <c r="AZ115" i="8" s="1"/>
  <c r="AY111" i="8"/>
  <c r="AY114" i="8" s="1"/>
  <c r="AY115" i="8" s="1"/>
  <c r="AX111" i="8"/>
  <c r="AX114" i="8" s="1"/>
  <c r="AX115" i="8" s="1"/>
  <c r="AW111" i="8"/>
  <c r="AW114" i="8" s="1"/>
  <c r="AW115" i="8" s="1"/>
  <c r="AV111" i="8"/>
  <c r="AU111" i="8"/>
  <c r="AT111" i="8"/>
  <c r="AS111" i="8"/>
  <c r="AR111" i="8"/>
  <c r="AQ111" i="8"/>
  <c r="AP111" i="8"/>
  <c r="AP114" i="8" s="1"/>
  <c r="AP115" i="8" s="1"/>
  <c r="AO111" i="8"/>
  <c r="AO114" i="8" s="1"/>
  <c r="AO115" i="8" s="1"/>
  <c r="AN111" i="8"/>
  <c r="AN114" i="8" s="1"/>
  <c r="AN115" i="8" s="1"/>
  <c r="AM111" i="8"/>
  <c r="AM114" i="8" s="1"/>
  <c r="AM115" i="8" s="1"/>
  <c r="AL111" i="8"/>
  <c r="AL114" i="8" s="1"/>
  <c r="AL115" i="8" s="1"/>
  <c r="AK111" i="8"/>
  <c r="AK114" i="8" s="1"/>
  <c r="AK115" i="8" s="1"/>
  <c r="AJ111" i="8"/>
  <c r="AH115" i="8"/>
  <c r="AE111" i="8"/>
  <c r="AD111" i="8"/>
  <c r="AC111" i="8"/>
  <c r="AB111" i="8"/>
  <c r="AA111" i="8"/>
  <c r="Z111" i="8"/>
  <c r="Z114" i="8" s="1"/>
  <c r="Z115" i="8" s="1"/>
  <c r="Y111" i="8"/>
  <c r="Y114" i="8" s="1"/>
  <c r="Y115" i="8" s="1"/>
  <c r="X111" i="8"/>
  <c r="X114" i="8" s="1"/>
  <c r="X115" i="8" s="1"/>
  <c r="W111" i="8"/>
  <c r="W114" i="8" s="1"/>
  <c r="W115" i="8" s="1"/>
  <c r="V111" i="8"/>
  <c r="V114" i="8" s="1"/>
  <c r="V115" i="8" s="1"/>
  <c r="U111" i="8"/>
  <c r="T111" i="8"/>
  <c r="S111" i="8"/>
  <c r="R111" i="8"/>
  <c r="Q111" i="8"/>
  <c r="P111" i="8"/>
  <c r="O111" i="8"/>
  <c r="N111" i="8"/>
  <c r="N114" i="8" s="1"/>
  <c r="N115" i="8" s="1"/>
  <c r="M111" i="8"/>
  <c r="M114" i="8" s="1"/>
  <c r="M115" i="8" s="1"/>
  <c r="L111" i="8"/>
  <c r="L114" i="8" s="1"/>
  <c r="L115" i="8" s="1"/>
  <c r="K111" i="8"/>
  <c r="K114" i="8" s="1"/>
  <c r="K115" i="8" s="1"/>
  <c r="J111" i="8"/>
  <c r="J114" i="8" s="1"/>
  <c r="J115" i="8" s="1"/>
  <c r="I111" i="8"/>
  <c r="H111" i="8"/>
  <c r="G111" i="8"/>
  <c r="F111" i="8"/>
  <c r="E111" i="8"/>
  <c r="D111" i="8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P98" i="8" s="1"/>
  <c r="BP99" i="8" s="1"/>
  <c r="BO93" i="8"/>
  <c r="BN93" i="8"/>
  <c r="BM93" i="8"/>
  <c r="BL93" i="8"/>
  <c r="BK93" i="8"/>
  <c r="BJ93" i="8"/>
  <c r="BI93" i="8"/>
  <c r="BH93" i="8"/>
  <c r="BG93" i="8"/>
  <c r="BF93" i="8"/>
  <c r="BE93" i="8"/>
  <c r="BD93" i="8"/>
  <c r="BC93" i="8"/>
  <c r="BC98" i="8" s="1"/>
  <c r="BC99" i="8" s="1"/>
  <c r="BB93" i="8"/>
  <c r="BB98" i="8" s="1"/>
  <c r="BB99" i="8" s="1"/>
  <c r="BA93" i="8"/>
  <c r="AZ93" i="8"/>
  <c r="AY93" i="8"/>
  <c r="AX93" i="8"/>
  <c r="AW93" i="8"/>
  <c r="AV93" i="8"/>
  <c r="AU93" i="8"/>
  <c r="AT93" i="8"/>
  <c r="AS93" i="8"/>
  <c r="AR93" i="8"/>
  <c r="AR98" i="8" s="1"/>
  <c r="AR99" i="8" s="1"/>
  <c r="AQ93" i="8"/>
  <c r="AP93" i="8"/>
  <c r="AO93" i="8"/>
  <c r="AN93" i="8"/>
  <c r="AM93" i="8"/>
  <c r="AL93" i="8"/>
  <c r="AK93" i="8"/>
  <c r="AJ93" i="8"/>
  <c r="AE93" i="8"/>
  <c r="AD93" i="8"/>
  <c r="AC93" i="8"/>
  <c r="AB93" i="8"/>
  <c r="AA93" i="8"/>
  <c r="AA98" i="8" s="1"/>
  <c r="AA99" i="8" s="1"/>
  <c r="Z93" i="8"/>
  <c r="Z98" i="8" s="1"/>
  <c r="Z99" i="8" s="1"/>
  <c r="Y93" i="8"/>
  <c r="X93" i="8"/>
  <c r="W93" i="8"/>
  <c r="V93" i="8"/>
  <c r="U93" i="8"/>
  <c r="T93" i="8"/>
  <c r="S93" i="8"/>
  <c r="R93" i="8"/>
  <c r="Q93" i="8"/>
  <c r="P93" i="8"/>
  <c r="P98" i="8" s="1"/>
  <c r="P99" i="8" s="1"/>
  <c r="O93" i="8"/>
  <c r="O98" i="8" s="1"/>
  <c r="O99" i="8" s="1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M80" i="8" s="1"/>
  <c r="BM81" i="8" s="1"/>
  <c r="BL73" i="8"/>
  <c r="BK73" i="8"/>
  <c r="BJ73" i="8"/>
  <c r="BI73" i="8"/>
  <c r="BH73" i="8"/>
  <c r="BG73" i="8"/>
  <c r="BF73" i="8"/>
  <c r="BE73" i="8"/>
  <c r="BD73" i="8"/>
  <c r="BC73" i="8"/>
  <c r="BB73" i="8"/>
  <c r="BB80" i="8" s="1"/>
  <c r="BB81" i="8" s="1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O80" i="8" s="1"/>
  <c r="AO81" i="8" s="1"/>
  <c r="AN73" i="8"/>
  <c r="AN80" i="8" s="1"/>
  <c r="AN81" i="8" s="1"/>
  <c r="AM73" i="8"/>
  <c r="AL73" i="8"/>
  <c r="AK73" i="8"/>
  <c r="AJ73" i="8"/>
  <c r="AE73" i="8"/>
  <c r="AD73" i="8"/>
  <c r="AC73" i="8"/>
  <c r="AB73" i="8"/>
  <c r="AA73" i="8"/>
  <c r="Z73" i="8"/>
  <c r="Z80" i="8" s="1"/>
  <c r="Z81" i="8" s="1"/>
  <c r="Y73" i="8"/>
  <c r="Y80" i="8" s="1"/>
  <c r="Y81" i="8" s="1"/>
  <c r="X73" i="8"/>
  <c r="W73" i="8"/>
  <c r="V73" i="8"/>
  <c r="U73" i="8"/>
  <c r="T73" i="8"/>
  <c r="S73" i="8"/>
  <c r="R73" i="8"/>
  <c r="Q73" i="8"/>
  <c r="P73" i="8"/>
  <c r="O73" i="8"/>
  <c r="N73" i="8"/>
  <c r="M73" i="8"/>
  <c r="M80" i="8" s="1"/>
  <c r="M81" i="8" s="1"/>
  <c r="L73" i="8"/>
  <c r="L80" i="8" s="1"/>
  <c r="L81" i="8" s="1"/>
  <c r="K73" i="8"/>
  <c r="J73" i="8"/>
  <c r="I73" i="8"/>
  <c r="H73" i="8"/>
  <c r="G73" i="8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B60" i="8" s="1"/>
  <c r="BB61" i="8" s="1"/>
  <c r="BA55" i="8"/>
  <c r="BA60" i="8" s="1"/>
  <c r="BA61" i="8" s="1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E55" i="8"/>
  <c r="AD55" i="8"/>
  <c r="AC55" i="8"/>
  <c r="AB55" i="8"/>
  <c r="AA55" i="8"/>
  <c r="Z55" i="8"/>
  <c r="Z60" i="8" s="1"/>
  <c r="Z61" i="8" s="1"/>
  <c r="Y55" i="8"/>
  <c r="Y60" i="8" s="1"/>
  <c r="Y61" i="8" s="1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BB85" i="12" l="1"/>
  <c r="BC66" i="12"/>
  <c r="BC67" i="12"/>
  <c r="AR66" i="12"/>
  <c r="AR67" i="12"/>
  <c r="AR48" i="12" s="1"/>
  <c r="O80" i="8"/>
  <c r="O81" i="8" s="1"/>
  <c r="BO80" i="8"/>
  <c r="BO81" i="8" s="1"/>
  <c r="BO86" i="8" s="1"/>
  <c r="AO61" i="9"/>
  <c r="AO62" i="9" s="1"/>
  <c r="I79" i="9"/>
  <c r="I80" i="9" s="1"/>
  <c r="BI79" i="9"/>
  <c r="BI80" i="9" s="1"/>
  <c r="K95" i="9"/>
  <c r="K96" i="9" s="1"/>
  <c r="BK95" i="9"/>
  <c r="BK96" i="9" s="1"/>
  <c r="E115" i="12"/>
  <c r="D80" i="8"/>
  <c r="D81" i="8" s="1"/>
  <c r="BP80" i="8"/>
  <c r="BP81" i="8" s="1"/>
  <c r="N61" i="9"/>
  <c r="N62" i="9" s="1"/>
  <c r="BB61" i="9"/>
  <c r="BB62" i="9" s="1"/>
  <c r="J79" i="9"/>
  <c r="J80" i="9" s="1"/>
  <c r="BJ79" i="9"/>
  <c r="BJ80" i="9" s="1"/>
  <c r="BL95" i="9"/>
  <c r="BL96" i="9" s="1"/>
  <c r="AP66" i="12"/>
  <c r="BJ67" i="12"/>
  <c r="BJ48" i="12" s="1"/>
  <c r="AB115" i="12"/>
  <c r="AB48" i="12" s="1"/>
  <c r="E100" i="12"/>
  <c r="E101" i="12"/>
  <c r="G66" i="12"/>
  <c r="G67" i="12"/>
  <c r="BQ60" i="8"/>
  <c r="BQ61" i="8" s="1"/>
  <c r="Q80" i="8"/>
  <c r="Q81" i="8" s="1"/>
  <c r="G98" i="8"/>
  <c r="G99" i="8" s="1"/>
  <c r="AU98" i="8"/>
  <c r="AU99" i="8" s="1"/>
  <c r="AA61" i="9"/>
  <c r="AA62" i="9" s="1"/>
  <c r="BO61" i="9"/>
  <c r="BO62" i="9" s="1"/>
  <c r="W79" i="9"/>
  <c r="W80" i="9" s="1"/>
  <c r="M95" i="9"/>
  <c r="M96" i="9" s="1"/>
  <c r="BA95" i="9"/>
  <c r="BA96" i="9" s="1"/>
  <c r="F85" i="12"/>
  <c r="AE67" i="12"/>
  <c r="Q67" i="12"/>
  <c r="D101" i="12"/>
  <c r="D100" i="12"/>
  <c r="Y101" i="12"/>
  <c r="Y100" i="12"/>
  <c r="AT60" i="8"/>
  <c r="AT61" i="8" s="1"/>
  <c r="P114" i="8"/>
  <c r="P115" i="8" s="1"/>
  <c r="AQ114" i="8"/>
  <c r="AQ115" i="8" s="1"/>
  <c r="AB61" i="9"/>
  <c r="AB62" i="9" s="1"/>
  <c r="BP61" i="9"/>
  <c r="BP62" i="9" s="1"/>
  <c r="X79" i="9"/>
  <c r="X80" i="9" s="1"/>
  <c r="N95" i="9"/>
  <c r="N96" i="9" s="1"/>
  <c r="BB95" i="9"/>
  <c r="BB96" i="9" s="1"/>
  <c r="V109" i="9"/>
  <c r="V110" i="9" s="1"/>
  <c r="BJ109" i="9"/>
  <c r="BJ110" i="9" s="1"/>
  <c r="BL67" i="12"/>
  <c r="W67" i="12"/>
  <c r="W48" i="12" s="1"/>
  <c r="AQ67" i="12"/>
  <c r="BB67" i="12"/>
  <c r="BB48" i="12" s="1"/>
  <c r="I67" i="12"/>
  <c r="I48" i="12" s="1"/>
  <c r="Z114" i="12"/>
  <c r="AC100" i="12"/>
  <c r="P85" i="12"/>
  <c r="BN115" i="12"/>
  <c r="AR115" i="12"/>
  <c r="R114" i="12"/>
  <c r="U101" i="12"/>
  <c r="AP85" i="12"/>
  <c r="AP48" i="12" s="1"/>
  <c r="X67" i="12"/>
  <c r="X48" i="12" s="1"/>
  <c r="S100" i="12"/>
  <c r="E85" i="12"/>
  <c r="E48" i="12" s="1"/>
  <c r="BA114" i="12"/>
  <c r="BA115" i="12"/>
  <c r="BA48" i="12" s="1"/>
  <c r="AS115" i="12"/>
  <c r="AS48" i="12" s="1"/>
  <c r="AS114" i="12"/>
  <c r="AX100" i="12"/>
  <c r="AX101" i="12"/>
  <c r="BM114" i="12"/>
  <c r="BM115" i="12"/>
  <c r="AJ114" i="12"/>
  <c r="AJ115" i="12"/>
  <c r="BG66" i="12"/>
  <c r="BG67" i="12"/>
  <c r="BG48" i="12" s="1"/>
  <c r="J100" i="12"/>
  <c r="J101" i="12"/>
  <c r="BS101" i="12" s="1"/>
  <c r="BT101" i="12" s="1"/>
  <c r="BT120" i="12" s="1"/>
  <c r="Q98" i="8"/>
  <c r="Q99" i="8" s="1"/>
  <c r="Y61" i="9"/>
  <c r="Y62" i="9" s="1"/>
  <c r="BM61" i="9"/>
  <c r="BM62" i="9" s="1"/>
  <c r="AW79" i="9"/>
  <c r="AW80" i="9" s="1"/>
  <c r="W95" i="9"/>
  <c r="W96" i="9" s="1"/>
  <c r="AY95" i="9"/>
  <c r="AY96" i="9" s="1"/>
  <c r="AW66" i="12"/>
  <c r="BE114" i="12"/>
  <c r="BE115" i="12"/>
  <c r="O84" i="12"/>
  <c r="O85" i="12"/>
  <c r="Y114" i="12"/>
  <c r="Y115" i="12"/>
  <c r="Y48" i="12" s="1"/>
  <c r="BD80" i="8"/>
  <c r="BD81" i="8" s="1"/>
  <c r="BN61" i="9"/>
  <c r="BN62" i="9" s="1"/>
  <c r="AL79" i="9"/>
  <c r="AL80" i="9" s="1"/>
  <c r="X95" i="9"/>
  <c r="X96" i="9" s="1"/>
  <c r="AN95" i="9"/>
  <c r="AN96" i="9" s="1"/>
  <c r="AM66" i="12"/>
  <c r="AM67" i="12"/>
  <c r="AQ114" i="12"/>
  <c r="AQ115" i="12"/>
  <c r="J32" i="9"/>
  <c r="D60" i="8"/>
  <c r="D61" i="8" s="1"/>
  <c r="AB60" i="8"/>
  <c r="AB61" i="8" s="1"/>
  <c r="AC80" i="8"/>
  <c r="AC81" i="8" s="1"/>
  <c r="S98" i="8"/>
  <c r="S99" i="8" s="1"/>
  <c r="BG98" i="8"/>
  <c r="BG99" i="8" s="1"/>
  <c r="AA114" i="8"/>
  <c r="AA115" i="8" s="1"/>
  <c r="AQ61" i="9"/>
  <c r="AQ62" i="9" s="1"/>
  <c r="K79" i="9"/>
  <c r="K80" i="9" s="1"/>
  <c r="AY79" i="9"/>
  <c r="AY80" i="9" s="1"/>
  <c r="Y95" i="9"/>
  <c r="Y96" i="9" s="1"/>
  <c r="BM95" i="9"/>
  <c r="BM96" i="9" s="1"/>
  <c r="AK114" i="12"/>
  <c r="BM85" i="12"/>
  <c r="BM48" i="12" s="1"/>
  <c r="BM84" i="12"/>
  <c r="AT66" i="12"/>
  <c r="AT67" i="12"/>
  <c r="Q60" i="8"/>
  <c r="Q61" i="8" s="1"/>
  <c r="R80" i="8"/>
  <c r="R81" i="8" s="1"/>
  <c r="AJ98" i="8"/>
  <c r="AJ99" i="8" s="1"/>
  <c r="AB114" i="8"/>
  <c r="AB115" i="8" s="1"/>
  <c r="BD61" i="9"/>
  <c r="BD62" i="9" s="1"/>
  <c r="AN79" i="9"/>
  <c r="AN80" i="9" s="1"/>
  <c r="AP95" i="9"/>
  <c r="AP96" i="9" s="1"/>
  <c r="J109" i="9"/>
  <c r="J110" i="9" s="1"/>
  <c r="AL109" i="9"/>
  <c r="AL110" i="9" s="1"/>
  <c r="O101" i="12"/>
  <c r="BK84" i="12"/>
  <c r="BR114" i="12"/>
  <c r="M101" i="12"/>
  <c r="AE85" i="12"/>
  <c r="F115" i="12"/>
  <c r="BS115" i="12" s="1"/>
  <c r="BT115" i="12" s="1"/>
  <c r="BT121" i="12" s="1"/>
  <c r="BF115" i="12"/>
  <c r="BF48" i="12" s="1"/>
  <c r="I115" i="12"/>
  <c r="H101" i="12"/>
  <c r="BQ84" i="12"/>
  <c r="BP100" i="12"/>
  <c r="J114" i="12"/>
  <c r="AU100" i="12"/>
  <c r="AU101" i="12"/>
  <c r="BQ67" i="12"/>
  <c r="BO66" i="12"/>
  <c r="BO67" i="12"/>
  <c r="AK67" i="12"/>
  <c r="AK66" i="12"/>
  <c r="M115" i="12"/>
  <c r="E66" i="12"/>
  <c r="BR66" i="12"/>
  <c r="BR67" i="12"/>
  <c r="BR48" i="12" s="1"/>
  <c r="AQ80" i="8"/>
  <c r="AQ81" i="8" s="1"/>
  <c r="AQ86" i="8" s="1"/>
  <c r="BQ98" i="8"/>
  <c r="BQ99" i="8" s="1"/>
  <c r="M61" i="9"/>
  <c r="M62" i="9" s="1"/>
  <c r="BA61" i="9"/>
  <c r="BA62" i="9" s="1"/>
  <c r="U79" i="9"/>
  <c r="U80" i="9" s="1"/>
  <c r="AM95" i="9"/>
  <c r="AM96" i="9" s="1"/>
  <c r="AU67" i="12"/>
  <c r="AU66" i="12"/>
  <c r="O66" i="12"/>
  <c r="O67" i="12"/>
  <c r="O48" i="12" s="1"/>
  <c r="H84" i="12"/>
  <c r="H85" i="12"/>
  <c r="R98" i="8"/>
  <c r="R99" i="8" s="1"/>
  <c r="AT98" i="8"/>
  <c r="AT99" i="8" s="1"/>
  <c r="AP61" i="9"/>
  <c r="AP62" i="9" s="1"/>
  <c r="V79" i="9"/>
  <c r="V80" i="9" s="1"/>
  <c r="AX79" i="9"/>
  <c r="AX80" i="9" s="1"/>
  <c r="L95" i="9"/>
  <c r="L96" i="9" s="1"/>
  <c r="AZ95" i="9"/>
  <c r="AZ96" i="9" s="1"/>
  <c r="AW114" i="12"/>
  <c r="AW115" i="12"/>
  <c r="Q114" i="12"/>
  <c r="Q115" i="12"/>
  <c r="Q48" i="12" s="1"/>
  <c r="V66" i="12"/>
  <c r="V67" i="12"/>
  <c r="V48" i="12" s="1"/>
  <c r="D114" i="12"/>
  <c r="D115" i="12"/>
  <c r="AS60" i="8"/>
  <c r="AS61" i="8" s="1"/>
  <c r="E80" i="8"/>
  <c r="E81" i="8" s="1"/>
  <c r="BE80" i="8"/>
  <c r="BE81" i="8" s="1"/>
  <c r="AE98" i="8"/>
  <c r="AE99" i="8" s="1"/>
  <c r="O114" i="8"/>
  <c r="O115" i="8" s="1"/>
  <c r="O61" i="9"/>
  <c r="O62" i="9" s="1"/>
  <c r="BC61" i="9"/>
  <c r="BC62" i="9" s="1"/>
  <c r="AM79" i="9"/>
  <c r="AM80" i="9" s="1"/>
  <c r="AO95" i="9"/>
  <c r="AO96" i="9" s="1"/>
  <c r="AT80" i="8"/>
  <c r="AT81" i="8" s="1"/>
  <c r="H98" i="8"/>
  <c r="H99" i="8" s="1"/>
  <c r="BH98" i="8"/>
  <c r="BH99" i="8" s="1"/>
  <c r="D114" i="8"/>
  <c r="D115" i="8" s="1"/>
  <c r="BC114" i="8"/>
  <c r="BC115" i="8" s="1"/>
  <c r="D61" i="9"/>
  <c r="D62" i="9" s="1"/>
  <c r="AR61" i="9"/>
  <c r="AR62" i="9" s="1"/>
  <c r="L79" i="9"/>
  <c r="L80" i="9" s="1"/>
  <c r="Z95" i="9"/>
  <c r="Z96" i="9" s="1"/>
  <c r="BN95" i="9"/>
  <c r="BN96" i="9" s="1"/>
  <c r="AX109" i="9"/>
  <c r="AX110" i="9" s="1"/>
  <c r="AN101" i="12"/>
  <c r="AN48" i="12" s="1"/>
  <c r="AD100" i="12"/>
  <c r="AY67" i="12"/>
  <c r="BS67" i="12" s="1"/>
  <c r="BT67" i="12" s="1"/>
  <c r="BT118" i="12" s="1"/>
  <c r="J84" i="12"/>
  <c r="AZ115" i="12"/>
  <c r="S114" i="12"/>
  <c r="W85" i="12"/>
  <c r="F67" i="12"/>
  <c r="R60" i="8"/>
  <c r="R61" i="8" s="1"/>
  <c r="I98" i="8"/>
  <c r="I99" i="8" s="1"/>
  <c r="BD114" i="8"/>
  <c r="BD115" i="8" s="1"/>
  <c r="AC61" i="9"/>
  <c r="AC62" i="9" s="1"/>
  <c r="BQ61" i="9"/>
  <c r="BQ62" i="9" s="1"/>
  <c r="M79" i="9"/>
  <c r="M80" i="9" s="1"/>
  <c r="BA79" i="9"/>
  <c r="BA80" i="9" s="1"/>
  <c r="O95" i="9"/>
  <c r="O96" i="9" s="1"/>
  <c r="BC95" i="9"/>
  <c r="BC96" i="9" s="1"/>
  <c r="AM109" i="9"/>
  <c r="AM110" i="9" s="1"/>
  <c r="AV80" i="8"/>
  <c r="AV81" i="8" s="1"/>
  <c r="AD114" i="8"/>
  <c r="AD115" i="8" s="1"/>
  <c r="BE114" i="8"/>
  <c r="BE115" i="8" s="1"/>
  <c r="AD61" i="9"/>
  <c r="AD62" i="9" s="1"/>
  <c r="AT61" i="9"/>
  <c r="AT62" i="9" s="1"/>
  <c r="N79" i="9"/>
  <c r="N80" i="9" s="1"/>
  <c r="BB79" i="9"/>
  <c r="BB80" i="9" s="1"/>
  <c r="AB95" i="9"/>
  <c r="AB96" i="9" s="1"/>
  <c r="BP95" i="9"/>
  <c r="BP96" i="9" s="1"/>
  <c r="X109" i="9"/>
  <c r="X110" i="9" s="1"/>
  <c r="AZ109" i="9"/>
  <c r="AZ110" i="9" s="1"/>
  <c r="T60" i="8"/>
  <c r="T61" i="8" s="1"/>
  <c r="AK60" i="8"/>
  <c r="AK61" i="8" s="1"/>
  <c r="BI60" i="8"/>
  <c r="BI61" i="8" s="1"/>
  <c r="I80" i="8"/>
  <c r="I81" i="8" s="1"/>
  <c r="U80" i="8"/>
  <c r="U81" i="8" s="1"/>
  <c r="AW80" i="8"/>
  <c r="AW81" i="8" s="1"/>
  <c r="K98" i="8"/>
  <c r="K99" i="8" s="1"/>
  <c r="W98" i="8"/>
  <c r="W99" i="8" s="1"/>
  <c r="AM98" i="8"/>
  <c r="AM99" i="8" s="1"/>
  <c r="AY98" i="8"/>
  <c r="AY99" i="8" s="1"/>
  <c r="BK98" i="8"/>
  <c r="BK99" i="8" s="1"/>
  <c r="S114" i="8"/>
  <c r="S115" i="8" s="1"/>
  <c r="AE114" i="8"/>
  <c r="AE115" i="8" s="1"/>
  <c r="AT114" i="8"/>
  <c r="AT115" i="8" s="1"/>
  <c r="BF114" i="8"/>
  <c r="BF115" i="8" s="1"/>
  <c r="G61" i="9"/>
  <c r="G62" i="9" s="1"/>
  <c r="S61" i="9"/>
  <c r="S62" i="9" s="1"/>
  <c r="AE61" i="9"/>
  <c r="AE62" i="9" s="1"/>
  <c r="AU61" i="9"/>
  <c r="AU62" i="9" s="1"/>
  <c r="BG61" i="9"/>
  <c r="BG62" i="9" s="1"/>
  <c r="O79" i="9"/>
  <c r="O80" i="9" s="1"/>
  <c r="AA79" i="9"/>
  <c r="AA80" i="9" s="1"/>
  <c r="AQ79" i="9"/>
  <c r="AQ80" i="9" s="1"/>
  <c r="BC79" i="9"/>
  <c r="BC80" i="9" s="1"/>
  <c r="BO79" i="9"/>
  <c r="BO80" i="9" s="1"/>
  <c r="E95" i="9"/>
  <c r="E96" i="9" s="1"/>
  <c r="Q95" i="9"/>
  <c r="Q96" i="9" s="1"/>
  <c r="AC95" i="9"/>
  <c r="AC96" i="9" s="1"/>
  <c r="AS95" i="9"/>
  <c r="AS96" i="9" s="1"/>
  <c r="BE95" i="9"/>
  <c r="BE96" i="9" s="1"/>
  <c r="BQ95" i="9"/>
  <c r="BQ96" i="9" s="1"/>
  <c r="M109" i="9"/>
  <c r="M110" i="9" s="1"/>
  <c r="Y109" i="9"/>
  <c r="Y110" i="9" s="1"/>
  <c r="AO109" i="9"/>
  <c r="AO110" i="9" s="1"/>
  <c r="BA109" i="9"/>
  <c r="BA110" i="9" s="1"/>
  <c r="BM109" i="9"/>
  <c r="BM110" i="9" s="1"/>
  <c r="AV115" i="12"/>
  <c r="AV66" i="12"/>
  <c r="T85" i="12"/>
  <c r="AA67" i="12"/>
  <c r="W115" i="12"/>
  <c r="BR85" i="12"/>
  <c r="BC115" i="12"/>
  <c r="AV84" i="12"/>
  <c r="G80" i="8"/>
  <c r="G81" i="8" s="1"/>
  <c r="BG80" i="8"/>
  <c r="BG81" i="8" s="1"/>
  <c r="BG85" i="8" s="1"/>
  <c r="AC114" i="8"/>
  <c r="AC115" i="8" s="1"/>
  <c r="BP114" i="8"/>
  <c r="BP115" i="8" s="1"/>
  <c r="Q61" i="9"/>
  <c r="Q62" i="9" s="1"/>
  <c r="BE61" i="9"/>
  <c r="BE62" i="9" s="1"/>
  <c r="Y79" i="9"/>
  <c r="Y80" i="9" s="1"/>
  <c r="BM79" i="9"/>
  <c r="BM80" i="9" s="1"/>
  <c r="AA95" i="9"/>
  <c r="AA96" i="9" s="1"/>
  <c r="K109" i="9"/>
  <c r="K110" i="9" s="1"/>
  <c r="AY109" i="9"/>
  <c r="AY110" i="9" s="1"/>
  <c r="BD66" i="12"/>
  <c r="BJ98" i="8"/>
  <c r="BJ99" i="8" s="1"/>
  <c r="R114" i="8"/>
  <c r="R115" i="8" s="1"/>
  <c r="BQ114" i="8"/>
  <c r="BQ115" i="8" s="1"/>
  <c r="R61" i="9"/>
  <c r="R62" i="9" s="1"/>
  <c r="BF61" i="9"/>
  <c r="BF62" i="9" s="1"/>
  <c r="AP79" i="9"/>
  <c r="AP80" i="9" s="1"/>
  <c r="BD95" i="9"/>
  <c r="BD96" i="9" s="1"/>
  <c r="AN109" i="9"/>
  <c r="AN110" i="9" s="1"/>
  <c r="BL109" i="9"/>
  <c r="BL110" i="9" s="1"/>
  <c r="I60" i="8"/>
  <c r="I61" i="8" s="1"/>
  <c r="AL60" i="8"/>
  <c r="AL61" i="8" s="1"/>
  <c r="BJ60" i="8"/>
  <c r="BJ61" i="8" s="1"/>
  <c r="J80" i="8"/>
  <c r="J81" i="8" s="1"/>
  <c r="J85" i="8" s="1"/>
  <c r="AL80" i="8"/>
  <c r="AL81" i="8" s="1"/>
  <c r="BJ80" i="8"/>
  <c r="BJ81" i="8" s="1"/>
  <c r="X98" i="8"/>
  <c r="AZ98" i="8"/>
  <c r="AZ99" i="8" s="1"/>
  <c r="H114" i="8"/>
  <c r="H115" i="8" s="1"/>
  <c r="T114" i="8"/>
  <c r="T115" i="8" s="1"/>
  <c r="AU114" i="8"/>
  <c r="AU115" i="8" s="1"/>
  <c r="BG114" i="8"/>
  <c r="BG115" i="8" s="1"/>
  <c r="T61" i="9"/>
  <c r="T62" i="9" s="1"/>
  <c r="AJ61" i="9"/>
  <c r="AJ62" i="9" s="1"/>
  <c r="AV61" i="9"/>
  <c r="AV62" i="9" s="1"/>
  <c r="BH61" i="9"/>
  <c r="BH62" i="9" s="1"/>
  <c r="P79" i="9"/>
  <c r="P80" i="9" s="1"/>
  <c r="AB79" i="9"/>
  <c r="AB80" i="9" s="1"/>
  <c r="BP79" i="9"/>
  <c r="BP80" i="9" s="1"/>
  <c r="F95" i="9"/>
  <c r="F96" i="9" s="1"/>
  <c r="R95" i="9"/>
  <c r="R96" i="9" s="1"/>
  <c r="AD95" i="9"/>
  <c r="AD96" i="9" s="1"/>
  <c r="AT95" i="9"/>
  <c r="AT96" i="9" s="1"/>
  <c r="BF95" i="9"/>
  <c r="BF96" i="9" s="1"/>
  <c r="N109" i="9"/>
  <c r="N110" i="9" s="1"/>
  <c r="Z109" i="9"/>
  <c r="Z110" i="9" s="1"/>
  <c r="AP109" i="9"/>
  <c r="AP110" i="9" s="1"/>
  <c r="BB109" i="9"/>
  <c r="BB110" i="9" s="1"/>
  <c r="BN109" i="9"/>
  <c r="BN110" i="9" s="1"/>
  <c r="BE84" i="12"/>
  <c r="N101" i="12"/>
  <c r="AS100" i="12"/>
  <c r="BR101" i="12"/>
  <c r="AE80" i="8"/>
  <c r="AE81" i="8" s="1"/>
  <c r="AK98" i="8"/>
  <c r="AK99" i="8" s="1"/>
  <c r="E114" i="8"/>
  <c r="E115" i="8" s="1"/>
  <c r="AR114" i="8"/>
  <c r="AR115" i="8" s="1"/>
  <c r="E61" i="9"/>
  <c r="E62" i="9" s="1"/>
  <c r="AS61" i="9"/>
  <c r="AS62" i="9" s="1"/>
  <c r="AO79" i="9"/>
  <c r="AO80" i="9" s="1"/>
  <c r="AQ95" i="9"/>
  <c r="AQ96" i="9" s="1"/>
  <c r="W109" i="9"/>
  <c r="W110" i="9" s="1"/>
  <c r="BK109" i="9"/>
  <c r="BK110" i="9" s="1"/>
  <c r="AE115" i="12"/>
  <c r="AL98" i="8"/>
  <c r="AL99" i="8" s="1"/>
  <c r="F114" i="8"/>
  <c r="F115" i="8" s="1"/>
  <c r="AS114" i="8"/>
  <c r="AS115" i="8" s="1"/>
  <c r="F61" i="9"/>
  <c r="F62" i="9" s="1"/>
  <c r="Z79" i="9"/>
  <c r="Z80" i="9" s="1"/>
  <c r="BN79" i="9"/>
  <c r="BN80" i="9" s="1"/>
  <c r="D95" i="9"/>
  <c r="D96" i="9" s="1"/>
  <c r="AR95" i="9"/>
  <c r="AR96" i="9" s="1"/>
  <c r="L109" i="9"/>
  <c r="L110" i="9" s="1"/>
  <c r="J60" i="8"/>
  <c r="J61" i="8" s="1"/>
  <c r="W80" i="8"/>
  <c r="W81" i="8" s="1"/>
  <c r="AY80" i="8"/>
  <c r="AY81" i="8" s="1"/>
  <c r="Y98" i="8"/>
  <c r="Y99" i="8" s="1"/>
  <c r="BA98" i="8"/>
  <c r="BA99" i="8" s="1"/>
  <c r="I114" i="8"/>
  <c r="I115" i="8" s="1"/>
  <c r="U114" i="8"/>
  <c r="U115" i="8" s="1"/>
  <c r="AJ114" i="8"/>
  <c r="AJ115" i="8" s="1"/>
  <c r="AV114" i="8"/>
  <c r="AV115" i="8" s="1"/>
  <c r="BH114" i="8"/>
  <c r="BH115" i="8" s="1"/>
  <c r="I61" i="9"/>
  <c r="I62" i="9" s="1"/>
  <c r="U61" i="9"/>
  <c r="U62" i="9" s="1"/>
  <c r="AK61" i="9"/>
  <c r="AK62" i="9" s="1"/>
  <c r="AW61" i="9"/>
  <c r="AW62" i="9" s="1"/>
  <c r="BI61" i="9"/>
  <c r="BI62" i="9" s="1"/>
  <c r="E79" i="9"/>
  <c r="E80" i="9" s="1"/>
  <c r="Q79" i="9"/>
  <c r="Q80" i="9" s="1"/>
  <c r="AC79" i="9"/>
  <c r="AC80" i="9" s="1"/>
  <c r="AS79" i="9"/>
  <c r="AS80" i="9" s="1"/>
  <c r="BE79" i="9"/>
  <c r="BE80" i="9" s="1"/>
  <c r="BQ79" i="9"/>
  <c r="BQ80" i="9" s="1"/>
  <c r="G95" i="9"/>
  <c r="G96" i="9" s="1"/>
  <c r="S95" i="9"/>
  <c r="S96" i="9" s="1"/>
  <c r="AE95" i="9"/>
  <c r="AE96" i="9" s="1"/>
  <c r="AU95" i="9"/>
  <c r="AU96" i="9" s="1"/>
  <c r="O109" i="9"/>
  <c r="O110" i="9" s="1"/>
  <c r="AA109" i="9"/>
  <c r="AA110" i="9" s="1"/>
  <c r="AQ109" i="9"/>
  <c r="AQ110" i="9" s="1"/>
  <c r="BC109" i="9"/>
  <c r="BC110" i="9" s="1"/>
  <c r="BO109" i="9"/>
  <c r="BO110" i="9" s="1"/>
  <c r="AN66" i="12"/>
  <c r="O115" i="12"/>
  <c r="U95" i="9"/>
  <c r="U96" i="9" s="1"/>
  <c r="D109" i="9"/>
  <c r="D110" i="9" s="1"/>
  <c r="D79" i="9"/>
  <c r="D80" i="9" s="1"/>
  <c r="AH66" i="8"/>
  <c r="AH65" i="8"/>
  <c r="G114" i="8"/>
  <c r="G115" i="8" s="1"/>
  <c r="G114" i="12"/>
  <c r="F100" i="12"/>
  <c r="M85" i="12"/>
  <c r="AR84" i="12"/>
  <c r="AO85" i="12"/>
  <c r="AO48" i="12" s="1"/>
  <c r="G84" i="12"/>
  <c r="BK79" i="9"/>
  <c r="BK80" i="9" s="1"/>
  <c r="BL79" i="9"/>
  <c r="BL80" i="9" s="1"/>
  <c r="BD79" i="9"/>
  <c r="BD80" i="9" s="1"/>
  <c r="F80" i="8"/>
  <c r="F81" i="8" s="1"/>
  <c r="F86" i="8" s="1"/>
  <c r="N80" i="8"/>
  <c r="N81" i="8" s="1"/>
  <c r="N86" i="8" s="1"/>
  <c r="V80" i="8"/>
  <c r="V81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X85" i="8" s="1"/>
  <c r="AR80" i="8"/>
  <c r="AR81" i="8" s="1"/>
  <c r="AZ80" i="8"/>
  <c r="AZ81" i="8" s="1"/>
  <c r="BH80" i="8"/>
  <c r="BH81" i="8" s="1"/>
  <c r="AW85" i="12"/>
  <c r="AJ85" i="12"/>
  <c r="AK85" i="12"/>
  <c r="AK48" i="12" s="1"/>
  <c r="L85" i="12"/>
  <c r="AX85" i="12"/>
  <c r="AX48" i="12" s="1"/>
  <c r="BD85" i="12"/>
  <c r="BD48" i="12" s="1"/>
  <c r="BF84" i="12"/>
  <c r="I84" i="12"/>
  <c r="BL84" i="12"/>
  <c r="AZ85" i="12"/>
  <c r="AZ48" i="12" s="1"/>
  <c r="AH104" i="9"/>
  <c r="AH88" i="9"/>
  <c r="AH70" i="9"/>
  <c r="AH7" i="8"/>
  <c r="AH53" i="8" s="1"/>
  <c r="AH7" i="12"/>
  <c r="AH54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I85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AU85" i="8" s="1"/>
  <c r="BC80" i="8"/>
  <c r="BC81" i="8" s="1"/>
  <c r="BC85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AA48" i="12"/>
  <c r="AV48" i="12"/>
  <c r="BP48" i="12"/>
  <c r="BL48" i="12"/>
  <c r="AC48" i="12"/>
  <c r="G48" i="12"/>
  <c r="BK48" i="12"/>
  <c r="F48" i="12"/>
  <c r="BO48" i="12"/>
  <c r="BQ48" i="12"/>
  <c r="S48" i="12"/>
  <c r="BS66" i="12"/>
  <c r="BT66" i="12" s="1"/>
  <c r="D48" i="12"/>
  <c r="BS46" i="12"/>
  <c r="BT46" i="12" s="1"/>
  <c r="AM48" i="12"/>
  <c r="N48" i="12"/>
  <c r="AQ48" i="12"/>
  <c r="H48" i="12"/>
  <c r="BS47" i="12"/>
  <c r="BT47" i="12" s="1"/>
  <c r="AU48" i="12"/>
  <c r="AL48" i="12"/>
  <c r="K48" i="12"/>
  <c r="BE48" i="12"/>
  <c r="P48" i="12"/>
  <c r="R48" i="12"/>
  <c r="U48" i="12"/>
  <c r="BN48" i="12"/>
  <c r="AE48" i="12"/>
  <c r="BH48" i="12"/>
  <c r="BC48" i="12"/>
  <c r="T48" i="12"/>
  <c r="AT48" i="12"/>
  <c r="AD48" i="12"/>
  <c r="BI48" i="12"/>
  <c r="Z48" i="12"/>
  <c r="BR103" i="8"/>
  <c r="BO114" i="8"/>
  <c r="BO115" i="8" s="1"/>
  <c r="BO60" i="8"/>
  <c r="BO61" i="8" s="1"/>
  <c r="BR100" i="9"/>
  <c r="BR85" i="9"/>
  <c r="BR48" i="9" s="1"/>
  <c r="BL80" i="8"/>
  <c r="BL81" i="8" s="1"/>
  <c r="AQ98" i="8"/>
  <c r="AQ99" i="8" s="1"/>
  <c r="BR66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1" i="9"/>
  <c r="Z62" i="9" s="1"/>
  <c r="BG95" i="9"/>
  <c r="BG96" i="9" s="1"/>
  <c r="H95" i="9"/>
  <c r="H96" i="9" s="1"/>
  <c r="P95" i="9"/>
  <c r="P96" i="9" s="1"/>
  <c r="BH79" i="9"/>
  <c r="BH80" i="9" s="1"/>
  <c r="AR79" i="9"/>
  <c r="AR80" i="9" s="1"/>
  <c r="J98" i="8"/>
  <c r="J99" i="8" s="1"/>
  <c r="J61" i="9"/>
  <c r="J62" i="9" s="1"/>
  <c r="BO95" i="9"/>
  <c r="BO96" i="9" s="1"/>
  <c r="T80" i="8"/>
  <c r="T81" i="8" s="1"/>
  <c r="T86" i="8" s="1"/>
  <c r="BR114" i="9"/>
  <c r="L60" i="8"/>
  <c r="L61" i="8" s="1"/>
  <c r="Q114" i="8"/>
  <c r="Q115" i="8" s="1"/>
  <c r="AM80" i="8"/>
  <c r="AM81" i="8" s="1"/>
  <c r="AM86" i="8" s="1"/>
  <c r="AK79" i="9"/>
  <c r="AK80" i="9" s="1"/>
  <c r="BR85" i="8"/>
  <c r="BR65" i="8"/>
  <c r="AZ79" i="9"/>
  <c r="AZ80" i="9" s="1"/>
  <c r="BD60" i="8"/>
  <c r="BD61" i="8" s="1"/>
  <c r="AS98" i="8"/>
  <c r="AS99" i="8" s="1"/>
  <c r="BH95" i="9"/>
  <c r="BH96" i="9" s="1"/>
  <c r="H60" i="8"/>
  <c r="H61" i="8" s="1"/>
  <c r="H61" i="9"/>
  <c r="H62" i="9" s="1"/>
  <c r="P61" i="9"/>
  <c r="P62" i="9" s="1"/>
  <c r="E46" i="9"/>
  <c r="E47" i="9"/>
  <c r="G47" i="9"/>
  <c r="G46" i="9"/>
  <c r="I46" i="9"/>
  <c r="I47" i="9"/>
  <c r="K47" i="9"/>
  <c r="K46" i="9"/>
  <c r="M46" i="9"/>
  <c r="M47" i="9"/>
  <c r="O47" i="9"/>
  <c r="O46" i="9"/>
  <c r="Q46" i="9"/>
  <c r="Q47" i="9"/>
  <c r="S47" i="9"/>
  <c r="S46" i="9"/>
  <c r="U46" i="9"/>
  <c r="U47" i="9"/>
  <c r="W47" i="9"/>
  <c r="W46" i="9"/>
  <c r="Y46" i="9"/>
  <c r="Y47" i="9"/>
  <c r="AA47" i="9"/>
  <c r="AA46" i="9"/>
  <c r="AC46" i="9"/>
  <c r="AC47" i="9"/>
  <c r="AE46" i="9"/>
  <c r="AE47" i="9"/>
  <c r="AJ46" i="9"/>
  <c r="AJ47" i="9"/>
  <c r="AL46" i="9"/>
  <c r="AL47" i="9"/>
  <c r="AN46" i="9"/>
  <c r="AN47" i="9"/>
  <c r="AP46" i="9"/>
  <c r="AP47" i="9"/>
  <c r="AR46" i="9"/>
  <c r="AR47" i="9"/>
  <c r="AT46" i="9"/>
  <c r="AT47" i="9"/>
  <c r="AV46" i="9"/>
  <c r="AV47" i="9"/>
  <c r="AX46" i="9"/>
  <c r="AX47" i="9"/>
  <c r="AZ46" i="9"/>
  <c r="AZ47" i="9"/>
  <c r="BB46" i="9"/>
  <c r="BB47" i="9"/>
  <c r="BD46" i="9"/>
  <c r="BD47" i="9"/>
  <c r="BF46" i="9"/>
  <c r="BF47" i="9"/>
  <c r="BH46" i="9"/>
  <c r="BH47" i="9"/>
  <c r="BJ46" i="9"/>
  <c r="BJ47" i="9"/>
  <c r="BL46" i="9"/>
  <c r="BL47" i="9"/>
  <c r="BN46" i="9"/>
  <c r="BN47" i="9"/>
  <c r="BP46" i="9"/>
  <c r="BP47" i="9"/>
  <c r="D47" i="9"/>
  <c r="D46" i="9"/>
  <c r="F47" i="9"/>
  <c r="F46" i="9"/>
  <c r="H47" i="9"/>
  <c r="H46" i="9"/>
  <c r="J47" i="9"/>
  <c r="J46" i="9"/>
  <c r="L47" i="9"/>
  <c r="L46" i="9"/>
  <c r="N47" i="9"/>
  <c r="N46" i="9"/>
  <c r="P47" i="9"/>
  <c r="P46" i="9"/>
  <c r="R47" i="9"/>
  <c r="R46" i="9"/>
  <c r="T47" i="9"/>
  <c r="T46" i="9"/>
  <c r="V47" i="9"/>
  <c r="V46" i="9"/>
  <c r="X47" i="9"/>
  <c r="X46" i="9"/>
  <c r="Z47" i="9"/>
  <c r="Z46" i="9"/>
  <c r="AB47" i="9"/>
  <c r="AB46" i="9"/>
  <c r="AD47" i="9"/>
  <c r="AD46" i="9"/>
  <c r="AK47" i="9"/>
  <c r="AK46" i="9"/>
  <c r="AM47" i="9"/>
  <c r="AM46" i="9"/>
  <c r="AO47" i="9"/>
  <c r="AO46" i="9"/>
  <c r="AQ47" i="9"/>
  <c r="AQ46" i="9"/>
  <c r="AS47" i="9"/>
  <c r="AS46" i="9"/>
  <c r="AU47" i="9"/>
  <c r="AU46" i="9"/>
  <c r="AW47" i="9"/>
  <c r="AW46" i="9"/>
  <c r="AY47" i="9"/>
  <c r="AY46" i="9"/>
  <c r="BA47" i="9"/>
  <c r="BA46" i="9"/>
  <c r="BC47" i="9"/>
  <c r="BC46" i="9"/>
  <c r="BE47" i="9"/>
  <c r="BE46" i="9"/>
  <c r="BG47" i="9"/>
  <c r="BG46" i="9"/>
  <c r="BI47" i="9"/>
  <c r="BI46" i="9"/>
  <c r="BK47" i="9"/>
  <c r="BK46" i="9"/>
  <c r="BM47" i="9"/>
  <c r="BM46" i="9"/>
  <c r="BO47" i="9"/>
  <c r="BO46" i="9"/>
  <c r="BQ47" i="9"/>
  <c r="BQ46" i="9"/>
  <c r="E104" i="9"/>
  <c r="E88" i="9"/>
  <c r="E54" i="9"/>
  <c r="E70" i="9"/>
  <c r="G104" i="9"/>
  <c r="G54" i="9"/>
  <c r="G88" i="9"/>
  <c r="G70" i="9"/>
  <c r="I104" i="9"/>
  <c r="I88" i="9"/>
  <c r="I54" i="9"/>
  <c r="I70" i="9"/>
  <c r="K104" i="9"/>
  <c r="K54" i="9"/>
  <c r="K88" i="9"/>
  <c r="K70" i="9"/>
  <c r="M104" i="9"/>
  <c r="M88" i="9"/>
  <c r="M54" i="9"/>
  <c r="M70" i="9"/>
  <c r="O104" i="9"/>
  <c r="O54" i="9"/>
  <c r="O88" i="9"/>
  <c r="O70" i="9"/>
  <c r="Q104" i="9"/>
  <c r="Q88" i="9"/>
  <c r="Q54" i="9"/>
  <c r="Q70" i="9"/>
  <c r="S104" i="9"/>
  <c r="S54" i="9"/>
  <c r="S88" i="9"/>
  <c r="S70" i="9"/>
  <c r="U104" i="9"/>
  <c r="U88" i="9"/>
  <c r="U54" i="9"/>
  <c r="U70" i="9"/>
  <c r="Y104" i="9"/>
  <c r="Y88" i="9"/>
  <c r="Y70" i="9"/>
  <c r="Y54" i="9"/>
  <c r="AA104" i="9"/>
  <c r="AA88" i="9"/>
  <c r="AA70" i="9"/>
  <c r="AA54" i="9"/>
  <c r="AC104" i="9"/>
  <c r="AC88" i="9"/>
  <c r="AC70" i="9"/>
  <c r="AC54" i="9"/>
  <c r="AE104" i="9"/>
  <c r="AE88" i="9"/>
  <c r="AE70" i="9"/>
  <c r="AE54" i="9"/>
  <c r="AJ104" i="9"/>
  <c r="AJ88" i="9"/>
  <c r="AJ70" i="9"/>
  <c r="AJ54" i="9"/>
  <c r="AL104" i="9"/>
  <c r="AL88" i="9"/>
  <c r="AL70" i="9"/>
  <c r="AL54" i="9"/>
  <c r="AN104" i="9"/>
  <c r="AN88" i="9"/>
  <c r="AN70" i="9"/>
  <c r="AN54" i="9"/>
  <c r="AP104" i="9"/>
  <c r="AP88" i="9"/>
  <c r="AP70" i="9"/>
  <c r="AP54" i="9"/>
  <c r="AR104" i="9"/>
  <c r="AR88" i="9"/>
  <c r="AR70" i="9"/>
  <c r="AR54" i="9"/>
  <c r="AT104" i="9"/>
  <c r="AT88" i="9"/>
  <c r="AT70" i="9"/>
  <c r="AT54" i="9"/>
  <c r="AV104" i="9"/>
  <c r="AV88" i="9"/>
  <c r="AV70" i="9"/>
  <c r="AV54" i="9"/>
  <c r="AX104" i="9"/>
  <c r="AX88" i="9"/>
  <c r="AX70" i="9"/>
  <c r="AX54" i="9"/>
  <c r="AZ104" i="9"/>
  <c r="AZ88" i="9"/>
  <c r="AZ70" i="9"/>
  <c r="AZ54" i="9"/>
  <c r="BB104" i="9"/>
  <c r="BB88" i="9"/>
  <c r="BB70" i="9"/>
  <c r="BB54" i="9"/>
  <c r="BD104" i="9"/>
  <c r="BD88" i="9"/>
  <c r="BD70" i="9"/>
  <c r="BD54" i="9"/>
  <c r="BF104" i="9"/>
  <c r="BF88" i="9"/>
  <c r="BF70" i="9"/>
  <c r="BF54" i="9"/>
  <c r="BH104" i="9"/>
  <c r="BH88" i="9"/>
  <c r="BH70" i="9"/>
  <c r="BH54" i="9"/>
  <c r="BJ104" i="9"/>
  <c r="BJ88" i="9"/>
  <c r="BJ70" i="9"/>
  <c r="BJ54" i="9"/>
  <c r="BL104" i="9"/>
  <c r="BL88" i="9"/>
  <c r="BL70" i="9"/>
  <c r="BL54" i="9"/>
  <c r="BN104" i="9"/>
  <c r="BN88" i="9"/>
  <c r="BN70" i="9"/>
  <c r="BN54" i="9"/>
  <c r="BP104" i="9"/>
  <c r="BP88" i="9"/>
  <c r="BP70" i="9"/>
  <c r="BP54" i="9"/>
  <c r="D112" i="9"/>
  <c r="D113" i="9" s="1"/>
  <c r="D98" i="9"/>
  <c r="D99" i="9" s="1"/>
  <c r="D64" i="9"/>
  <c r="D65" i="9" s="1"/>
  <c r="D82" i="9"/>
  <c r="D83" i="9" s="1"/>
  <c r="F112" i="9"/>
  <c r="F113" i="9" s="1"/>
  <c r="F98" i="9"/>
  <c r="F99" i="9" s="1"/>
  <c r="F64" i="9"/>
  <c r="F65" i="9" s="1"/>
  <c r="F82" i="9"/>
  <c r="F83" i="9" s="1"/>
  <c r="H112" i="9"/>
  <c r="H113" i="9" s="1"/>
  <c r="H98" i="9"/>
  <c r="H99" i="9" s="1"/>
  <c r="H64" i="9"/>
  <c r="H65" i="9" s="1"/>
  <c r="H82" i="9"/>
  <c r="H83" i="9" s="1"/>
  <c r="J112" i="9"/>
  <c r="J113" i="9" s="1"/>
  <c r="J98" i="9"/>
  <c r="J99" i="9" s="1"/>
  <c r="J64" i="9"/>
  <c r="J65" i="9" s="1"/>
  <c r="J82" i="9"/>
  <c r="J83" i="9" s="1"/>
  <c r="L112" i="9"/>
  <c r="L113" i="9" s="1"/>
  <c r="L98" i="9"/>
  <c r="L99" i="9" s="1"/>
  <c r="L64" i="9"/>
  <c r="L65" i="9" s="1"/>
  <c r="L82" i="9"/>
  <c r="L83" i="9" s="1"/>
  <c r="N112" i="9"/>
  <c r="N113" i="9" s="1"/>
  <c r="N98" i="9"/>
  <c r="N99" i="9" s="1"/>
  <c r="N64" i="9"/>
  <c r="N65" i="9" s="1"/>
  <c r="N82" i="9"/>
  <c r="N83" i="9" s="1"/>
  <c r="P112" i="9"/>
  <c r="P113" i="9" s="1"/>
  <c r="P98" i="9"/>
  <c r="P99" i="9" s="1"/>
  <c r="P64" i="9"/>
  <c r="P65" i="9" s="1"/>
  <c r="P82" i="9"/>
  <c r="P83" i="9" s="1"/>
  <c r="R112" i="9"/>
  <c r="R113" i="9" s="1"/>
  <c r="R98" i="9"/>
  <c r="R99" i="9" s="1"/>
  <c r="R64" i="9"/>
  <c r="R65" i="9" s="1"/>
  <c r="R82" i="9"/>
  <c r="R83" i="9" s="1"/>
  <c r="T112" i="9"/>
  <c r="T113" i="9" s="1"/>
  <c r="T98" i="9"/>
  <c r="T99" i="9" s="1"/>
  <c r="T64" i="9"/>
  <c r="T65" i="9" s="1"/>
  <c r="T82" i="9"/>
  <c r="T83" i="9" s="1"/>
  <c r="V112" i="9"/>
  <c r="V113" i="9" s="1"/>
  <c r="V98" i="9"/>
  <c r="V99" i="9" s="1"/>
  <c r="V64" i="9"/>
  <c r="V65" i="9" s="1"/>
  <c r="V82" i="9"/>
  <c r="V83" i="9" s="1"/>
  <c r="X112" i="9"/>
  <c r="X113" i="9" s="1"/>
  <c r="X98" i="9"/>
  <c r="X99" i="9" s="1"/>
  <c r="X64" i="9"/>
  <c r="X65" i="9" s="1"/>
  <c r="X82" i="9"/>
  <c r="X83" i="9" s="1"/>
  <c r="Z112" i="9"/>
  <c r="Z113" i="9" s="1"/>
  <c r="Z98" i="9"/>
  <c r="Z99" i="9" s="1"/>
  <c r="Z64" i="9"/>
  <c r="Z65" i="9" s="1"/>
  <c r="Z82" i="9"/>
  <c r="Z83" i="9" s="1"/>
  <c r="AB112" i="9"/>
  <c r="AB113" i="9" s="1"/>
  <c r="AB98" i="9"/>
  <c r="AB99" i="9" s="1"/>
  <c r="AB64" i="9"/>
  <c r="AB65" i="9" s="1"/>
  <c r="AB82" i="9"/>
  <c r="AB83" i="9" s="1"/>
  <c r="AD112" i="9"/>
  <c r="AD113" i="9" s="1"/>
  <c r="AD98" i="9"/>
  <c r="AD99" i="9" s="1"/>
  <c r="AD64" i="9"/>
  <c r="AD65" i="9" s="1"/>
  <c r="AD82" i="9"/>
  <c r="AD83" i="9" s="1"/>
  <c r="AK112" i="9"/>
  <c r="AK113" i="9" s="1"/>
  <c r="AK98" i="9"/>
  <c r="AK99" i="9" s="1"/>
  <c r="AK64" i="9"/>
  <c r="AK65" i="9" s="1"/>
  <c r="AK82" i="9"/>
  <c r="AK83" i="9" s="1"/>
  <c r="AM112" i="9"/>
  <c r="AM113" i="9" s="1"/>
  <c r="AM98" i="9"/>
  <c r="AM99" i="9" s="1"/>
  <c r="AM64" i="9"/>
  <c r="AM65" i="9" s="1"/>
  <c r="AM82" i="9"/>
  <c r="AM83" i="9" s="1"/>
  <c r="AO112" i="9"/>
  <c r="AO113" i="9" s="1"/>
  <c r="AO98" i="9"/>
  <c r="AO99" i="9" s="1"/>
  <c r="AO64" i="9"/>
  <c r="AO65" i="9" s="1"/>
  <c r="AO82" i="9"/>
  <c r="AO83" i="9" s="1"/>
  <c r="AQ112" i="9"/>
  <c r="AQ113" i="9" s="1"/>
  <c r="AQ98" i="9"/>
  <c r="AQ99" i="9" s="1"/>
  <c r="AQ64" i="9"/>
  <c r="AQ65" i="9" s="1"/>
  <c r="AQ82" i="9"/>
  <c r="AQ83" i="9" s="1"/>
  <c r="AS112" i="9"/>
  <c r="AS113" i="9" s="1"/>
  <c r="AS98" i="9"/>
  <c r="AS99" i="9" s="1"/>
  <c r="AS64" i="9"/>
  <c r="AS65" i="9" s="1"/>
  <c r="AS82" i="9"/>
  <c r="AS83" i="9" s="1"/>
  <c r="AU112" i="9"/>
  <c r="AU113" i="9" s="1"/>
  <c r="AU98" i="9"/>
  <c r="AU99" i="9" s="1"/>
  <c r="AU64" i="9"/>
  <c r="AU65" i="9" s="1"/>
  <c r="AU82" i="9"/>
  <c r="AU83" i="9" s="1"/>
  <c r="AW112" i="9"/>
  <c r="AW113" i="9" s="1"/>
  <c r="AW98" i="9"/>
  <c r="AW99" i="9" s="1"/>
  <c r="AW64" i="9"/>
  <c r="AW65" i="9" s="1"/>
  <c r="AW82" i="9"/>
  <c r="AW83" i="9" s="1"/>
  <c r="AY112" i="9"/>
  <c r="AY113" i="9" s="1"/>
  <c r="AY98" i="9"/>
  <c r="AY99" i="9" s="1"/>
  <c r="AY64" i="9"/>
  <c r="AY65" i="9" s="1"/>
  <c r="AY82" i="9"/>
  <c r="AY83" i="9" s="1"/>
  <c r="BA112" i="9"/>
  <c r="BA113" i="9" s="1"/>
  <c r="BA98" i="9"/>
  <c r="BA99" i="9" s="1"/>
  <c r="BA64" i="9"/>
  <c r="BA65" i="9" s="1"/>
  <c r="BA82" i="9"/>
  <c r="BA83" i="9" s="1"/>
  <c r="BC112" i="9"/>
  <c r="BC113" i="9" s="1"/>
  <c r="BC98" i="9"/>
  <c r="BC99" i="9" s="1"/>
  <c r="BC64" i="9"/>
  <c r="BC65" i="9" s="1"/>
  <c r="BC82" i="9"/>
  <c r="BC83" i="9" s="1"/>
  <c r="BE112" i="9"/>
  <c r="BE113" i="9" s="1"/>
  <c r="BE98" i="9"/>
  <c r="BE99" i="9" s="1"/>
  <c r="BE64" i="9"/>
  <c r="BE65" i="9" s="1"/>
  <c r="BE82" i="9"/>
  <c r="BE83" i="9" s="1"/>
  <c r="BG112" i="9"/>
  <c r="BG113" i="9" s="1"/>
  <c r="BG98" i="9"/>
  <c r="BG99" i="9" s="1"/>
  <c r="BG64" i="9"/>
  <c r="BG65" i="9" s="1"/>
  <c r="BG82" i="9"/>
  <c r="BG83" i="9" s="1"/>
  <c r="BI112" i="9"/>
  <c r="BI113" i="9" s="1"/>
  <c r="BI98" i="9"/>
  <c r="BI99" i="9" s="1"/>
  <c r="BI64" i="9"/>
  <c r="BI65" i="9" s="1"/>
  <c r="BI82" i="9"/>
  <c r="BI83" i="9" s="1"/>
  <c r="BK112" i="9"/>
  <c r="BK113" i="9" s="1"/>
  <c r="BK98" i="9"/>
  <c r="BK99" i="9" s="1"/>
  <c r="BK64" i="9"/>
  <c r="BK65" i="9" s="1"/>
  <c r="BK82" i="9"/>
  <c r="BK83" i="9" s="1"/>
  <c r="BM112" i="9"/>
  <c r="BM113" i="9" s="1"/>
  <c r="BM98" i="9"/>
  <c r="BM99" i="9" s="1"/>
  <c r="BM64" i="9"/>
  <c r="BM65" i="9" s="1"/>
  <c r="BM82" i="9"/>
  <c r="BM83" i="9" s="1"/>
  <c r="BO112" i="9"/>
  <c r="BO113" i="9" s="1"/>
  <c r="BO98" i="9"/>
  <c r="BO99" i="9" s="1"/>
  <c r="BO64" i="9"/>
  <c r="BO65" i="9" s="1"/>
  <c r="BO82" i="9"/>
  <c r="BO83" i="9" s="1"/>
  <c r="BQ112" i="9"/>
  <c r="BQ113" i="9" s="1"/>
  <c r="BQ98" i="9"/>
  <c r="BQ99" i="9" s="1"/>
  <c r="BQ64" i="9"/>
  <c r="BQ65" i="9" s="1"/>
  <c r="BQ82" i="9"/>
  <c r="BQ83" i="9" s="1"/>
  <c r="D104" i="9"/>
  <c r="D88" i="9"/>
  <c r="D70" i="9"/>
  <c r="D54" i="9"/>
  <c r="F104" i="9"/>
  <c r="F88" i="9"/>
  <c r="F70" i="9"/>
  <c r="F54" i="9"/>
  <c r="H104" i="9"/>
  <c r="H88" i="9"/>
  <c r="H70" i="9"/>
  <c r="H54" i="9"/>
  <c r="J104" i="9"/>
  <c r="J88" i="9"/>
  <c r="J70" i="9"/>
  <c r="J54" i="9"/>
  <c r="L104" i="9"/>
  <c r="L88" i="9"/>
  <c r="L70" i="9"/>
  <c r="L54" i="9"/>
  <c r="N104" i="9"/>
  <c r="N88" i="9"/>
  <c r="N70" i="9"/>
  <c r="N54" i="9"/>
  <c r="P104" i="9"/>
  <c r="P88" i="9"/>
  <c r="P70" i="9"/>
  <c r="P54" i="9"/>
  <c r="R104" i="9"/>
  <c r="R88" i="9"/>
  <c r="R70" i="9"/>
  <c r="R54" i="9"/>
  <c r="T104" i="9"/>
  <c r="T88" i="9"/>
  <c r="T70" i="9"/>
  <c r="T54" i="9"/>
  <c r="V104" i="9"/>
  <c r="V88" i="9"/>
  <c r="V70" i="9"/>
  <c r="V54" i="9"/>
  <c r="X104" i="9"/>
  <c r="X54" i="9"/>
  <c r="X88" i="9"/>
  <c r="X70" i="9"/>
  <c r="Z104" i="9"/>
  <c r="Z88" i="9"/>
  <c r="Z54" i="9"/>
  <c r="Z70" i="9"/>
  <c r="AB104" i="9"/>
  <c r="AB54" i="9"/>
  <c r="AB88" i="9"/>
  <c r="AB70" i="9"/>
  <c r="AD104" i="9"/>
  <c r="AD88" i="9"/>
  <c r="AD54" i="9"/>
  <c r="AD70" i="9"/>
  <c r="AK104" i="9"/>
  <c r="AK88" i="9"/>
  <c r="AK54" i="9"/>
  <c r="AK70" i="9"/>
  <c r="AM104" i="9"/>
  <c r="AM54" i="9"/>
  <c r="AM88" i="9"/>
  <c r="AM70" i="9"/>
  <c r="AO104" i="9"/>
  <c r="AO88" i="9"/>
  <c r="AO54" i="9"/>
  <c r="AO70" i="9"/>
  <c r="AQ104" i="9"/>
  <c r="AQ54" i="9"/>
  <c r="AQ88" i="9"/>
  <c r="AQ70" i="9"/>
  <c r="AS104" i="9"/>
  <c r="AS88" i="9"/>
  <c r="AS54" i="9"/>
  <c r="AS70" i="9"/>
  <c r="AU104" i="9"/>
  <c r="AU54" i="9"/>
  <c r="AU88" i="9"/>
  <c r="AU70" i="9"/>
  <c r="AW104" i="9"/>
  <c r="AW88" i="9"/>
  <c r="AW54" i="9"/>
  <c r="AW70" i="9"/>
  <c r="AY104" i="9"/>
  <c r="AY88" i="9"/>
  <c r="AY54" i="9"/>
  <c r="AY70" i="9"/>
  <c r="BA104" i="9"/>
  <c r="BA88" i="9"/>
  <c r="BA54" i="9"/>
  <c r="BA70" i="9"/>
  <c r="BC104" i="9"/>
  <c r="BC88" i="9"/>
  <c r="BC54" i="9"/>
  <c r="BC70" i="9"/>
  <c r="BE104" i="9"/>
  <c r="BE88" i="9"/>
  <c r="BE54" i="9"/>
  <c r="BE70" i="9"/>
  <c r="BG104" i="9"/>
  <c r="BG88" i="9"/>
  <c r="BG54" i="9"/>
  <c r="BG70" i="9"/>
  <c r="BI104" i="9"/>
  <c r="BI88" i="9"/>
  <c r="BI54" i="9"/>
  <c r="BI70" i="9"/>
  <c r="BK104" i="9"/>
  <c r="BK88" i="9"/>
  <c r="BK54" i="9"/>
  <c r="BK70" i="9"/>
  <c r="BM104" i="9"/>
  <c r="BM88" i="9"/>
  <c r="BM54" i="9"/>
  <c r="BM70" i="9"/>
  <c r="BO104" i="9"/>
  <c r="BO88" i="9"/>
  <c r="BO54" i="9"/>
  <c r="BO70" i="9"/>
  <c r="BQ104" i="9"/>
  <c r="BQ88" i="9"/>
  <c r="BQ54" i="9"/>
  <c r="BQ70" i="9"/>
  <c r="E112" i="9"/>
  <c r="E113" i="9" s="1"/>
  <c r="E98" i="9"/>
  <c r="E99" i="9" s="1"/>
  <c r="E82" i="9"/>
  <c r="E83" i="9" s="1"/>
  <c r="E64" i="9"/>
  <c r="E65" i="9" s="1"/>
  <c r="G112" i="9"/>
  <c r="G113" i="9" s="1"/>
  <c r="G98" i="9"/>
  <c r="G99" i="9" s="1"/>
  <c r="G82" i="9"/>
  <c r="G83" i="9" s="1"/>
  <c r="G64" i="9"/>
  <c r="G65" i="9" s="1"/>
  <c r="I112" i="9"/>
  <c r="I113" i="9" s="1"/>
  <c r="I98" i="9"/>
  <c r="I99" i="9" s="1"/>
  <c r="I82" i="9"/>
  <c r="I83" i="9" s="1"/>
  <c r="I64" i="9"/>
  <c r="I65" i="9" s="1"/>
  <c r="K112" i="9"/>
  <c r="K113" i="9" s="1"/>
  <c r="K98" i="9"/>
  <c r="K99" i="9" s="1"/>
  <c r="K82" i="9"/>
  <c r="K83" i="9" s="1"/>
  <c r="K64" i="9"/>
  <c r="K65" i="9" s="1"/>
  <c r="M112" i="9"/>
  <c r="M113" i="9" s="1"/>
  <c r="M98" i="9"/>
  <c r="M99" i="9" s="1"/>
  <c r="M82" i="9"/>
  <c r="M83" i="9" s="1"/>
  <c r="M64" i="9"/>
  <c r="M65" i="9" s="1"/>
  <c r="O112" i="9"/>
  <c r="O113" i="9" s="1"/>
  <c r="O98" i="9"/>
  <c r="O99" i="9" s="1"/>
  <c r="O82" i="9"/>
  <c r="O83" i="9" s="1"/>
  <c r="O64" i="9"/>
  <c r="O65" i="9" s="1"/>
  <c r="Q112" i="9"/>
  <c r="Q113" i="9" s="1"/>
  <c r="Q98" i="9"/>
  <c r="Q99" i="9" s="1"/>
  <c r="Q82" i="9"/>
  <c r="Q83" i="9" s="1"/>
  <c r="Q64" i="9"/>
  <c r="Q65" i="9" s="1"/>
  <c r="S112" i="9"/>
  <c r="S113" i="9" s="1"/>
  <c r="S98" i="9"/>
  <c r="S99" i="9" s="1"/>
  <c r="S82" i="9"/>
  <c r="S83" i="9" s="1"/>
  <c r="S64" i="9"/>
  <c r="S65" i="9" s="1"/>
  <c r="U112" i="9"/>
  <c r="U113" i="9" s="1"/>
  <c r="U98" i="9"/>
  <c r="U99" i="9" s="1"/>
  <c r="U82" i="9"/>
  <c r="U83" i="9" s="1"/>
  <c r="U64" i="9"/>
  <c r="U65" i="9" s="1"/>
  <c r="W112" i="9"/>
  <c r="W113" i="9" s="1"/>
  <c r="W98" i="9"/>
  <c r="W99" i="9" s="1"/>
  <c r="W82" i="9"/>
  <c r="W83" i="9" s="1"/>
  <c r="W64" i="9"/>
  <c r="W65" i="9" s="1"/>
  <c r="Y112" i="9"/>
  <c r="Y113" i="9" s="1"/>
  <c r="Y98" i="9"/>
  <c r="Y99" i="9" s="1"/>
  <c r="Y82" i="9"/>
  <c r="Y83" i="9" s="1"/>
  <c r="Y64" i="9"/>
  <c r="Y65" i="9" s="1"/>
  <c r="AA112" i="9"/>
  <c r="AA113" i="9" s="1"/>
  <c r="AA98" i="9"/>
  <c r="AA99" i="9" s="1"/>
  <c r="AA82" i="9"/>
  <c r="AA83" i="9" s="1"/>
  <c r="AA64" i="9"/>
  <c r="AA65" i="9" s="1"/>
  <c r="AC112" i="9"/>
  <c r="AC113" i="9" s="1"/>
  <c r="AC98" i="9"/>
  <c r="AC99" i="9" s="1"/>
  <c r="AC82" i="9"/>
  <c r="AC83" i="9" s="1"/>
  <c r="AC64" i="9"/>
  <c r="AC65" i="9" s="1"/>
  <c r="AE112" i="9"/>
  <c r="AE113" i="9" s="1"/>
  <c r="AE98" i="9"/>
  <c r="AE99" i="9" s="1"/>
  <c r="AE82" i="9"/>
  <c r="AE83" i="9" s="1"/>
  <c r="AE64" i="9"/>
  <c r="AE65" i="9" s="1"/>
  <c r="AJ112" i="9"/>
  <c r="AJ113" i="9" s="1"/>
  <c r="AJ98" i="9"/>
  <c r="AJ99" i="9" s="1"/>
  <c r="AJ82" i="9"/>
  <c r="AJ83" i="9" s="1"/>
  <c r="AJ64" i="9"/>
  <c r="AJ65" i="9" s="1"/>
  <c r="AL112" i="9"/>
  <c r="AL113" i="9" s="1"/>
  <c r="AL98" i="9"/>
  <c r="AL99" i="9" s="1"/>
  <c r="AL82" i="9"/>
  <c r="AL83" i="9" s="1"/>
  <c r="AL64" i="9"/>
  <c r="AL65" i="9" s="1"/>
  <c r="AN112" i="9"/>
  <c r="AN113" i="9" s="1"/>
  <c r="AN98" i="9"/>
  <c r="AN99" i="9" s="1"/>
  <c r="AN82" i="9"/>
  <c r="AN83" i="9" s="1"/>
  <c r="AN64" i="9"/>
  <c r="AN65" i="9" s="1"/>
  <c r="AP112" i="9"/>
  <c r="AP113" i="9" s="1"/>
  <c r="AP98" i="9"/>
  <c r="AP99" i="9" s="1"/>
  <c r="AP82" i="9"/>
  <c r="AP83" i="9" s="1"/>
  <c r="AP64" i="9"/>
  <c r="AP65" i="9" s="1"/>
  <c r="AR112" i="9"/>
  <c r="AR113" i="9" s="1"/>
  <c r="AR98" i="9"/>
  <c r="AR99" i="9" s="1"/>
  <c r="AR82" i="9"/>
  <c r="AR83" i="9" s="1"/>
  <c r="AR64" i="9"/>
  <c r="AR65" i="9" s="1"/>
  <c r="AT112" i="9"/>
  <c r="AT113" i="9" s="1"/>
  <c r="AT98" i="9"/>
  <c r="AT99" i="9" s="1"/>
  <c r="AT82" i="9"/>
  <c r="AT83" i="9" s="1"/>
  <c r="AT64" i="9"/>
  <c r="AT65" i="9" s="1"/>
  <c r="AV112" i="9"/>
  <c r="AV113" i="9" s="1"/>
  <c r="AV98" i="9"/>
  <c r="AV99" i="9" s="1"/>
  <c r="AV82" i="9"/>
  <c r="AV83" i="9" s="1"/>
  <c r="AV64" i="9"/>
  <c r="AV65" i="9" s="1"/>
  <c r="AX112" i="9"/>
  <c r="AX113" i="9" s="1"/>
  <c r="AX98" i="9"/>
  <c r="AX99" i="9" s="1"/>
  <c r="AX82" i="9"/>
  <c r="AX83" i="9" s="1"/>
  <c r="AX64" i="9"/>
  <c r="AX65" i="9" s="1"/>
  <c r="AZ112" i="9"/>
  <c r="AZ113" i="9" s="1"/>
  <c r="AZ98" i="9"/>
  <c r="AZ99" i="9" s="1"/>
  <c r="AZ82" i="9"/>
  <c r="AZ83" i="9" s="1"/>
  <c r="AZ64" i="9"/>
  <c r="AZ65" i="9" s="1"/>
  <c r="BB112" i="9"/>
  <c r="BB113" i="9" s="1"/>
  <c r="BB98" i="9"/>
  <c r="BB99" i="9" s="1"/>
  <c r="BB82" i="9"/>
  <c r="BB83" i="9" s="1"/>
  <c r="BB64" i="9"/>
  <c r="BB65" i="9" s="1"/>
  <c r="BD112" i="9"/>
  <c r="BD113" i="9" s="1"/>
  <c r="BD98" i="9"/>
  <c r="BD99" i="9" s="1"/>
  <c r="BD82" i="9"/>
  <c r="BD83" i="9" s="1"/>
  <c r="BD64" i="9"/>
  <c r="BD65" i="9" s="1"/>
  <c r="BF112" i="9"/>
  <c r="BF113" i="9" s="1"/>
  <c r="BF98" i="9"/>
  <c r="BF99" i="9" s="1"/>
  <c r="BF82" i="9"/>
  <c r="BF83" i="9" s="1"/>
  <c r="BF64" i="9"/>
  <c r="BF65" i="9" s="1"/>
  <c r="BH112" i="9"/>
  <c r="BH113" i="9" s="1"/>
  <c r="BH98" i="9"/>
  <c r="BH99" i="9" s="1"/>
  <c r="BH82" i="9"/>
  <c r="BH83" i="9" s="1"/>
  <c r="BH64" i="9"/>
  <c r="BH65" i="9" s="1"/>
  <c r="BJ112" i="9"/>
  <c r="BJ113" i="9" s="1"/>
  <c r="BJ98" i="9"/>
  <c r="BJ99" i="9" s="1"/>
  <c r="BJ82" i="9"/>
  <c r="BJ83" i="9" s="1"/>
  <c r="BJ64" i="9"/>
  <c r="BJ65" i="9" s="1"/>
  <c r="BL112" i="9"/>
  <c r="BL113" i="9" s="1"/>
  <c r="BL98" i="9"/>
  <c r="BL99" i="9" s="1"/>
  <c r="BL82" i="9"/>
  <c r="BL83" i="9" s="1"/>
  <c r="BL64" i="9"/>
  <c r="BL65" i="9" s="1"/>
  <c r="BN112" i="9"/>
  <c r="BN113" i="9" s="1"/>
  <c r="BN98" i="9"/>
  <c r="BN99" i="9" s="1"/>
  <c r="BN82" i="9"/>
  <c r="BN83" i="9" s="1"/>
  <c r="BN64" i="9"/>
  <c r="BN65" i="9" s="1"/>
  <c r="BP112" i="9"/>
  <c r="BP113" i="9" s="1"/>
  <c r="BP98" i="9"/>
  <c r="BP99" i="9" s="1"/>
  <c r="BP82" i="9"/>
  <c r="BP83" i="9" s="1"/>
  <c r="BP64" i="9"/>
  <c r="BP65" i="9" s="1"/>
  <c r="D45" i="9"/>
  <c r="F45" i="9"/>
  <c r="H45" i="9"/>
  <c r="J45" i="9"/>
  <c r="L45" i="9"/>
  <c r="N45" i="9"/>
  <c r="P45" i="9"/>
  <c r="R45" i="9"/>
  <c r="T45" i="9"/>
  <c r="V45" i="9"/>
  <c r="X45" i="9"/>
  <c r="Z45" i="9"/>
  <c r="AB45" i="9"/>
  <c r="AD45" i="9"/>
  <c r="AK45" i="9"/>
  <c r="AM45" i="9"/>
  <c r="AO45" i="9"/>
  <c r="AQ45" i="9"/>
  <c r="AS45" i="9"/>
  <c r="AU45" i="9"/>
  <c r="AW45" i="9"/>
  <c r="AY45" i="9"/>
  <c r="BA45" i="9"/>
  <c r="BC45" i="9"/>
  <c r="BE45" i="9"/>
  <c r="BG45" i="9"/>
  <c r="BI45" i="9"/>
  <c r="BK45" i="9"/>
  <c r="BM45" i="9"/>
  <c r="BO45" i="9"/>
  <c r="BQ45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J86" i="8"/>
  <c r="L86" i="8"/>
  <c r="L85" i="8"/>
  <c r="N85" i="8"/>
  <c r="R86" i="8"/>
  <c r="R85" i="8"/>
  <c r="V86" i="8"/>
  <c r="V85" i="8"/>
  <c r="X86" i="8"/>
  <c r="Z85" i="8"/>
  <c r="Z86" i="8"/>
  <c r="AD85" i="8"/>
  <c r="AD86" i="8"/>
  <c r="AO85" i="8"/>
  <c r="AO86" i="8"/>
  <c r="AW85" i="8"/>
  <c r="AW86" i="8"/>
  <c r="AY85" i="8"/>
  <c r="AY86" i="8"/>
  <c r="BE85" i="8"/>
  <c r="BE86" i="8"/>
  <c r="BM85" i="8"/>
  <c r="BM86" i="8"/>
  <c r="BO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AC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AY48" i="12" l="1"/>
  <c r="AU86" i="8"/>
  <c r="AS85" i="8"/>
  <c r="AQ85" i="8"/>
  <c r="BS100" i="12"/>
  <c r="BT100" i="12" s="1"/>
  <c r="BC86" i="8"/>
  <c r="J48" i="12"/>
  <c r="BS114" i="12"/>
  <c r="BT114" i="12" s="1"/>
  <c r="BJ46" i="8"/>
  <c r="N46" i="8"/>
  <c r="M48" i="12"/>
  <c r="AN46" i="8"/>
  <c r="F85" i="8"/>
  <c r="BI86" i="8"/>
  <c r="BG86" i="8"/>
  <c r="T85" i="8"/>
  <c r="AJ48" i="12"/>
  <c r="AT46" i="8"/>
  <c r="AW48" i="12"/>
  <c r="Y46" i="8"/>
  <c r="BQ85" i="8"/>
  <c r="F100" i="9"/>
  <c r="Z100" i="9"/>
  <c r="BS85" i="12"/>
  <c r="BT85" i="12" s="1"/>
  <c r="BT119" i="12" s="1"/>
  <c r="L48" i="12"/>
  <c r="BS84" i="12"/>
  <c r="BT84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0" i="9"/>
  <c r="U46" i="8"/>
  <c r="Q46" i="8"/>
  <c r="AD66" i="9"/>
  <c r="AD84" i="9"/>
  <c r="AZ46" i="8"/>
  <c r="AN103" i="8"/>
  <c r="BN47" i="8"/>
  <c r="AQ66" i="9"/>
  <c r="L101" i="9"/>
  <c r="AM85" i="9"/>
  <c r="J66" i="9"/>
  <c r="AU101" i="9"/>
  <c r="E115" i="9"/>
  <c r="AN115" i="9"/>
  <c r="AV115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0" i="9"/>
  <c r="N100" i="9"/>
  <c r="X66" i="9"/>
  <c r="AM101" i="9"/>
  <c r="BE66" i="9"/>
  <c r="Q85" i="9"/>
  <c r="BG101" i="9"/>
  <c r="X100" i="9"/>
  <c r="BO100" i="9"/>
  <c r="S85" i="9"/>
  <c r="AU114" i="9"/>
  <c r="D101" i="9"/>
  <c r="AU100" i="9"/>
  <c r="AY101" i="9"/>
  <c r="P101" i="9"/>
  <c r="AJ100" i="9"/>
  <c r="L114" i="9"/>
  <c r="O103" i="8"/>
  <c r="F120" i="8"/>
  <c r="F119" i="8"/>
  <c r="AW120" i="8"/>
  <c r="BE120" i="8"/>
  <c r="BM119" i="8"/>
  <c r="V120" i="8"/>
  <c r="AD119" i="8"/>
  <c r="AO120" i="8"/>
  <c r="T114" i="9"/>
  <c r="BB101" i="9"/>
  <c r="AB114" i="9"/>
  <c r="AW100" i="9"/>
  <c r="BB100" i="9"/>
  <c r="K100" i="9"/>
  <c r="AM114" i="9"/>
  <c r="BH100" i="9"/>
  <c r="O101" i="9"/>
  <c r="BC114" i="9"/>
  <c r="U100" i="9"/>
  <c r="Q100" i="9"/>
  <c r="BK114" i="9"/>
  <c r="BQ100" i="9"/>
  <c r="AK100" i="9"/>
  <c r="AA100" i="9"/>
  <c r="D114" i="9"/>
  <c r="AC100" i="9"/>
  <c r="AR120" i="8"/>
  <c r="AK119" i="8"/>
  <c r="H66" i="9"/>
  <c r="BG66" i="9"/>
  <c r="BI85" i="9"/>
  <c r="BK66" i="9"/>
  <c r="L66" i="9"/>
  <c r="BM85" i="9"/>
  <c r="BQ85" i="9"/>
  <c r="AB66" i="9"/>
  <c r="F84" i="9"/>
  <c r="U85" i="9"/>
  <c r="V84" i="9"/>
  <c r="AU66" i="9"/>
  <c r="BD120" i="8"/>
  <c r="AN120" i="8"/>
  <c r="BK103" i="8"/>
  <c r="AE103" i="8"/>
  <c r="V114" i="9"/>
  <c r="BM114" i="9"/>
  <c r="Z114" i="9"/>
  <c r="AK85" i="9"/>
  <c r="BQ114" i="9"/>
  <c r="F114" i="9"/>
  <c r="AS114" i="9"/>
  <c r="J114" i="9"/>
  <c r="BA114" i="9"/>
  <c r="N114" i="9"/>
  <c r="AC115" i="9"/>
  <c r="BM100" i="9"/>
  <c r="AZ100" i="9"/>
  <c r="AA101" i="9"/>
  <c r="I100" i="9"/>
  <c r="O85" i="9"/>
  <c r="AW66" i="9"/>
  <c r="Z66" i="9"/>
  <c r="F66" i="9"/>
  <c r="BE85" i="9"/>
  <c r="N84" i="9"/>
  <c r="BA66" i="9"/>
  <c r="S120" i="8"/>
  <c r="U115" i="9"/>
  <c r="AW114" i="9"/>
  <c r="BI100" i="9"/>
  <c r="AO100" i="9"/>
  <c r="X101" i="9"/>
  <c r="D100" i="9"/>
  <c r="AP100" i="9"/>
  <c r="Y100" i="9"/>
  <c r="E100" i="9"/>
  <c r="BQ66" i="9"/>
  <c r="AW85" i="9"/>
  <c r="J84" i="9"/>
  <c r="AU119" i="8"/>
  <c r="V103" i="8"/>
  <c r="AP103" i="8"/>
  <c r="G115" i="9"/>
  <c r="BG100" i="9"/>
  <c r="AM100" i="9"/>
  <c r="V100" i="9"/>
  <c r="BP100" i="9"/>
  <c r="AP101" i="9"/>
  <c r="W100" i="9"/>
  <c r="BJ85" i="9"/>
  <c r="BM66" i="9"/>
  <c r="AS66" i="9"/>
  <c r="V66" i="9"/>
  <c r="AO85" i="9"/>
  <c r="H85" i="9"/>
  <c r="R103" i="8"/>
  <c r="BN100" i="9"/>
  <c r="AL100" i="9"/>
  <c r="BF85" i="9"/>
  <c r="R66" i="9"/>
  <c r="BE100" i="9"/>
  <c r="AL101" i="9"/>
  <c r="AX85" i="9"/>
  <c r="BI66" i="9"/>
  <c r="AO66" i="9"/>
  <c r="N66" i="9"/>
  <c r="D84" i="9"/>
  <c r="BF100" i="9"/>
  <c r="O100" i="9"/>
  <c r="AK66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1" i="9"/>
  <c r="P100" i="9"/>
  <c r="AT101" i="9"/>
  <c r="S101" i="9"/>
  <c r="W85" i="9"/>
  <c r="M115" i="9"/>
  <c r="BE114" i="9"/>
  <c r="AK114" i="9"/>
  <c r="BK100" i="9"/>
  <c r="BA100" i="9"/>
  <c r="AQ101" i="9"/>
  <c r="AB100" i="9"/>
  <c r="R100" i="9"/>
  <c r="H101" i="9"/>
  <c r="BJ101" i="9"/>
  <c r="AT100" i="9"/>
  <c r="AE101" i="9"/>
  <c r="S100" i="9"/>
  <c r="G100" i="9"/>
  <c r="AA85" i="9"/>
  <c r="BO66" i="9"/>
  <c r="AY66" i="9"/>
  <c r="P66" i="9"/>
  <c r="AS85" i="9"/>
  <c r="R84" i="9"/>
  <c r="O115" i="9"/>
  <c r="H100" i="9"/>
  <c r="AP85" i="9"/>
  <c r="BI114" i="9"/>
  <c r="BC101" i="9"/>
  <c r="AQ100" i="9"/>
  <c r="T101" i="9"/>
  <c r="BJ100" i="9"/>
  <c r="AX101" i="9"/>
  <c r="AE100" i="9"/>
  <c r="S115" i="9"/>
  <c r="AO114" i="9"/>
  <c r="R114" i="9"/>
  <c r="BO101" i="9"/>
  <c r="BC100" i="9"/>
  <c r="AS100" i="9"/>
  <c r="T100" i="9"/>
  <c r="J100" i="9"/>
  <c r="BN101" i="9"/>
  <c r="AX100" i="9"/>
  <c r="W101" i="9"/>
  <c r="K101" i="9"/>
  <c r="AT85" i="9"/>
  <c r="G85" i="9"/>
  <c r="BC66" i="9"/>
  <c r="AM66" i="9"/>
  <c r="T66" i="9"/>
  <c r="BA85" i="9"/>
  <c r="Z84" i="9"/>
  <c r="D85" i="9"/>
  <c r="K115" i="9"/>
  <c r="AD114" i="9"/>
  <c r="AY100" i="9"/>
  <c r="AB101" i="9"/>
  <c r="G101" i="9"/>
  <c r="D66" i="9"/>
  <c r="BP115" i="9"/>
  <c r="BK84" i="9"/>
  <c r="AU84" i="9"/>
  <c r="AB84" i="9"/>
  <c r="I85" i="9"/>
  <c r="AU85" i="9"/>
  <c r="P85" i="9"/>
  <c r="AY84" i="9"/>
  <c r="T85" i="9"/>
  <c r="AJ115" i="9"/>
  <c r="AM84" i="9"/>
  <c r="T84" i="9"/>
  <c r="BG84" i="9"/>
  <c r="X85" i="9"/>
  <c r="AZ115" i="9"/>
  <c r="E85" i="9"/>
  <c r="L85" i="9"/>
  <c r="BF101" i="9"/>
  <c r="AR100" i="9"/>
  <c r="AE85" i="9"/>
  <c r="K85" i="9"/>
  <c r="BC84" i="9"/>
  <c r="L84" i="9"/>
  <c r="AL85" i="9"/>
  <c r="M85" i="9"/>
  <c r="BC85" i="9"/>
  <c r="AQ84" i="9"/>
  <c r="AB85" i="9"/>
  <c r="BO84" i="9"/>
  <c r="BD115" i="9"/>
  <c r="X84" i="9"/>
  <c r="BH115" i="9"/>
  <c r="Y115" i="9"/>
  <c r="I115" i="9"/>
  <c r="BG114" i="9"/>
  <c r="AQ114" i="9"/>
  <c r="X114" i="9"/>
  <c r="H114" i="9"/>
  <c r="BM101" i="9"/>
  <c r="BE101" i="9"/>
  <c r="AW101" i="9"/>
  <c r="AO101" i="9"/>
  <c r="AD101" i="9"/>
  <c r="V101" i="9"/>
  <c r="N101" i="9"/>
  <c r="F101" i="9"/>
  <c r="BL101" i="9"/>
  <c r="BD101" i="9"/>
  <c r="AV101" i="9"/>
  <c r="AN101" i="9"/>
  <c r="AC101" i="9"/>
  <c r="U101" i="9"/>
  <c r="M101" i="9"/>
  <c r="E101" i="9"/>
  <c r="BQ84" i="9"/>
  <c r="BI84" i="9"/>
  <c r="BA84" i="9"/>
  <c r="AS84" i="9"/>
  <c r="AK84" i="9"/>
  <c r="Z85" i="9"/>
  <c r="R85" i="9"/>
  <c r="J85" i="9"/>
  <c r="BL115" i="9"/>
  <c r="BL100" i="9"/>
  <c r="BD100" i="9"/>
  <c r="AV100" i="9"/>
  <c r="AN100" i="9"/>
  <c r="M100" i="9"/>
  <c r="BK85" i="9"/>
  <c r="AR115" i="9"/>
  <c r="Q115" i="9"/>
  <c r="BO114" i="9"/>
  <c r="AY114" i="9"/>
  <c r="P114" i="9"/>
  <c r="BQ101" i="9"/>
  <c r="BI101" i="9"/>
  <c r="BA101" i="9"/>
  <c r="AS101" i="9"/>
  <c r="AK101" i="9"/>
  <c r="Z101" i="9"/>
  <c r="R101" i="9"/>
  <c r="J101" i="9"/>
  <c r="BP101" i="9"/>
  <c r="BH101" i="9"/>
  <c r="AZ101" i="9"/>
  <c r="AR101" i="9"/>
  <c r="AJ101" i="9"/>
  <c r="Y101" i="9"/>
  <c r="Q101" i="9"/>
  <c r="I101" i="9"/>
  <c r="BM84" i="9"/>
  <c r="BE84" i="9"/>
  <c r="AW84" i="9"/>
  <c r="AO84" i="9"/>
  <c r="AD85" i="9"/>
  <c r="V85" i="9"/>
  <c r="N85" i="9"/>
  <c r="F85" i="9"/>
  <c r="W115" i="9"/>
  <c r="BO85" i="9"/>
  <c r="BG85" i="9"/>
  <c r="AY85" i="9"/>
  <c r="AQ85" i="9"/>
  <c r="P84" i="9"/>
  <c r="H84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5" i="9"/>
  <c r="BB85" i="9"/>
  <c r="BN115" i="9"/>
  <c r="BJ115" i="9"/>
  <c r="BF115" i="9"/>
  <c r="BB115" i="9"/>
  <c r="AX115" i="9"/>
  <c r="AT115" i="9"/>
  <c r="AP115" i="9"/>
  <c r="AL115" i="9"/>
  <c r="AE115" i="9"/>
  <c r="AA115" i="9"/>
  <c r="W114" i="9"/>
  <c r="U114" i="9"/>
  <c r="S114" i="9"/>
  <c r="Q114" i="9"/>
  <c r="O114" i="9"/>
  <c r="M114" i="9"/>
  <c r="K114" i="9"/>
  <c r="I114" i="9"/>
  <c r="G114" i="9"/>
  <c r="E114" i="9"/>
  <c r="BQ115" i="9"/>
  <c r="BO115" i="9"/>
  <c r="BM115" i="9"/>
  <c r="BK115" i="9"/>
  <c r="BI115" i="9"/>
  <c r="BG115" i="9"/>
  <c r="BE115" i="9"/>
  <c r="BC115" i="9"/>
  <c r="BA115" i="9"/>
  <c r="AY115" i="9"/>
  <c r="AW115" i="9"/>
  <c r="AU115" i="9"/>
  <c r="AS115" i="9"/>
  <c r="AQ115" i="9"/>
  <c r="AO115" i="9"/>
  <c r="AM115" i="9"/>
  <c r="AK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BP85" i="9"/>
  <c r="BL85" i="9"/>
  <c r="BH85" i="9"/>
  <c r="BD85" i="9"/>
  <c r="AZ85" i="9"/>
  <c r="AV85" i="9"/>
  <c r="AR85" i="9"/>
  <c r="AN85" i="9"/>
  <c r="AJ85" i="9"/>
  <c r="AC85" i="9"/>
  <c r="Y85" i="9"/>
  <c r="U84" i="9"/>
  <c r="S84" i="9"/>
  <c r="Q84" i="9"/>
  <c r="O84" i="9"/>
  <c r="M84" i="9"/>
  <c r="K84" i="9"/>
  <c r="I84" i="9"/>
  <c r="G84" i="9"/>
  <c r="E84" i="9"/>
  <c r="BQ67" i="9"/>
  <c r="BO67" i="9"/>
  <c r="BM67" i="9"/>
  <c r="BK67" i="9"/>
  <c r="BI67" i="9"/>
  <c r="BG67" i="9"/>
  <c r="BE67" i="9"/>
  <c r="BC67" i="9"/>
  <c r="BA67" i="9"/>
  <c r="AY67" i="9"/>
  <c r="AW67" i="9"/>
  <c r="AU67" i="9"/>
  <c r="AS67" i="9"/>
  <c r="AQ67" i="9"/>
  <c r="AO67" i="9"/>
  <c r="AM67" i="9"/>
  <c r="AK67" i="9"/>
  <c r="AH48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4" i="9"/>
  <c r="BN114" i="9"/>
  <c r="BL114" i="9"/>
  <c r="BJ114" i="9"/>
  <c r="BH114" i="9"/>
  <c r="BF114" i="9"/>
  <c r="BD114" i="9"/>
  <c r="BB114" i="9"/>
  <c r="AZ114" i="9"/>
  <c r="AX114" i="9"/>
  <c r="AV114" i="9"/>
  <c r="AT114" i="9"/>
  <c r="AR114" i="9"/>
  <c r="AP114" i="9"/>
  <c r="AN114" i="9"/>
  <c r="AL114" i="9"/>
  <c r="AJ114" i="9"/>
  <c r="AE114" i="9"/>
  <c r="AC114" i="9"/>
  <c r="AA114" i="9"/>
  <c r="Y114" i="9"/>
  <c r="BP84" i="9"/>
  <c r="BN84" i="9"/>
  <c r="BL84" i="9"/>
  <c r="BJ84" i="9"/>
  <c r="BH84" i="9"/>
  <c r="BF84" i="9"/>
  <c r="BD84" i="9"/>
  <c r="BB84" i="9"/>
  <c r="AZ84" i="9"/>
  <c r="AX84" i="9"/>
  <c r="AV84" i="9"/>
  <c r="AT84" i="9"/>
  <c r="AR84" i="9"/>
  <c r="AP84" i="9"/>
  <c r="AN84" i="9"/>
  <c r="AL84" i="9"/>
  <c r="AJ84" i="9"/>
  <c r="AE84" i="9"/>
  <c r="AC84" i="9"/>
  <c r="AA84" i="9"/>
  <c r="Y84" i="9"/>
  <c r="W84" i="9"/>
  <c r="BP66" i="9"/>
  <c r="BN66" i="9"/>
  <c r="BL66" i="9"/>
  <c r="BJ66" i="9"/>
  <c r="BH66" i="9"/>
  <c r="BF66" i="9"/>
  <c r="BD66" i="9"/>
  <c r="BB66" i="9"/>
  <c r="AZ66" i="9"/>
  <c r="AX66" i="9"/>
  <c r="AV66" i="9"/>
  <c r="AT66" i="9"/>
  <c r="AR66" i="9"/>
  <c r="AP66" i="9"/>
  <c r="AN66" i="9"/>
  <c r="AL66" i="9"/>
  <c r="AJ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BS46" i="9"/>
  <c r="BT46" i="9" s="1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T49" i="12" l="1"/>
  <c r="BS32" i="9"/>
  <c r="BE48" i="9"/>
  <c r="BS46" i="8"/>
  <c r="BT46" i="8" s="1"/>
  <c r="BS47" i="8"/>
  <c r="BT47" i="8" s="1"/>
  <c r="M48" i="9"/>
  <c r="BM48" i="9"/>
  <c r="S48" i="9"/>
  <c r="N48" i="9"/>
  <c r="Y48" i="9"/>
  <c r="BN48" i="9"/>
  <c r="AP48" i="9"/>
  <c r="H48" i="9"/>
  <c r="AQ48" i="9"/>
  <c r="AV48" i="9"/>
  <c r="AR48" i="9"/>
  <c r="BH48" i="9"/>
  <c r="AD48" i="9"/>
  <c r="AW48" i="9"/>
  <c r="F48" i="9"/>
  <c r="D48" i="9"/>
  <c r="AO48" i="9"/>
  <c r="V48" i="9"/>
  <c r="Q48" i="9"/>
  <c r="G48" i="9"/>
  <c r="BF48" i="9"/>
  <c r="T48" i="9"/>
  <c r="AM48" i="9"/>
  <c r="BC48" i="9"/>
  <c r="I48" i="9"/>
  <c r="R48" i="9"/>
  <c r="BA48" i="9"/>
  <c r="BQ48" i="9"/>
  <c r="AJ48" i="9"/>
  <c r="BP48" i="9"/>
  <c r="K48" i="9"/>
  <c r="O48" i="9"/>
  <c r="AE48" i="9"/>
  <c r="AX48" i="9"/>
  <c r="E48" i="9"/>
  <c r="L48" i="9"/>
  <c r="AU48" i="9"/>
  <c r="BK48" i="9"/>
  <c r="X48" i="9"/>
  <c r="BG48" i="9"/>
  <c r="BS100" i="9"/>
  <c r="BT100" i="9" s="1"/>
  <c r="AK48" i="9"/>
  <c r="BS115" i="9"/>
  <c r="BT115" i="9" s="1"/>
  <c r="BT121" i="9" s="1"/>
  <c r="AB48" i="9"/>
  <c r="BS114" i="9"/>
  <c r="BT114" i="9" s="1"/>
  <c r="AZ48" i="9"/>
  <c r="J48" i="9"/>
  <c r="Z48" i="9"/>
  <c r="AS48" i="9"/>
  <c r="BI48" i="9"/>
  <c r="BS85" i="9"/>
  <c r="BT85" i="9" s="1"/>
  <c r="G9" i="6" s="1"/>
  <c r="BS101" i="9"/>
  <c r="BT101" i="9" s="1"/>
  <c r="G17" i="6" s="1"/>
  <c r="BS84" i="9"/>
  <c r="BT84" i="9" s="1"/>
  <c r="W48" i="9"/>
  <c r="P48" i="9"/>
  <c r="AY48" i="9"/>
  <c r="BO48" i="9"/>
  <c r="U48" i="9"/>
  <c r="AN48" i="9"/>
  <c r="BD48" i="9"/>
  <c r="AL48" i="9"/>
  <c r="BB48" i="9"/>
  <c r="AC48" i="9"/>
  <c r="BL48" i="9"/>
  <c r="AA48" i="9"/>
  <c r="AT48" i="9"/>
  <c r="BJ48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6" i="9"/>
  <c r="BT66" i="9" s="1"/>
  <c r="BS66" i="8"/>
  <c r="BT66" i="8" s="1"/>
  <c r="BT122" i="8" s="1"/>
  <c r="BS67" i="9"/>
  <c r="BT67" i="9" s="1"/>
  <c r="BS65" i="8"/>
  <c r="BT65" i="8" s="1"/>
  <c r="BS103" i="8"/>
  <c r="BT103" i="8" s="1"/>
  <c r="G22" i="6" l="1"/>
  <c r="BT119" i="9"/>
  <c r="BT120" i="9"/>
  <c r="BT49" i="9"/>
  <c r="BT125" i="8"/>
  <c r="BT123" i="8"/>
  <c r="F17" i="6"/>
  <c r="BT50" i="8"/>
  <c r="F4" i="6"/>
  <c r="BT118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<sst xmlns="http://schemas.openxmlformats.org/spreadsheetml/2006/main" count="445" uniqueCount="105">
  <si>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</si>
  <si>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</si>
  <si>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</si>
  <si>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</si>
  <si>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</si>
  <si>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</si>
  <si>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</si>
  <si>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</si>
  <si>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</si>
  <si>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</si>
  <si>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</si>
  <si>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</si>
  <si>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</si>
  <si>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</si>
  <si>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</si>
  <si>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</si>
  <si>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</si>
  <si>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</si>
  <si>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</si>
  <si>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</si>
  <si>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Пирог рыбный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</si>
  <si>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</si>
  <si>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</si>
  <si>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</si>
  <si>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</si>
  <si>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</si>
  <si>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</si>
  <si>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</si>
  <si>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</si>
  <si>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</si>
  <si>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</si>
  <si>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</si>
  <si>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</si>
  <si>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</si>
  <si>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</si>
  <si>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</si>
  <si>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</si>
  <si>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</si>
  <si>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</si>
  <si>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</si>
  <si>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</si>
  <si>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</si>
  <si>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</si>
  <si>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</si>
  <si>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</si>
  <si>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</si>
  <si>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</si>
  <si>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</si>
  <si>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</si>
  <si>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</si>
  <si>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</si>
  <si>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</si>
  <si>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</si>
  <si>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</si>
  <si>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</si>
  <si>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</si>
  <si>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</si>
  <si>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</si>
  <si>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</si>
  <si>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</si>
  <si>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</si>
  <si>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</si>
  <si>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</si>
  <si>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</si>
  <si>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</si>
  <si>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</si>
  <si>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</si>
  <si>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</si>
  <si>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</si>
  <si>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</si>
  <si>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</si>
  <si>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</si>
  <si>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</si>
  <si>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</si>
  <si>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</si>
  <si>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</si>
  <si>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</si>
  <si>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</si>
  <si>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</si>
  <si>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</si>
  <si>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</si>
  <si>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</si>
  <si>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</si>
  <si>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</si>
  <si>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</si>
  <si>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</si>
  <si>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</si>
  <si>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</si>
  <si>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</si>
  <si>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</si>
  <si>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</si>
  <si>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</si>
  <si>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</si>
  <si>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>Калькулятор                                  Г.М. Романашено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</si>
  <si>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</si>
  <si>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</si>
  <si>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</si>
  <si>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</si>
  <si>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</si>
  <si>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</si>
  <si>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</si>
  <si>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</si>
  <si>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</si>
  <si>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</si>
  <si>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Завхоз                                              Г.М. Романашенко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</si>
</sst>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1" fillId="0" borderId="3" xfId="0" applyFont="1" applyBorder="1"/>
    <xf numFmtId="0" fontId="21" fillId="0" borderId="3" xfId="0" applyNumberFormat="1" applyFont="1" applyBorder="1"/>
    <xf numFmtId="2" fontId="0" fillId="0" borderId="3" xfId="0" applyNumberFormat="1" applyBorder="1"/>
    <xf numFmtId="2" fontId="0" fillId="0" borderId="3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1">
          <cell r="B21" t="str">
            <v>Пирог рыбный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zoomScale="66" zoomScaleNormal="66" workbookViewId="0">
      <selection activeCell="U23" sqref="U2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99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D6" s="97" t="s">
        <v>2</v>
      </c>
      <c r="E6" s="97"/>
      <c r="F6" s="2">
        <v>5</v>
      </c>
      <c r="G6" t="s">
        <v>60</v>
      </c>
      <c r="K6" s="69">
        <f>' 3-7 лет (день 9) '!K6</f>
        <v>45608</v>
      </c>
      <c r="U6" s="3"/>
    </row>
    <row r="7" spans="1:72" ht="15" customHeight="1" x14ac:dyDescent="0.3">
      <c r="A7" s="98"/>
      <c r="B7" s="4" t="s">
        <v>3</v>
      </c>
      <c r="C7" s="94" t="s">
        <v>4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' 3-7 лет (день 9) '!AF7:AF8</f>
        <v>Апельсин</v>
      </c>
      <c r="AG7" s="94" t="str">
        <f>' 3-7 лет (день 9) '!AG7:AG8</f>
        <v>Банан</v>
      </c>
      <c r="AH7" s="94" t="str">
        <f>' 3-7 лет (день 9) '!AH7:AH8</f>
        <v>Лимон</v>
      </c>
      <c r="AI7" s="94" t="str">
        <f>' 3-7 лет (день 9) '!AI7:AI8</f>
        <v>Яблоко</v>
      </c>
      <c r="AJ7" s="94" t="str">
        <f>[1]Цены!AD1</f>
        <v>Кисель</v>
      </c>
      <c r="AK7" s="94" t="str">
        <f>[1]Цены!AE1</f>
        <v xml:space="preserve">Сок </v>
      </c>
      <c r="AL7" s="94" t="str">
        <f>[1]Цены!AF1</f>
        <v>Макаронные изделия</v>
      </c>
      <c r="AM7" s="94" t="str">
        <f>[1]Цены!AG1</f>
        <v>Мука</v>
      </c>
      <c r="AN7" s="94" t="str">
        <f>[1]Цены!AH1</f>
        <v>Дрожжи</v>
      </c>
      <c r="AO7" s="94" t="str">
        <f>[1]Цены!AI1</f>
        <v>Печенье</v>
      </c>
      <c r="AP7" s="94" t="str">
        <f>[1]Цены!AJ1</f>
        <v>Пряники</v>
      </c>
      <c r="AQ7" s="94" t="str">
        <f>[1]Цены!AK1</f>
        <v>Вафли</v>
      </c>
      <c r="AR7" s="94" t="str">
        <f>[1]Цены!AL1</f>
        <v>Конфеты</v>
      </c>
      <c r="AS7" s="94" t="str">
        <f>[1]Цены!AM1</f>
        <v>Повидло Сава</v>
      </c>
      <c r="AT7" s="94" t="str">
        <f>[1]Цены!AN1</f>
        <v>Крупа геркулес</v>
      </c>
      <c r="AU7" s="94" t="str">
        <f>[1]Цены!AO1</f>
        <v>Крупа горох</v>
      </c>
      <c r="AV7" s="94" t="str">
        <f>[1]Цены!AP1</f>
        <v>Крупа гречневая</v>
      </c>
      <c r="AW7" s="94" t="str">
        <f>[1]Цены!AQ1</f>
        <v>Крупа кукурузная</v>
      </c>
      <c r="AX7" s="94" t="str">
        <f>[1]Цены!AR1</f>
        <v>Крупа манная</v>
      </c>
      <c r="AY7" s="94" t="str">
        <f>[1]Цены!AS1</f>
        <v>Крупа перловая</v>
      </c>
      <c r="AZ7" s="94" t="str">
        <f>[1]Цены!AT1</f>
        <v>Крупа пшеничная</v>
      </c>
      <c r="BA7" s="94" t="str">
        <f>[1]Цены!AU1</f>
        <v>Крупа пшено</v>
      </c>
      <c r="BB7" s="94" t="str">
        <f>[1]Цены!AV1</f>
        <v>Крупа ячневая</v>
      </c>
      <c r="BC7" s="94" t="str">
        <f>[1]Цены!AW1</f>
        <v>Рис</v>
      </c>
      <c r="BD7" s="94" t="str">
        <f>[1]Цены!AX1</f>
        <v>Цыпленок бройлер</v>
      </c>
      <c r="BE7" s="94" t="str">
        <f>[1]Цены!AY1</f>
        <v>Филе куриное</v>
      </c>
      <c r="BF7" s="94" t="str">
        <f>[1]Цены!AZ1</f>
        <v>Фарш говяжий</v>
      </c>
      <c r="BG7" s="94" t="str">
        <f>[1]Цены!BA1</f>
        <v>Печень куриная</v>
      </c>
      <c r="BH7" s="94" t="str">
        <f>[1]Цены!BB1</f>
        <v>Филе минтая</v>
      </c>
      <c r="BI7" s="94" t="str">
        <f>[1]Цены!BC1</f>
        <v>Филе сельди слабосол.</v>
      </c>
      <c r="BJ7" s="94" t="str">
        <f>[1]Цены!BD1</f>
        <v>Картофель</v>
      </c>
      <c r="BK7" s="94" t="str">
        <f>[1]Цены!BE1</f>
        <v>Морковь</v>
      </c>
      <c r="BL7" s="94" t="str">
        <f>[1]Цены!BF1</f>
        <v>Лук</v>
      </c>
      <c r="BM7" s="94" t="str">
        <f>[1]Цены!BG1</f>
        <v>Капуста</v>
      </c>
      <c r="BN7" s="94" t="str">
        <f>[1]Цены!BH1</f>
        <v>Свекла</v>
      </c>
      <c r="BO7" s="94" t="str">
        <f>[1]Цены!BI1</f>
        <v>Томатная паста</v>
      </c>
      <c r="BP7" s="94" t="str">
        <f>[1]Цены!BJ1</f>
        <v>Масло растительное</v>
      </c>
      <c r="BQ7" s="94" t="str">
        <f>[1]Цены!BK1</f>
        <v>Соль</v>
      </c>
      <c r="BR7" s="94" t="s">
        <v>62</v>
      </c>
      <c r="BS7" s="105" t="s">
        <v>5</v>
      </c>
      <c r="BT7" s="105" t="s">
        <v>6</v>
      </c>
    </row>
    <row r="8" spans="1:72" ht="28.5" customHeight="1" x14ac:dyDescent="0.3">
      <c r="A8" s="99"/>
      <c r="B8" s="5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105"/>
      <c r="BT8" s="105"/>
    </row>
    <row r="9" spans="1:72" x14ac:dyDescent="0.3">
      <c r="A9" s="100" t="s">
        <v>8</v>
      </c>
      <c r="B9" s="6" t="str">
        <f>' 3-7 лет (день 9) '!B9</f>
        <v>Каша манная молочная</v>
      </c>
      <c r="C9" s="101">
        <f>$F$6</f>
        <v>5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90">
        <v>1E-3</v>
      </c>
      <c r="BR9" s="6"/>
    </row>
    <row r="10" spans="1:72" x14ac:dyDescent="0.3">
      <c r="A10" s="100"/>
      <c r="B10" s="6" t="str">
        <f>' 3-7 лет (день 9) '!B10</f>
        <v xml:space="preserve">Бутерброд с маслом </v>
      </c>
      <c r="C10" s="102"/>
      <c r="D10" s="92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0"/>
      <c r="B11" s="6" t="str">
        <f>' 3-7 лет (день 9) '!B11</f>
        <v>Какао с молоком</v>
      </c>
      <c r="C11" s="102"/>
      <c r="D11" s="92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0"/>
      <c r="B12" s="6"/>
      <c r="C12" s="102"/>
      <c r="D12" s="9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0"/>
      <c r="B13" s="6"/>
      <c r="C13" s="103"/>
      <c r="D13" s="9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0" t="s">
        <v>12</v>
      </c>
      <c r="B14" s="6" t="str">
        <f>' 3-7 лет (день 9) '!B14</f>
        <v>Суп шахтерский</v>
      </c>
      <c r="C14" s="101">
        <f>$F$6</f>
        <v>5</v>
      </c>
      <c r="D14" s="92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91">
        <v>6.0000000000000001E-3</v>
      </c>
      <c r="AW14" s="7"/>
      <c r="AX14" s="7"/>
      <c r="AY14" s="7"/>
      <c r="AZ14" s="7"/>
      <c r="BA14" s="7"/>
      <c r="BB14" s="7"/>
      <c r="BC14" s="7"/>
      <c r="BD14" s="90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90">
        <v>2E-3</v>
      </c>
      <c r="BQ14" s="90">
        <v>1E-3</v>
      </c>
      <c r="BR14" s="6"/>
    </row>
    <row r="15" spans="1:72" x14ac:dyDescent="0.3">
      <c r="A15" s="100"/>
      <c r="B15" s="6" t="str">
        <f>' 3-7 лет (день 9) '!B15</f>
        <v>Капуста, тушеная с мясом</v>
      </c>
      <c r="C15" s="102"/>
      <c r="D15" s="92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0"/>
      <c r="B16" s="6" t="str">
        <f>' 3-7 лет (день 9) '!B16</f>
        <v>Хлеб пшеничный</v>
      </c>
      <c r="C16" s="102"/>
      <c r="D16" s="92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0"/>
      <c r="B17" s="6" t="str">
        <f>' 3-7 лет (день 9) '!B17</f>
        <v>Хлеб ржано-пшеничный</v>
      </c>
      <c r="C17" s="102"/>
      <c r="D17" s="92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0"/>
      <c r="B18" s="6" t="str">
        <f>' 3-7 лет (день 9) '!B18</f>
        <v>Компот из сухофруктов</v>
      </c>
      <c r="C18" s="102"/>
      <c r="D18" s="92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0"/>
      <c r="B19" s="11"/>
      <c r="C19" s="102"/>
      <c r="D19" s="9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0"/>
      <c r="B20" s="12"/>
      <c r="C20" s="102"/>
      <c r="D20" s="9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0"/>
      <c r="B21" s="12"/>
      <c r="C21" s="103"/>
      <c r="D21" s="9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0" t="s">
        <v>18</v>
      </c>
      <c r="B22" s="6" t="str">
        <f>' 3-7 лет (день 9) '!B22</f>
        <v>Компот из свеж. морож. ягод</v>
      </c>
      <c r="C22" s="101">
        <f>$F$6</f>
        <v>5</v>
      </c>
      <c r="D22" s="92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0"/>
      <c r="B23" s="6" t="str">
        <f>' 3-7 лет (день 9) '!B23</f>
        <v>Пирог рыбный</v>
      </c>
      <c r="C23" s="102"/>
      <c r="D23" s="92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1.7000000000000001E-2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x14ac:dyDescent="0.3">
      <c r="A24" s="100"/>
      <c r="B24" s="6" t="str">
        <f>' 3-7 лет (день 9) '!B24</f>
        <v>Апельсин</v>
      </c>
      <c r="C24" s="102"/>
      <c r="D24" s="9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>
        <v>0.112</v>
      </c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0"/>
      <c r="B25" s="6"/>
      <c r="C25" s="102"/>
      <c r="D25" s="9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0"/>
      <c r="B26" s="6"/>
      <c r="C26" s="103"/>
      <c r="D26" s="9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0" t="s">
        <v>21</v>
      </c>
      <c r="B27" s="13" t="str">
        <f>' 3-7 лет (день 9) '!B27</f>
        <v xml:space="preserve">Омлет </v>
      </c>
      <c r="C27" s="101">
        <f>$F$6</f>
        <v>5</v>
      </c>
      <c r="D27" s="93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0"/>
      <c r="B28" s="13" t="str">
        <f>' 3-7 лет (день 9) '!B28</f>
        <v>Хлеб пшеничный</v>
      </c>
      <c r="C28" s="102"/>
      <c r="D28" s="92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0"/>
      <c r="B29" s="13" t="str">
        <f>' 3-7 лет (день 9) '!B29</f>
        <v>Чай с сахаром</v>
      </c>
      <c r="C29" s="103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24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0</v>
      </c>
      <c r="S30" s="19">
        <f t="shared" si="0"/>
        <v>0</v>
      </c>
      <c r="T30" s="19">
        <f t="shared" si="0"/>
        <v>0</v>
      </c>
      <c r="U30" s="19">
        <f t="shared" si="0"/>
        <v>1.7000000000000001E-2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0.112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25</v>
      </c>
      <c r="C31" s="18"/>
      <c r="D31" s="21">
        <f>ROUND(PRODUCT(D30,$F$6),3)</f>
        <v>0.3</v>
      </c>
      <c r="E31" s="21">
        <f t="shared" ref="E31:BR31" si="3">ROUND(PRODUCT(E30,$F$6),3)</f>
        <v>0.2</v>
      </c>
      <c r="F31" s="21">
        <f t="shared" si="3"/>
        <v>0.22900000000000001</v>
      </c>
      <c r="G31" s="21">
        <f t="shared" si="3"/>
        <v>3.0000000000000001E-3</v>
      </c>
      <c r="H31" s="21">
        <f t="shared" si="3"/>
        <v>5.0000000000000001E-3</v>
      </c>
      <c r="I31" s="21">
        <f t="shared" si="3"/>
        <v>0</v>
      </c>
      <c r="J31" s="21">
        <f t="shared" si="3"/>
        <v>1.1399999999999999</v>
      </c>
      <c r="K31" s="21">
        <f t="shared" si="3"/>
        <v>8.5000000000000006E-2</v>
      </c>
      <c r="L31" s="21">
        <f t="shared" si="3"/>
        <v>0.03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0</v>
      </c>
      <c r="S31" s="21">
        <f t="shared" si="3"/>
        <v>0</v>
      </c>
      <c r="T31" s="21">
        <f t="shared" si="3"/>
        <v>0</v>
      </c>
      <c r="U31" s="21">
        <f t="shared" si="3"/>
        <v>8.5000000000000006E-2</v>
      </c>
      <c r="V31" s="21">
        <f t="shared" si="3"/>
        <v>0</v>
      </c>
      <c r="W31" s="21">
        <f t="shared" si="3"/>
        <v>0</v>
      </c>
      <c r="X31" s="21">
        <v>6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0.1</v>
      </c>
      <c r="AE31" s="21">
        <f t="shared" si="3"/>
        <v>0.1</v>
      </c>
      <c r="AF31" s="21">
        <f t="shared" si="3"/>
        <v>0.56000000000000005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0.14499999999999999</v>
      </c>
      <c r="AN31" s="21">
        <f t="shared" si="3"/>
        <v>6.0000000000000001E-3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0.03</v>
      </c>
      <c r="AW31" s="21">
        <f t="shared" si="3"/>
        <v>0</v>
      </c>
      <c r="AX31" s="21">
        <f t="shared" si="3"/>
        <v>7.4999999999999997E-2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1.4999999999999999E-2</v>
      </c>
      <c r="BD31" s="21">
        <f t="shared" si="3"/>
        <v>0.25</v>
      </c>
      <c r="BE31" s="21">
        <f t="shared" si="3"/>
        <v>0</v>
      </c>
      <c r="BF31" s="21">
        <f t="shared" si="3"/>
        <v>2.5000000000000001E-2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0.4</v>
      </c>
      <c r="BK31" s="21">
        <f t="shared" si="3"/>
        <v>0.09</v>
      </c>
      <c r="BL31" s="21">
        <f t="shared" si="3"/>
        <v>0.115</v>
      </c>
      <c r="BM31" s="21">
        <f t="shared" si="3"/>
        <v>0.9</v>
      </c>
      <c r="BN31" s="21">
        <f t="shared" si="3"/>
        <v>0</v>
      </c>
      <c r="BO31" s="21">
        <f t="shared" si="3"/>
        <v>0.01</v>
      </c>
      <c r="BP31" s="21">
        <f t="shared" si="3"/>
        <v>3.9E-2</v>
      </c>
      <c r="BQ31" s="21">
        <f t="shared" si="3"/>
        <v>0.02</v>
      </c>
      <c r="BR31" s="21">
        <f t="shared" si="3"/>
        <v>0</v>
      </c>
    </row>
    <row r="33" spans="1:72" x14ac:dyDescent="0.3">
      <c r="F33" t="s">
        <v>93</v>
      </c>
    </row>
    <row r="35" spans="1:72" x14ac:dyDescent="0.3">
      <c r="F35" t="s">
        <v>104</v>
      </c>
    </row>
    <row r="36" spans="1:72" x14ac:dyDescent="0.3"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1.0388900000000001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1.032</v>
      </c>
      <c r="V45" s="19">
        <f t="shared" si="4"/>
        <v>0.35255999999999998</v>
      </c>
      <c r="W45" s="19">
        <f>W44/1000</f>
        <v>0.1</v>
      </c>
      <c r="X45" s="19">
        <f t="shared" si="4"/>
        <v>1.04E-2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0.25900000000000001</v>
      </c>
      <c r="AG45" s="19">
        <f t="shared" si="4"/>
        <v>0.188</v>
      </c>
      <c r="AH45" s="19">
        <f t="shared" si="4"/>
        <v>0.219</v>
      </c>
      <c r="AI45" s="19">
        <f t="shared" si="4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0.22700000000000001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5.9330000000000001E-2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0.56399999999999995</v>
      </c>
      <c r="BG45" s="19">
        <f t="shared" si="4"/>
        <v>0.247</v>
      </c>
      <c r="BH45" s="19">
        <f t="shared" si="4"/>
        <v>0.42699999999999999</v>
      </c>
      <c r="BI45" s="19">
        <f t="shared" si="4"/>
        <v>0.75</v>
      </c>
      <c r="BJ45" s="19">
        <f t="shared" si="4"/>
        <v>3.5999999999999997E-2</v>
      </c>
      <c r="BK45" s="19">
        <f t="shared" si="4"/>
        <v>0.03</v>
      </c>
      <c r="BL45" s="19">
        <f t="shared" si="4"/>
        <v>0.03</v>
      </c>
      <c r="BM45" s="19">
        <f t="shared" si="4"/>
        <v>3.4000000000000002E-2</v>
      </c>
      <c r="BN45" s="19">
        <f t="shared" si="4"/>
        <v>3.5000000000000003E-2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30</v>
      </c>
      <c r="C46" s="104"/>
      <c r="D46" s="30">
        <f t="shared" ref="D46:AL46" si="6">D31*D44</f>
        <v>23.454000000000001</v>
      </c>
      <c r="E46" s="30">
        <f t="shared" si="6"/>
        <v>16.400000000000002</v>
      </c>
      <c r="F46" s="30">
        <f t="shared" si="6"/>
        <v>18.778000000000002</v>
      </c>
      <c r="G46" s="30">
        <f t="shared" si="6"/>
        <v>1.788</v>
      </c>
      <c r="H46" s="30">
        <f t="shared" si="6"/>
        <v>7.45</v>
      </c>
      <c r="I46" s="30">
        <f t="shared" si="6"/>
        <v>0</v>
      </c>
      <c r="J46" s="30">
        <f t="shared" si="6"/>
        <v>93.913199999999989</v>
      </c>
      <c r="K46" s="30">
        <f t="shared" si="6"/>
        <v>88.305650000000014</v>
      </c>
      <c r="L46" s="30">
        <f t="shared" si="6"/>
        <v>6.9581999999999997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87.720000000000013</v>
      </c>
      <c r="V46" s="30">
        <f t="shared" si="6"/>
        <v>0</v>
      </c>
      <c r="W46" s="30">
        <f t="shared" si="6"/>
        <v>0</v>
      </c>
      <c r="X46" s="30">
        <f t="shared" si="6"/>
        <v>62.400000000000006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12.5</v>
      </c>
      <c r="AE46" s="30">
        <f t="shared" si="6"/>
        <v>60.7</v>
      </c>
      <c r="AF46" s="30">
        <f t="shared" si="6"/>
        <v>145.04000000000002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6.4669999999999996</v>
      </c>
      <c r="AN46" s="30">
        <f t="shared" si="7"/>
        <v>1.2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1.7798999999999998</v>
      </c>
      <c r="AW46" s="30">
        <f t="shared" si="7"/>
        <v>0</v>
      </c>
      <c r="AX46" s="30">
        <f t="shared" si="7"/>
        <v>5.5717500000000006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2.0599500000000002</v>
      </c>
      <c r="BD46" s="30">
        <f t="shared" si="7"/>
        <v>79.75</v>
      </c>
      <c r="BE46" s="30">
        <f t="shared" si="7"/>
        <v>0</v>
      </c>
      <c r="BF46" s="30">
        <f t="shared" si="7"/>
        <v>14.100000000000001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14.4</v>
      </c>
      <c r="BK46" s="30">
        <f t="shared" si="7"/>
        <v>2.6999999999999997</v>
      </c>
      <c r="BL46" s="30">
        <f t="shared" si="7"/>
        <v>3.45</v>
      </c>
      <c r="BM46" s="30">
        <f t="shared" si="7"/>
        <v>30.6</v>
      </c>
      <c r="BN46" s="30">
        <f t="shared" si="7"/>
        <v>0</v>
      </c>
      <c r="BO46" s="30">
        <f t="shared" si="7"/>
        <v>3.14</v>
      </c>
      <c r="BP46" s="30">
        <f t="shared" si="7"/>
        <v>5.4167099999999992</v>
      </c>
      <c r="BQ46" s="30">
        <f t="shared" si="7"/>
        <v>0.44</v>
      </c>
      <c r="BR46" s="30">
        <f t="shared" si="7"/>
        <v>0</v>
      </c>
      <c r="BS46" s="31">
        <f>SUM(D46:BQ46)</f>
        <v>796.48236000000009</v>
      </c>
      <c r="BT46" s="32">
        <f>BS46/$C$9</f>
        <v>159.29647200000002</v>
      </c>
    </row>
    <row r="47" spans="1:72" ht="17.399999999999999" x14ac:dyDescent="0.35">
      <c r="A47" s="28"/>
      <c r="B47" s="29" t="s">
        <v>31</v>
      </c>
      <c r="C47" s="104"/>
      <c r="D47" s="30">
        <f t="shared" ref="D47:AL47" si="8">D31*D44</f>
        <v>23.454000000000001</v>
      </c>
      <c r="E47" s="30">
        <f t="shared" si="8"/>
        <v>16.400000000000002</v>
      </c>
      <c r="F47" s="30">
        <f t="shared" si="8"/>
        <v>18.778000000000002</v>
      </c>
      <c r="G47" s="30">
        <f t="shared" si="8"/>
        <v>1.788</v>
      </c>
      <c r="H47" s="30">
        <f t="shared" si="8"/>
        <v>7.45</v>
      </c>
      <c r="I47" s="30">
        <f t="shared" si="8"/>
        <v>0</v>
      </c>
      <c r="J47" s="30">
        <f t="shared" si="8"/>
        <v>93.913199999999989</v>
      </c>
      <c r="K47" s="30">
        <f t="shared" si="8"/>
        <v>88.305650000000014</v>
      </c>
      <c r="L47" s="30">
        <f t="shared" si="8"/>
        <v>6.9581999999999997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87.720000000000013</v>
      </c>
      <c r="V47" s="30">
        <f t="shared" si="8"/>
        <v>0</v>
      </c>
      <c r="W47" s="30">
        <f t="shared" si="8"/>
        <v>0</v>
      </c>
      <c r="X47" s="30">
        <f t="shared" si="8"/>
        <v>62.400000000000006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12.5</v>
      </c>
      <c r="AE47" s="30">
        <f t="shared" si="8"/>
        <v>60.7</v>
      </c>
      <c r="AF47" s="30">
        <f t="shared" si="8"/>
        <v>145.04000000000002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6.4669999999999996</v>
      </c>
      <c r="AN47" s="30">
        <f t="shared" si="9"/>
        <v>1.2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1.7798999999999998</v>
      </c>
      <c r="AW47" s="30">
        <f t="shared" si="9"/>
        <v>0</v>
      </c>
      <c r="AX47" s="30">
        <f t="shared" si="9"/>
        <v>5.5717500000000006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2.0599500000000002</v>
      </c>
      <c r="BD47" s="30">
        <f t="shared" si="9"/>
        <v>79.75</v>
      </c>
      <c r="BE47" s="30">
        <f t="shared" si="9"/>
        <v>0</v>
      </c>
      <c r="BF47" s="30">
        <f t="shared" si="9"/>
        <v>14.100000000000001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14.4</v>
      </c>
      <c r="BK47" s="30">
        <f t="shared" si="9"/>
        <v>2.6999999999999997</v>
      </c>
      <c r="BL47" s="30">
        <f t="shared" si="9"/>
        <v>3.45</v>
      </c>
      <c r="BM47" s="30">
        <f t="shared" si="9"/>
        <v>30.6</v>
      </c>
      <c r="BN47" s="30">
        <f t="shared" si="9"/>
        <v>0</v>
      </c>
      <c r="BO47" s="30">
        <f t="shared" si="9"/>
        <v>3.14</v>
      </c>
      <c r="BP47" s="30">
        <f t="shared" si="9"/>
        <v>5.4167099999999992</v>
      </c>
      <c r="BQ47" s="30">
        <f t="shared" si="9"/>
        <v>0.44</v>
      </c>
      <c r="BR47" s="30">
        <f t="shared" si="9"/>
        <v>0</v>
      </c>
      <c r="BS47" s="31">
        <f>SUM(D47:BQ47)</f>
        <v>796.48236000000009</v>
      </c>
      <c r="BT47" s="32">
        <f>BS47/$C$9</f>
        <v>159.29647200000002</v>
      </c>
    </row>
    <row r="48" spans="1:72" x14ac:dyDescent="0.3">
      <c r="A48" s="33"/>
      <c r="B48" s="33" t="s">
        <v>32</v>
      </c>
    </row>
    <row r="49" spans="1:72" x14ac:dyDescent="0.3">
      <c r="A49" s="33"/>
      <c r="B49" s="33" t="s">
        <v>33</v>
      </c>
    </row>
    <row r="50" spans="1:72" x14ac:dyDescent="0.3">
      <c r="BT50" s="34">
        <f>BT65+BT85+BT104+BT120</f>
        <v>159.22867200000002</v>
      </c>
    </row>
    <row r="52" spans="1:72" x14ac:dyDescent="0.3">
      <c r="J52" t="s">
        <v>34</v>
      </c>
      <c r="K52" t="s">
        <v>2</v>
      </c>
      <c r="L52" s="2">
        <v>0</v>
      </c>
      <c r="AD52" t="s">
        <v>35</v>
      </c>
    </row>
    <row r="53" spans="1:72" ht="15" customHeight="1" x14ac:dyDescent="0.3">
      <c r="A53" s="98"/>
      <c r="B53" s="4" t="s">
        <v>3</v>
      </c>
      <c r="C53" s="94" t="s">
        <v>4</v>
      </c>
      <c r="D53" s="96" t="str">
        <f t="shared" ref="D53:T53" si="10">D7</f>
        <v>Хлеб пшеничный</v>
      </c>
      <c r="E53" s="96" t="str">
        <f t="shared" si="10"/>
        <v>Хлеб ржано-пшеничный</v>
      </c>
      <c r="F53" s="96" t="str">
        <f t="shared" si="10"/>
        <v>Сахар</v>
      </c>
      <c r="G53" s="96" t="str">
        <f t="shared" si="10"/>
        <v>Чай</v>
      </c>
      <c r="H53" s="96" t="str">
        <f t="shared" si="10"/>
        <v>Какао</v>
      </c>
      <c r="I53" s="96" t="str">
        <f t="shared" si="10"/>
        <v>Кофейный напиток</v>
      </c>
      <c r="J53" s="96" t="str">
        <f t="shared" si="10"/>
        <v>Молоко 2,5%</v>
      </c>
      <c r="K53" s="96" t="str">
        <f t="shared" si="10"/>
        <v>Масло сливочное</v>
      </c>
      <c r="L53" s="96" t="str">
        <f t="shared" si="10"/>
        <v>Сметана 15%</v>
      </c>
      <c r="M53" s="96" t="str">
        <f t="shared" si="10"/>
        <v>Молоко сухое</v>
      </c>
      <c r="N53" s="96" t="str">
        <f t="shared" si="10"/>
        <v>Снежок 2,5 %</v>
      </c>
      <c r="O53" s="96" t="str">
        <f t="shared" si="10"/>
        <v>Творог 5%</v>
      </c>
      <c r="P53" s="96" t="str">
        <f t="shared" si="10"/>
        <v>Молоко сгущенное</v>
      </c>
      <c r="Q53" s="96" t="str">
        <f t="shared" si="10"/>
        <v xml:space="preserve">Джем Сава </v>
      </c>
      <c r="R53" s="96" t="str">
        <f t="shared" si="10"/>
        <v>Сыр</v>
      </c>
      <c r="S53" s="96" t="str">
        <f t="shared" si="10"/>
        <v>Зеленый горошек</v>
      </c>
      <c r="T53" s="96" t="str">
        <f t="shared" si="10"/>
        <v>Кукуруза консервирован.</v>
      </c>
      <c r="U53" s="96" t="str">
        <f>U7</f>
        <v>Консервы рыбные</v>
      </c>
      <c r="V53" s="96" t="str">
        <f>V7</f>
        <v>Огурцы консервирован.</v>
      </c>
      <c r="W53" s="35"/>
      <c r="X53" s="96" t="str">
        <f>X7</f>
        <v>Яйцо</v>
      </c>
      <c r="Y53" s="96" t="str">
        <f>Y7</f>
        <v>Икра кабачковая</v>
      </c>
      <c r="Z53" s="96" t="str">
        <f t="shared" ref="Z53:AX53" si="11">Z7</f>
        <v>Изюм</v>
      </c>
      <c r="AA53" s="96" t="str">
        <f t="shared" si="11"/>
        <v>Курага</v>
      </c>
      <c r="AB53" s="96" t="str">
        <f t="shared" si="11"/>
        <v>Чернослив</v>
      </c>
      <c r="AC53" s="96" t="str">
        <f t="shared" si="11"/>
        <v>Шиповник</v>
      </c>
      <c r="AD53" s="96" t="str">
        <f t="shared" si="11"/>
        <v>Сухофрукты</v>
      </c>
      <c r="AE53" s="96" t="str">
        <f t="shared" si="11"/>
        <v>Ягода свежемороженная</v>
      </c>
      <c r="AF53" s="96" t="str">
        <f t="shared" ref="AF53:AI53" si="12">AF7</f>
        <v>Апельсин</v>
      </c>
      <c r="AG53" s="96" t="str">
        <f t="shared" si="12"/>
        <v>Банан</v>
      </c>
      <c r="AH53" s="96" t="str">
        <f t="shared" si="12"/>
        <v>Лимон</v>
      </c>
      <c r="AI53" s="96" t="str">
        <f t="shared" si="12"/>
        <v>Яблоко</v>
      </c>
      <c r="AJ53" s="96" t="str">
        <f t="shared" si="11"/>
        <v>Кисель</v>
      </c>
      <c r="AK53" s="96" t="str">
        <f t="shared" si="11"/>
        <v xml:space="preserve">Сок </v>
      </c>
      <c r="AL53" s="96" t="str">
        <f t="shared" si="11"/>
        <v>Макаронные изделия</v>
      </c>
      <c r="AM53" s="96" t="str">
        <f t="shared" si="11"/>
        <v>Мука</v>
      </c>
      <c r="AN53" s="96" t="str">
        <f t="shared" si="11"/>
        <v>Дрожжи</v>
      </c>
      <c r="AO53" s="96" t="str">
        <f t="shared" si="11"/>
        <v>Печенье</v>
      </c>
      <c r="AP53" s="96" t="str">
        <f t="shared" si="11"/>
        <v>Пряники</v>
      </c>
      <c r="AQ53" s="96" t="str">
        <f t="shared" si="11"/>
        <v>Вафли</v>
      </c>
      <c r="AR53" s="96" t="str">
        <f t="shared" si="11"/>
        <v>Конфеты</v>
      </c>
      <c r="AS53" s="96" t="str">
        <f t="shared" si="11"/>
        <v>Повидло Сава</v>
      </c>
      <c r="AT53" s="96" t="str">
        <f t="shared" si="11"/>
        <v>Крупа геркулес</v>
      </c>
      <c r="AU53" s="96" t="str">
        <f t="shared" si="11"/>
        <v>Крупа горох</v>
      </c>
      <c r="AV53" s="96" t="str">
        <f t="shared" si="11"/>
        <v>Крупа гречневая</v>
      </c>
      <c r="AW53" s="96" t="str">
        <f t="shared" si="11"/>
        <v>Крупа кукурузная</v>
      </c>
      <c r="AX53" s="96" t="str">
        <f t="shared" si="11"/>
        <v>Крупа манная</v>
      </c>
      <c r="AY53" s="96" t="str">
        <f>AY7</f>
        <v>Крупа перловая</v>
      </c>
      <c r="AZ53" s="96" t="str">
        <f>AZ7</f>
        <v>Крупа пшеничная</v>
      </c>
      <c r="BA53" s="96" t="str">
        <f>BA7</f>
        <v>Крупа пшено</v>
      </c>
      <c r="BB53" s="96" t="str">
        <f>BB7</f>
        <v>Крупа ячневая</v>
      </c>
      <c r="BC53" s="96" t="str">
        <f>BC7</f>
        <v>Рис</v>
      </c>
      <c r="BD53" s="96" t="str">
        <f t="shared" ref="BD53:BM53" si="13">BD7</f>
        <v>Цыпленок бройлер</v>
      </c>
      <c r="BE53" s="96" t="str">
        <f t="shared" si="13"/>
        <v>Филе куриное</v>
      </c>
      <c r="BF53" s="96" t="str">
        <f t="shared" si="13"/>
        <v>Фарш говяжий</v>
      </c>
      <c r="BG53" s="96" t="str">
        <f t="shared" si="13"/>
        <v>Печень куриная</v>
      </c>
      <c r="BH53" s="96" t="str">
        <f t="shared" si="13"/>
        <v>Филе минтая</v>
      </c>
      <c r="BI53" s="96" t="str">
        <f t="shared" si="13"/>
        <v>Филе сельди слабосол.</v>
      </c>
      <c r="BJ53" s="96" t="str">
        <f t="shared" si="13"/>
        <v>Картофель</v>
      </c>
      <c r="BK53" s="96" t="str">
        <f t="shared" si="13"/>
        <v>Морковь</v>
      </c>
      <c r="BL53" s="96" t="str">
        <f t="shared" si="13"/>
        <v>Лук</v>
      </c>
      <c r="BM53" s="96" t="str">
        <f t="shared" si="13"/>
        <v>Капуста</v>
      </c>
      <c r="BN53" s="96" t="str">
        <f>BN7</f>
        <v>Свекла</v>
      </c>
      <c r="BO53" s="96" t="str">
        <f>BO7</f>
        <v>Томатная паста</v>
      </c>
      <c r="BP53" s="96" t="str">
        <f>BP7</f>
        <v>Масло растительное</v>
      </c>
      <c r="BQ53" s="96" t="str">
        <f>BQ7</f>
        <v>Соль</v>
      </c>
      <c r="BR53" s="96" t="str">
        <f>BR7</f>
        <v>Аскорбиновая кислота</v>
      </c>
      <c r="BS53" s="105" t="s">
        <v>5</v>
      </c>
      <c r="BT53" s="105" t="s">
        <v>6</v>
      </c>
    </row>
    <row r="54" spans="1:72" ht="28.5" customHeight="1" x14ac:dyDescent="0.3">
      <c r="A54" s="99"/>
      <c r="B54" s="5" t="s">
        <v>7</v>
      </c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35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105"/>
      <c r="BT54" s="105"/>
    </row>
    <row r="55" spans="1:72" x14ac:dyDescent="0.3">
      <c r="A55" s="100" t="s">
        <v>8</v>
      </c>
      <c r="B55" s="6" t="str">
        <f>B9</f>
        <v>Каша манная молочная</v>
      </c>
      <c r="C55" s="101">
        <f>$F$6</f>
        <v>5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0"/>
      <c r="B56" s="6" t="str">
        <f>B10</f>
        <v xml:space="preserve">Бутерброд с маслом </v>
      </c>
      <c r="C56" s="102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0"/>
      <c r="B57" s="6" t="str">
        <f>B11</f>
        <v>Какао с молоком</v>
      </c>
      <c r="C57" s="102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0"/>
      <c r="B58" s="6">
        <f>B12</f>
        <v>0</v>
      </c>
      <c r="C58" s="102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0"/>
      <c r="B59" s="6">
        <f>B13</f>
        <v>0</v>
      </c>
      <c r="C59" s="103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24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0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25</v>
      </c>
      <c r="C61" s="18"/>
      <c r="D61" s="21">
        <f t="shared" ref="D61:BQ61" si="27">PRODUCT(D60,$F$6)</f>
        <v>0.1</v>
      </c>
      <c r="E61" s="21">
        <f t="shared" si="27"/>
        <v>0</v>
      </c>
      <c r="F61" s="21">
        <f t="shared" si="27"/>
        <v>6.5000000000000002E-2</v>
      </c>
      <c r="G61" s="21">
        <f t="shared" si="27"/>
        <v>0</v>
      </c>
      <c r="H61" s="21">
        <f t="shared" si="27"/>
        <v>5.0000000000000001E-3</v>
      </c>
      <c r="I61" s="21">
        <f t="shared" si="27"/>
        <v>0</v>
      </c>
      <c r="J61" s="21">
        <f t="shared" si="27"/>
        <v>0.96500000000000008</v>
      </c>
      <c r="K61" s="21">
        <f t="shared" si="27"/>
        <v>0.03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0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7.4999999999999997E-2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5.0000000000000001E-3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27</v>
      </c>
      <c r="C63" s="26" t="s">
        <v>28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596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1038.8900000000001</v>
      </c>
      <c r="L63" s="27">
        <f t="shared" si="30"/>
        <v>231.94</v>
      </c>
      <c r="M63" s="27">
        <f t="shared" si="30"/>
        <v>738</v>
      </c>
      <c r="N63" s="27">
        <f t="shared" si="30"/>
        <v>114.89</v>
      </c>
      <c r="O63" s="27">
        <f t="shared" si="30"/>
        <v>359.11</v>
      </c>
      <c r="P63" s="27">
        <f t="shared" si="30"/>
        <v>428.95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207.5</v>
      </c>
      <c r="U63" s="27">
        <f t="shared" si="30"/>
        <v>1032</v>
      </c>
      <c r="V63" s="27">
        <f t="shared" si="30"/>
        <v>352.56</v>
      </c>
      <c r="W63" s="27">
        <f>W44</f>
        <v>100</v>
      </c>
      <c r="X63" s="27">
        <f t="shared" si="30"/>
        <v>10.4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259</v>
      </c>
      <c r="AG63" s="27">
        <f t="shared" si="30"/>
        <v>188</v>
      </c>
      <c r="AH63" s="27">
        <f t="shared" si="30"/>
        <v>219</v>
      </c>
      <c r="AI63" s="27">
        <f t="shared" si="30"/>
        <v>156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200</v>
      </c>
      <c r="AO63" s="27">
        <f t="shared" si="30"/>
        <v>227</v>
      </c>
      <c r="AP63" s="27">
        <f t="shared" si="30"/>
        <v>0</v>
      </c>
      <c r="AQ63" s="27">
        <f t="shared" si="30"/>
        <v>277</v>
      </c>
      <c r="AR63" s="27">
        <f t="shared" si="30"/>
        <v>0</v>
      </c>
      <c r="AS63" s="27">
        <f t="shared" si="30"/>
        <v>235.63</v>
      </c>
      <c r="AT63" s="27">
        <f t="shared" si="30"/>
        <v>72.5</v>
      </c>
      <c r="AU63" s="27">
        <f t="shared" si="30"/>
        <v>65.33</v>
      </c>
      <c r="AV63" s="27">
        <f t="shared" si="30"/>
        <v>59.33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486</v>
      </c>
      <c r="BF63" s="27">
        <f t="shared" si="30"/>
        <v>564</v>
      </c>
      <c r="BG63" s="27">
        <f t="shared" si="30"/>
        <v>247</v>
      </c>
      <c r="BH63" s="27">
        <f t="shared" si="30"/>
        <v>427</v>
      </c>
      <c r="BI63" s="27">
        <f t="shared" si="30"/>
        <v>750</v>
      </c>
      <c r="BJ63" s="27">
        <f t="shared" si="30"/>
        <v>36</v>
      </c>
      <c r="BK63" s="27">
        <f t="shared" si="30"/>
        <v>30</v>
      </c>
      <c r="BL63" s="27">
        <f t="shared" si="30"/>
        <v>30</v>
      </c>
      <c r="BM63" s="27">
        <f t="shared" si="30"/>
        <v>34</v>
      </c>
      <c r="BN63" s="27">
        <f t="shared" si="30"/>
        <v>35</v>
      </c>
      <c r="BO63" s="27">
        <f t="shared" si="30"/>
        <v>314</v>
      </c>
      <c r="BP63" s="27">
        <f t="shared" si="30"/>
        <v>138.88999999999999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29</v>
      </c>
      <c r="C64" s="18" t="s">
        <v>28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0.59599999999999997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1.0388900000000001</v>
      </c>
      <c r="L64" s="19">
        <f t="shared" si="32"/>
        <v>0.23194000000000001</v>
      </c>
      <c r="M64" s="19">
        <f t="shared" si="32"/>
        <v>0.73799999999999999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0.42895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0.20749999999999999</v>
      </c>
      <c r="U64" s="19">
        <f t="shared" si="32"/>
        <v>1.032</v>
      </c>
      <c r="V64" s="19">
        <f t="shared" si="32"/>
        <v>0.35255999999999998</v>
      </c>
      <c r="W64" s="19">
        <f>W63/1000</f>
        <v>0.1</v>
      </c>
      <c r="X64" s="19">
        <f t="shared" si="32"/>
        <v>1.04E-2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0.25900000000000001</v>
      </c>
      <c r="AG64" s="19">
        <f t="shared" ref="AG64:AI64" si="33">AG63/1000</f>
        <v>0.188</v>
      </c>
      <c r="AH64" s="19">
        <f t="shared" si="33"/>
        <v>0.219</v>
      </c>
      <c r="AI64" s="19">
        <f t="shared" si="33"/>
        <v>0.156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</v>
      </c>
      <c r="AO64" s="19">
        <f t="shared" si="32"/>
        <v>0.22700000000000001</v>
      </c>
      <c r="AP64" s="19">
        <f t="shared" si="32"/>
        <v>0</v>
      </c>
      <c r="AQ64" s="19">
        <f t="shared" si="32"/>
        <v>0.27700000000000002</v>
      </c>
      <c r="AR64" s="19">
        <f t="shared" si="32"/>
        <v>0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6.5329999999999999E-2</v>
      </c>
      <c r="AV64" s="19">
        <f t="shared" si="32"/>
        <v>5.9330000000000001E-2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0.48599999999999999</v>
      </c>
      <c r="BF64" s="19">
        <f t="shared" si="32"/>
        <v>0.56399999999999995</v>
      </c>
      <c r="BG64" s="19">
        <f t="shared" si="32"/>
        <v>0.247</v>
      </c>
      <c r="BH64" s="19">
        <f t="shared" si="32"/>
        <v>0.42699999999999999</v>
      </c>
      <c r="BI64" s="19">
        <f t="shared" si="32"/>
        <v>0.75</v>
      </c>
      <c r="BJ64" s="19">
        <f t="shared" si="32"/>
        <v>3.5999999999999997E-2</v>
      </c>
      <c r="BK64" s="19">
        <f t="shared" si="32"/>
        <v>0.03</v>
      </c>
      <c r="BL64" s="19">
        <f t="shared" si="32"/>
        <v>0.03</v>
      </c>
      <c r="BM64" s="19">
        <f t="shared" si="32"/>
        <v>3.4000000000000002E-2</v>
      </c>
      <c r="BN64" s="19">
        <f t="shared" si="32"/>
        <v>3.5000000000000003E-2</v>
      </c>
      <c r="BO64" s="19">
        <f t="shared" si="32"/>
        <v>0.314</v>
      </c>
      <c r="BP64" s="19">
        <f t="shared" si="32"/>
        <v>0.13888999999999999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30</v>
      </c>
      <c r="C65" s="104"/>
      <c r="D65" s="30">
        <f>D61*D63</f>
        <v>7.8180000000000014</v>
      </c>
      <c r="E65" s="30">
        <f t="shared" ref="E65:BQ65" si="35">E61*E63</f>
        <v>0</v>
      </c>
      <c r="F65" s="30">
        <f t="shared" si="35"/>
        <v>5.33</v>
      </c>
      <c r="G65" s="30">
        <f t="shared" si="35"/>
        <v>0</v>
      </c>
      <c r="H65" s="30">
        <f t="shared" si="35"/>
        <v>7.45</v>
      </c>
      <c r="I65" s="30">
        <f t="shared" si="35"/>
        <v>0</v>
      </c>
      <c r="J65" s="30">
        <f t="shared" si="35"/>
        <v>79.496700000000004</v>
      </c>
      <c r="K65" s="30">
        <f t="shared" si="35"/>
        <v>31.166700000000002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0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5.5717500000000006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0.11</v>
      </c>
      <c r="BR65" s="30">
        <f t="shared" ref="BR65" si="37">BR61*BR63</f>
        <v>0</v>
      </c>
      <c r="BS65" s="31">
        <f>SUM(D65:BQ65)</f>
        <v>136.94315000000003</v>
      </c>
      <c r="BT65" s="32">
        <f>BS65/$C$9</f>
        <v>27.388630000000006</v>
      </c>
    </row>
    <row r="66" spans="1:72" ht="15" customHeight="1" x14ac:dyDescent="0.35">
      <c r="A66" s="28"/>
      <c r="B66" s="29" t="s">
        <v>31</v>
      </c>
      <c r="C66" s="104"/>
      <c r="D66" s="30">
        <f>D61*D63</f>
        <v>7.8180000000000014</v>
      </c>
      <c r="E66" s="30">
        <f t="shared" ref="E66:BQ66" si="38">E61*E63</f>
        <v>0</v>
      </c>
      <c r="F66" s="30">
        <f t="shared" si="38"/>
        <v>5.33</v>
      </c>
      <c r="G66" s="30">
        <f t="shared" si="38"/>
        <v>0</v>
      </c>
      <c r="H66" s="30">
        <f t="shared" si="38"/>
        <v>7.45</v>
      </c>
      <c r="I66" s="30">
        <f t="shared" si="38"/>
        <v>0</v>
      </c>
      <c r="J66" s="30">
        <f t="shared" si="38"/>
        <v>79.496700000000004</v>
      </c>
      <c r="K66" s="30">
        <f t="shared" si="38"/>
        <v>31.166700000000002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0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5.5717500000000006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0.11</v>
      </c>
      <c r="BR66" s="30">
        <f t="shared" ref="BR66" si="40">BR61*BR63</f>
        <v>0</v>
      </c>
      <c r="BS66" s="31">
        <f>SUM(D66:BQ66)</f>
        <v>136.94315000000003</v>
      </c>
      <c r="BT66" s="32">
        <f>BS66/$C$9</f>
        <v>27.388630000000006</v>
      </c>
    </row>
    <row r="67" spans="1:72" ht="15" customHeight="1" x14ac:dyDescent="0.3">
      <c r="A67" s="33"/>
      <c r="B67" s="33" t="s">
        <v>32</v>
      </c>
    </row>
    <row r="68" spans="1:72" ht="15" customHeight="1" x14ac:dyDescent="0.3">
      <c r="A68" s="33"/>
      <c r="B68" s="33" t="s">
        <v>33</v>
      </c>
    </row>
    <row r="69" spans="1:72" ht="15" customHeight="1" x14ac:dyDescent="0.3"/>
    <row r="70" spans="1:72" x14ac:dyDescent="0.3">
      <c r="J70" t="s">
        <v>34</v>
      </c>
      <c r="K70" t="s">
        <v>2</v>
      </c>
      <c r="L70" s="2">
        <v>0</v>
      </c>
      <c r="AD70" t="s">
        <v>35</v>
      </c>
    </row>
    <row r="71" spans="1:72" ht="15" customHeight="1" x14ac:dyDescent="0.3">
      <c r="A71" s="98"/>
      <c r="B71" s="4" t="s">
        <v>3</v>
      </c>
      <c r="C71" s="94" t="s">
        <v>4</v>
      </c>
      <c r="D71" s="96" t="str">
        <f t="shared" ref="D71:AQ71" si="41">D53</f>
        <v>Хлеб пшеничный</v>
      </c>
      <c r="E71" s="96" t="str">
        <f t="shared" si="41"/>
        <v>Хлеб ржано-пшеничный</v>
      </c>
      <c r="F71" s="96" t="str">
        <f t="shared" si="41"/>
        <v>Сахар</v>
      </c>
      <c r="G71" s="96" t="str">
        <f t="shared" si="41"/>
        <v>Чай</v>
      </c>
      <c r="H71" s="96" t="str">
        <f t="shared" si="41"/>
        <v>Какао</v>
      </c>
      <c r="I71" s="96" t="str">
        <f t="shared" si="41"/>
        <v>Кофейный напиток</v>
      </c>
      <c r="J71" s="96" t="str">
        <f t="shared" si="41"/>
        <v>Молоко 2,5%</v>
      </c>
      <c r="K71" s="96" t="str">
        <f t="shared" si="41"/>
        <v>Масло сливочное</v>
      </c>
      <c r="L71" s="96" t="str">
        <f t="shared" si="41"/>
        <v>Сметана 15%</v>
      </c>
      <c r="M71" s="96" t="str">
        <f t="shared" si="41"/>
        <v>Молоко сухое</v>
      </c>
      <c r="N71" s="96" t="str">
        <f t="shared" si="41"/>
        <v>Снежок 2,5 %</v>
      </c>
      <c r="O71" s="96" t="str">
        <f t="shared" si="41"/>
        <v>Творог 5%</v>
      </c>
      <c r="P71" s="96" t="str">
        <f t="shared" si="41"/>
        <v>Молоко сгущенное</v>
      </c>
      <c r="Q71" s="96" t="str">
        <f t="shared" si="41"/>
        <v xml:space="preserve">Джем Сава </v>
      </c>
      <c r="R71" s="96" t="str">
        <f t="shared" si="41"/>
        <v>Сыр</v>
      </c>
      <c r="S71" s="96" t="str">
        <f t="shared" si="41"/>
        <v>Зеленый горошек</v>
      </c>
      <c r="T71" s="96" t="str">
        <f t="shared" si="41"/>
        <v>Кукуруза консервирован.</v>
      </c>
      <c r="U71" s="96" t="str">
        <f t="shared" si="41"/>
        <v>Консервы рыбные</v>
      </c>
      <c r="V71" s="96" t="str">
        <f t="shared" si="41"/>
        <v>Огурцы консервирован.</v>
      </c>
      <c r="W71" s="35"/>
      <c r="X71" s="96" t="str">
        <f t="shared" si="41"/>
        <v>Яйцо</v>
      </c>
      <c r="Y71" s="96" t="str">
        <f t="shared" si="41"/>
        <v>Икра кабачковая</v>
      </c>
      <c r="Z71" s="96" t="str">
        <f t="shared" si="41"/>
        <v>Изюм</v>
      </c>
      <c r="AA71" s="96" t="str">
        <f t="shared" si="41"/>
        <v>Курага</v>
      </c>
      <c r="AB71" s="96" t="str">
        <f t="shared" si="41"/>
        <v>Чернослив</v>
      </c>
      <c r="AC71" s="96" t="str">
        <f t="shared" si="41"/>
        <v>Шиповник</v>
      </c>
      <c r="AD71" s="96" t="str">
        <f t="shared" si="41"/>
        <v>Сухофрукты</v>
      </c>
      <c r="AE71" s="96" t="str">
        <f t="shared" si="41"/>
        <v>Ягода свежемороженная</v>
      </c>
      <c r="AF71" s="96" t="str">
        <f t="shared" ref="AF71:AI71" si="42">AF53</f>
        <v>Апельсин</v>
      </c>
      <c r="AG71" s="96" t="str">
        <f t="shared" si="42"/>
        <v>Банан</v>
      </c>
      <c r="AH71" s="96" t="str">
        <f t="shared" si="42"/>
        <v>Лимон</v>
      </c>
      <c r="AI71" s="96" t="str">
        <f t="shared" si="42"/>
        <v>Яблоко</v>
      </c>
      <c r="AJ71" s="96" t="str">
        <f t="shared" si="41"/>
        <v>Кисель</v>
      </c>
      <c r="AK71" s="96" t="str">
        <f t="shared" si="41"/>
        <v xml:space="preserve">Сок </v>
      </c>
      <c r="AL71" s="96" t="str">
        <f t="shared" si="41"/>
        <v>Макаронные изделия</v>
      </c>
      <c r="AM71" s="96" t="str">
        <f t="shared" si="41"/>
        <v>Мука</v>
      </c>
      <c r="AN71" s="96" t="str">
        <f t="shared" si="41"/>
        <v>Дрожжи</v>
      </c>
      <c r="AO71" s="96" t="str">
        <f t="shared" si="41"/>
        <v>Печенье</v>
      </c>
      <c r="AP71" s="96" t="str">
        <f t="shared" si="41"/>
        <v>Пряники</v>
      </c>
      <c r="AQ71" s="96" t="str">
        <f t="shared" si="41"/>
        <v>Вафли</v>
      </c>
      <c r="AR71" s="96" t="str">
        <f>AR53</f>
        <v>Конфеты</v>
      </c>
      <c r="AS71" s="96" t="str">
        <f>AS53</f>
        <v>Повидло Сава</v>
      </c>
      <c r="AT71" s="96" t="str">
        <f>AT53</f>
        <v>Крупа геркулес</v>
      </c>
      <c r="AU71" s="96" t="str">
        <f>AU53</f>
        <v>Крупа горох</v>
      </c>
      <c r="AV71" s="96" t="str">
        <f t="shared" ref="AV71:BA71" si="43">AV53</f>
        <v>Крупа гречневая</v>
      </c>
      <c r="AW71" s="96" t="str">
        <f t="shared" si="43"/>
        <v>Крупа кукурузная</v>
      </c>
      <c r="AX71" s="96" t="str">
        <f t="shared" si="43"/>
        <v>Крупа манная</v>
      </c>
      <c r="AY71" s="96" t="str">
        <f t="shared" si="43"/>
        <v>Крупа перловая</v>
      </c>
      <c r="AZ71" s="96" t="str">
        <f t="shared" si="43"/>
        <v>Крупа пшеничная</v>
      </c>
      <c r="BA71" s="96" t="str">
        <f t="shared" si="43"/>
        <v>Крупа пшено</v>
      </c>
      <c r="BB71" s="96" t="str">
        <f>BB53</f>
        <v>Крупа ячневая</v>
      </c>
      <c r="BC71" s="96" t="str">
        <f t="shared" ref="BC71:BQ71" si="44">BC53</f>
        <v>Рис</v>
      </c>
      <c r="BD71" s="96" t="str">
        <f t="shared" si="44"/>
        <v>Цыпленок бройлер</v>
      </c>
      <c r="BE71" s="96" t="str">
        <f t="shared" si="44"/>
        <v>Филе куриное</v>
      </c>
      <c r="BF71" s="96" t="str">
        <f t="shared" si="44"/>
        <v>Фарш говяжий</v>
      </c>
      <c r="BG71" s="96" t="str">
        <f t="shared" si="44"/>
        <v>Печень куриная</v>
      </c>
      <c r="BH71" s="96" t="str">
        <f t="shared" si="44"/>
        <v>Филе минтая</v>
      </c>
      <c r="BI71" s="94" t="str">
        <f t="shared" si="44"/>
        <v>Филе сельди слабосол.</v>
      </c>
      <c r="BJ71" s="94" t="str">
        <f t="shared" si="44"/>
        <v>Картофель</v>
      </c>
      <c r="BK71" s="94" t="str">
        <f t="shared" si="44"/>
        <v>Морковь</v>
      </c>
      <c r="BL71" s="94" t="str">
        <f t="shared" si="44"/>
        <v>Лук</v>
      </c>
      <c r="BM71" s="94" t="str">
        <f t="shared" si="44"/>
        <v>Капуста</v>
      </c>
      <c r="BN71" s="94" t="str">
        <f t="shared" si="44"/>
        <v>Свекла</v>
      </c>
      <c r="BO71" s="94" t="str">
        <f t="shared" si="44"/>
        <v>Томатная паста</v>
      </c>
      <c r="BP71" s="94" t="str">
        <f t="shared" si="44"/>
        <v>Масло растительное</v>
      </c>
      <c r="BQ71" s="94" t="str">
        <f t="shared" si="44"/>
        <v>Соль</v>
      </c>
      <c r="BR71" s="94" t="str">
        <f t="shared" ref="BR71" si="45">BR53</f>
        <v>Аскорбиновая кислота</v>
      </c>
      <c r="BS71" s="105" t="s">
        <v>5</v>
      </c>
      <c r="BT71" s="105" t="s">
        <v>6</v>
      </c>
    </row>
    <row r="72" spans="1:72" ht="28.5" customHeight="1" x14ac:dyDescent="0.3">
      <c r="A72" s="99"/>
      <c r="B72" s="5" t="s">
        <v>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35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105"/>
      <c r="BT72" s="105"/>
    </row>
    <row r="73" spans="1:72" x14ac:dyDescent="0.3">
      <c r="A73" s="100" t="s">
        <v>12</v>
      </c>
      <c r="B73" s="6" t="str">
        <f>B14</f>
        <v>Суп шахтерский</v>
      </c>
      <c r="C73" s="101">
        <f>$F$6</f>
        <v>5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0"/>
      <c r="B74" s="6" t="str">
        <f t="shared" ref="B74:B79" si="49">B15</f>
        <v>Капуста, тушеная с мясом</v>
      </c>
      <c r="C74" s="102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0"/>
      <c r="B75" s="6" t="str">
        <f t="shared" si="49"/>
        <v>Хлеб пшеничный</v>
      </c>
      <c r="C75" s="102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0"/>
      <c r="B76" s="6" t="str">
        <f t="shared" si="49"/>
        <v>Хлеб ржано-пшеничный</v>
      </c>
      <c r="C76" s="102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0"/>
      <c r="B77" s="6" t="str">
        <f t="shared" si="49"/>
        <v>Компот из сухофруктов</v>
      </c>
      <c r="C77" s="102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0"/>
      <c r="B78" s="6">
        <f t="shared" si="49"/>
        <v>0</v>
      </c>
      <c r="C78" s="102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0"/>
      <c r="B79" s="6">
        <f t="shared" si="49"/>
        <v>0</v>
      </c>
      <c r="C79" s="103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24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25</v>
      </c>
      <c r="C81" s="18"/>
      <c r="D81" s="21">
        <f t="shared" ref="D81:BQ81" si="62">PRODUCT(D80,$F$6)</f>
        <v>0.1</v>
      </c>
      <c r="E81" s="21">
        <f t="shared" si="62"/>
        <v>0.2</v>
      </c>
      <c r="F81" s="21">
        <f t="shared" si="62"/>
        <v>5.4999999999999993E-2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2.5000000000000001E-2</v>
      </c>
      <c r="L81" s="21">
        <f t="shared" si="62"/>
        <v>0.03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0.1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0.03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0.25</v>
      </c>
      <c r="BE81" s="21">
        <f t="shared" si="62"/>
        <v>0</v>
      </c>
      <c r="BF81" s="21">
        <f t="shared" si="62"/>
        <v>2.5000000000000001E-2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0.4</v>
      </c>
      <c r="BK81" s="21">
        <f t="shared" si="62"/>
        <v>9.0000000000000011E-2</v>
      </c>
      <c r="BL81" s="21">
        <f t="shared" si="62"/>
        <v>0.10499999999999998</v>
      </c>
      <c r="BM81" s="21">
        <f t="shared" si="62"/>
        <v>0.89999999999999991</v>
      </c>
      <c r="BN81" s="21">
        <f t="shared" si="62"/>
        <v>0</v>
      </c>
      <c r="BO81" s="21">
        <f t="shared" si="62"/>
        <v>0.01</v>
      </c>
      <c r="BP81" s="21">
        <f t="shared" si="62"/>
        <v>3.5000000000000003E-2</v>
      </c>
      <c r="BQ81" s="21">
        <f t="shared" si="62"/>
        <v>0.01</v>
      </c>
      <c r="BR81" s="21">
        <f t="shared" ref="BR81" si="64">PRODUCT(BR80,$F$6)</f>
        <v>1.7499999999999997E-4</v>
      </c>
    </row>
    <row r="83" spans="1:72" ht="17.399999999999999" x14ac:dyDescent="0.35">
      <c r="A83" s="24"/>
      <c r="B83" s="25" t="s">
        <v>27</v>
      </c>
      <c r="C83" s="26" t="s">
        <v>28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596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1038.8900000000001</v>
      </c>
      <c r="L83" s="27">
        <f t="shared" si="65"/>
        <v>231.94</v>
      </c>
      <c r="M83" s="27">
        <f t="shared" si="65"/>
        <v>738</v>
      </c>
      <c r="N83" s="27">
        <f t="shared" si="65"/>
        <v>114.89</v>
      </c>
      <c r="O83" s="27">
        <f t="shared" si="65"/>
        <v>359.11</v>
      </c>
      <c r="P83" s="27">
        <f t="shared" si="65"/>
        <v>428.95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207.5</v>
      </c>
      <c r="U83" s="27">
        <f t="shared" si="65"/>
        <v>1032</v>
      </c>
      <c r="V83" s="27">
        <f t="shared" si="65"/>
        <v>352.56</v>
      </c>
      <c r="W83" s="27">
        <f>W44</f>
        <v>100</v>
      </c>
      <c r="X83" s="27">
        <f t="shared" si="65"/>
        <v>10.4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259</v>
      </c>
      <c r="AG83" s="27">
        <f t="shared" si="65"/>
        <v>188</v>
      </c>
      <c r="AH83" s="27">
        <f t="shared" si="65"/>
        <v>219</v>
      </c>
      <c r="AI83" s="27">
        <f t="shared" si="65"/>
        <v>156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200</v>
      </c>
      <c r="AO83" s="27">
        <f t="shared" si="65"/>
        <v>227</v>
      </c>
      <c r="AP83" s="27">
        <f t="shared" si="65"/>
        <v>0</v>
      </c>
      <c r="AQ83" s="27">
        <f t="shared" si="65"/>
        <v>277</v>
      </c>
      <c r="AR83" s="27">
        <f t="shared" si="65"/>
        <v>0</v>
      </c>
      <c r="AS83" s="27">
        <f t="shared" si="65"/>
        <v>235.63</v>
      </c>
      <c r="AT83" s="27">
        <f t="shared" si="65"/>
        <v>72.5</v>
      </c>
      <c r="AU83" s="27">
        <f t="shared" si="65"/>
        <v>65.33</v>
      </c>
      <c r="AV83" s="27">
        <f t="shared" si="65"/>
        <v>59.33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486</v>
      </c>
      <c r="BF83" s="27">
        <f t="shared" si="65"/>
        <v>564</v>
      </c>
      <c r="BG83" s="27">
        <f t="shared" si="65"/>
        <v>247</v>
      </c>
      <c r="BH83" s="27">
        <f t="shared" si="65"/>
        <v>427</v>
      </c>
      <c r="BI83" s="27">
        <f t="shared" si="65"/>
        <v>750</v>
      </c>
      <c r="BJ83" s="27">
        <f t="shared" si="65"/>
        <v>36</v>
      </c>
      <c r="BK83" s="27">
        <f t="shared" si="65"/>
        <v>30</v>
      </c>
      <c r="BL83" s="27">
        <f t="shared" si="65"/>
        <v>30</v>
      </c>
      <c r="BM83" s="27">
        <f t="shared" si="65"/>
        <v>34</v>
      </c>
      <c r="BN83" s="27">
        <f t="shared" si="65"/>
        <v>35</v>
      </c>
      <c r="BO83" s="27">
        <f t="shared" si="65"/>
        <v>314</v>
      </c>
      <c r="BP83" s="27">
        <f t="shared" si="65"/>
        <v>138.88999999999999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29</v>
      </c>
      <c r="C84" s="18" t="s">
        <v>28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0.59599999999999997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1.0388900000000001</v>
      </c>
      <c r="L84" s="19">
        <f t="shared" si="67"/>
        <v>0.23194000000000001</v>
      </c>
      <c r="M84" s="19">
        <f t="shared" si="67"/>
        <v>0.73799999999999999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0.42895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0.20749999999999999</v>
      </c>
      <c r="U84" s="19">
        <f t="shared" si="67"/>
        <v>1.032</v>
      </c>
      <c r="V84" s="19">
        <f t="shared" si="67"/>
        <v>0.35255999999999998</v>
      </c>
      <c r="W84" s="19">
        <f>W83/1000</f>
        <v>0.1</v>
      </c>
      <c r="X84" s="19">
        <f t="shared" si="67"/>
        <v>1.04E-2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0.25900000000000001</v>
      </c>
      <c r="AG84" s="19">
        <f t="shared" si="67"/>
        <v>0.188</v>
      </c>
      <c r="AH84" s="19">
        <f t="shared" si="67"/>
        <v>0.219</v>
      </c>
      <c r="AI84" s="19">
        <f t="shared" si="67"/>
        <v>0.156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</v>
      </c>
      <c r="AO84" s="19">
        <f t="shared" si="67"/>
        <v>0.22700000000000001</v>
      </c>
      <c r="AP84" s="19">
        <f t="shared" si="67"/>
        <v>0</v>
      </c>
      <c r="AQ84" s="19">
        <f t="shared" si="67"/>
        <v>0.27700000000000002</v>
      </c>
      <c r="AR84" s="19">
        <f t="shared" si="67"/>
        <v>0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6.5329999999999999E-2</v>
      </c>
      <c r="AV84" s="19">
        <f t="shared" si="67"/>
        <v>5.9330000000000001E-2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0.48599999999999999</v>
      </c>
      <c r="BF84" s="19">
        <f t="shared" si="67"/>
        <v>0.56399999999999995</v>
      </c>
      <c r="BG84" s="19">
        <f t="shared" si="67"/>
        <v>0.247</v>
      </c>
      <c r="BH84" s="19">
        <f t="shared" si="67"/>
        <v>0.42699999999999999</v>
      </c>
      <c r="BI84" s="19">
        <f t="shared" si="67"/>
        <v>0.75</v>
      </c>
      <c r="BJ84" s="19">
        <f t="shared" si="67"/>
        <v>3.5999999999999997E-2</v>
      </c>
      <c r="BK84" s="19">
        <f t="shared" si="67"/>
        <v>0.03</v>
      </c>
      <c r="BL84" s="19">
        <f t="shared" si="67"/>
        <v>0.03</v>
      </c>
      <c r="BM84" s="19">
        <f t="shared" si="67"/>
        <v>3.4000000000000002E-2</v>
      </c>
      <c r="BN84" s="19">
        <f t="shared" si="67"/>
        <v>3.5000000000000003E-2</v>
      </c>
      <c r="BO84" s="19">
        <f t="shared" si="67"/>
        <v>0.314</v>
      </c>
      <c r="BP84" s="19">
        <f t="shared" si="67"/>
        <v>0.13888999999999999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30</v>
      </c>
      <c r="C85" s="104"/>
      <c r="D85" s="30">
        <f>D81*D83</f>
        <v>7.8180000000000014</v>
      </c>
      <c r="E85" s="30">
        <f t="shared" ref="E85:BQ85" si="69">E81*E83</f>
        <v>16.400000000000002</v>
      </c>
      <c r="F85" s="30">
        <f t="shared" si="69"/>
        <v>4.51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25.972250000000003</v>
      </c>
      <c r="L85" s="30">
        <f t="shared" si="69"/>
        <v>6.9581999999999997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12.5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1.7798999999999998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79.75</v>
      </c>
      <c r="BE85" s="30">
        <f t="shared" si="69"/>
        <v>0</v>
      </c>
      <c r="BF85" s="30">
        <f t="shared" si="69"/>
        <v>14.100000000000001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14.4</v>
      </c>
      <c r="BK85" s="30">
        <f t="shared" si="69"/>
        <v>2.7</v>
      </c>
      <c r="BL85" s="30">
        <f t="shared" si="69"/>
        <v>3.1499999999999995</v>
      </c>
      <c r="BM85" s="30">
        <f t="shared" si="69"/>
        <v>30.599999999999998</v>
      </c>
      <c r="BN85" s="30">
        <f t="shared" si="69"/>
        <v>0</v>
      </c>
      <c r="BO85" s="30">
        <f t="shared" si="69"/>
        <v>3.14</v>
      </c>
      <c r="BP85" s="30">
        <f t="shared" si="69"/>
        <v>4.8611500000000003</v>
      </c>
      <c r="BQ85" s="30">
        <f t="shared" si="69"/>
        <v>0.22</v>
      </c>
      <c r="BR85" s="30">
        <f t="shared" ref="BR85" si="70">BR81*BR83</f>
        <v>0</v>
      </c>
      <c r="BS85" s="31">
        <f>SUM(D85:BQ85)</f>
        <v>228.8595</v>
      </c>
      <c r="BT85" s="32">
        <f>BS85/$C$9</f>
        <v>45.771900000000002</v>
      </c>
    </row>
    <row r="86" spans="1:72" ht="17.399999999999999" x14ac:dyDescent="0.35">
      <c r="A86" s="28"/>
      <c r="B86" s="29" t="s">
        <v>31</v>
      </c>
      <c r="C86" s="104"/>
      <c r="D86" s="30">
        <f>D81*D83</f>
        <v>7.8180000000000014</v>
      </c>
      <c r="E86" s="30">
        <f t="shared" ref="E86:BQ86" si="71">E81*E83</f>
        <v>16.400000000000002</v>
      </c>
      <c r="F86" s="30">
        <f t="shared" si="71"/>
        <v>4.51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25.972250000000003</v>
      </c>
      <c r="L86" s="30">
        <f t="shared" si="71"/>
        <v>6.9581999999999997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12.5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1.7798999999999998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79.75</v>
      </c>
      <c r="BE86" s="30">
        <f t="shared" si="71"/>
        <v>0</v>
      </c>
      <c r="BF86" s="30">
        <f t="shared" si="71"/>
        <v>14.100000000000001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14.4</v>
      </c>
      <c r="BK86" s="30">
        <f t="shared" si="71"/>
        <v>2.7</v>
      </c>
      <c r="BL86" s="30">
        <f t="shared" si="71"/>
        <v>3.1499999999999995</v>
      </c>
      <c r="BM86" s="30">
        <f t="shared" si="71"/>
        <v>30.599999999999998</v>
      </c>
      <c r="BN86" s="30">
        <f t="shared" si="71"/>
        <v>0</v>
      </c>
      <c r="BO86" s="30">
        <f t="shared" si="71"/>
        <v>3.14</v>
      </c>
      <c r="BP86" s="30">
        <f t="shared" si="71"/>
        <v>4.8611500000000003</v>
      </c>
      <c r="BQ86" s="30">
        <f t="shared" si="71"/>
        <v>0.22</v>
      </c>
      <c r="BR86" s="30">
        <f t="shared" ref="BR86" si="72">BR81*BR83</f>
        <v>0</v>
      </c>
      <c r="BS86" s="31">
        <f>SUM(D86:BQ86)</f>
        <v>228.8595</v>
      </c>
      <c r="BT86" s="32">
        <f>BS86/$C$9</f>
        <v>45.771900000000002</v>
      </c>
    </row>
    <row r="87" spans="1:72" x14ac:dyDescent="0.3">
      <c r="A87" s="33"/>
      <c r="B87" s="33" t="s">
        <v>32</v>
      </c>
    </row>
    <row r="88" spans="1:72" x14ac:dyDescent="0.3">
      <c r="A88" s="33"/>
      <c r="B88" s="33" t="s">
        <v>33</v>
      </c>
    </row>
    <row r="90" spans="1:72" x14ac:dyDescent="0.3">
      <c r="J90" t="s">
        <v>34</v>
      </c>
      <c r="K90" t="s">
        <v>2</v>
      </c>
      <c r="L90" s="2">
        <v>0</v>
      </c>
      <c r="AD90" t="s">
        <v>35</v>
      </c>
    </row>
    <row r="91" spans="1:72" ht="15" customHeight="1" x14ac:dyDescent="0.3">
      <c r="A91" s="98"/>
      <c r="B91" s="4" t="s">
        <v>3</v>
      </c>
      <c r="C91" s="94" t="s">
        <v>4</v>
      </c>
      <c r="D91" s="96" t="str">
        <f t="shared" ref="D91:BQ91" si="73">D53</f>
        <v>Хлеб пшеничный</v>
      </c>
      <c r="E91" s="96" t="str">
        <f t="shared" si="73"/>
        <v>Хлеб ржано-пшеничный</v>
      </c>
      <c r="F91" s="96" t="str">
        <f t="shared" si="73"/>
        <v>Сахар</v>
      </c>
      <c r="G91" s="96" t="str">
        <f t="shared" si="73"/>
        <v>Чай</v>
      </c>
      <c r="H91" s="96" t="str">
        <f t="shared" si="73"/>
        <v>Какао</v>
      </c>
      <c r="I91" s="96" t="str">
        <f t="shared" si="73"/>
        <v>Кофейный напиток</v>
      </c>
      <c r="J91" s="96" t="str">
        <f t="shared" si="73"/>
        <v>Молоко 2,5%</v>
      </c>
      <c r="K91" s="96" t="str">
        <f t="shared" si="73"/>
        <v>Масло сливочное</v>
      </c>
      <c r="L91" s="96" t="str">
        <f t="shared" si="73"/>
        <v>Сметана 15%</v>
      </c>
      <c r="M91" s="96" t="str">
        <f t="shared" si="73"/>
        <v>Молоко сухое</v>
      </c>
      <c r="N91" s="96" t="str">
        <f t="shared" si="73"/>
        <v>Снежок 2,5 %</v>
      </c>
      <c r="O91" s="96" t="str">
        <f t="shared" si="73"/>
        <v>Творог 5%</v>
      </c>
      <c r="P91" s="96" t="str">
        <f t="shared" si="73"/>
        <v>Молоко сгущенное</v>
      </c>
      <c r="Q91" s="96" t="str">
        <f t="shared" si="73"/>
        <v xml:space="preserve">Джем Сава </v>
      </c>
      <c r="R91" s="96" t="str">
        <f t="shared" si="73"/>
        <v>Сыр</v>
      </c>
      <c r="S91" s="96" t="str">
        <f t="shared" si="73"/>
        <v>Зеленый горошек</v>
      </c>
      <c r="T91" s="96" t="str">
        <f t="shared" si="73"/>
        <v>Кукуруза консервирован.</v>
      </c>
      <c r="U91" s="96" t="str">
        <f t="shared" si="73"/>
        <v>Консервы рыбные</v>
      </c>
      <c r="V91" s="96" t="str">
        <f t="shared" si="73"/>
        <v>Огурцы консервирован.</v>
      </c>
      <c r="W91" s="35"/>
      <c r="X91" s="96" t="str">
        <f t="shared" si="73"/>
        <v>Яйцо</v>
      </c>
      <c r="Y91" s="96" t="str">
        <f t="shared" si="73"/>
        <v>Икра кабачковая</v>
      </c>
      <c r="Z91" s="96" t="str">
        <f t="shared" si="73"/>
        <v>Изюм</v>
      </c>
      <c r="AA91" s="96" t="str">
        <f t="shared" si="73"/>
        <v>Курага</v>
      </c>
      <c r="AB91" s="96" t="str">
        <f t="shared" si="73"/>
        <v>Чернослив</v>
      </c>
      <c r="AC91" s="96" t="str">
        <f t="shared" si="73"/>
        <v>Шиповник</v>
      </c>
      <c r="AD91" s="96" t="str">
        <f t="shared" si="73"/>
        <v>Сухофрукты</v>
      </c>
      <c r="AE91" s="96" t="str">
        <f t="shared" si="73"/>
        <v>Ягода свежемороженная</v>
      </c>
      <c r="AF91" s="96" t="str">
        <f t="shared" ref="AF91:AI91" si="74">AF53</f>
        <v>Апельсин</v>
      </c>
      <c r="AG91" s="96" t="str">
        <f t="shared" si="74"/>
        <v>Банан</v>
      </c>
      <c r="AH91" s="96" t="str">
        <f t="shared" si="74"/>
        <v>Лимон</v>
      </c>
      <c r="AI91" s="96" t="str">
        <f t="shared" si="74"/>
        <v>Яблоко</v>
      </c>
      <c r="AJ91" s="96" t="str">
        <f t="shared" si="73"/>
        <v>Кисель</v>
      </c>
      <c r="AK91" s="96" t="str">
        <f t="shared" si="73"/>
        <v xml:space="preserve">Сок </v>
      </c>
      <c r="AL91" s="96" t="str">
        <f t="shared" si="73"/>
        <v>Макаронные изделия</v>
      </c>
      <c r="AM91" s="96" t="str">
        <f t="shared" si="73"/>
        <v>Мука</v>
      </c>
      <c r="AN91" s="96" t="str">
        <f t="shared" si="73"/>
        <v>Дрожжи</v>
      </c>
      <c r="AO91" s="96" t="str">
        <f t="shared" si="73"/>
        <v>Печенье</v>
      </c>
      <c r="AP91" s="96" t="str">
        <f t="shared" si="73"/>
        <v>Пряники</v>
      </c>
      <c r="AQ91" s="96" t="str">
        <f t="shared" si="73"/>
        <v>Вафли</v>
      </c>
      <c r="AR91" s="96" t="str">
        <f t="shared" si="73"/>
        <v>Конфеты</v>
      </c>
      <c r="AS91" s="96" t="str">
        <f t="shared" si="73"/>
        <v>Повидло Сава</v>
      </c>
      <c r="AT91" s="96" t="str">
        <f t="shared" si="73"/>
        <v>Крупа геркулес</v>
      </c>
      <c r="AU91" s="96" t="str">
        <f t="shared" si="73"/>
        <v>Крупа горох</v>
      </c>
      <c r="AV91" s="96" t="str">
        <f t="shared" si="73"/>
        <v>Крупа гречневая</v>
      </c>
      <c r="AW91" s="96" t="str">
        <f t="shared" si="73"/>
        <v>Крупа кукурузная</v>
      </c>
      <c r="AX91" s="96" t="str">
        <f t="shared" si="73"/>
        <v>Крупа манная</v>
      </c>
      <c r="AY91" s="96" t="str">
        <f t="shared" si="73"/>
        <v>Крупа перловая</v>
      </c>
      <c r="AZ91" s="96" t="str">
        <f t="shared" si="73"/>
        <v>Крупа пшеничная</v>
      </c>
      <c r="BA91" s="96" t="str">
        <f t="shared" si="73"/>
        <v>Крупа пшено</v>
      </c>
      <c r="BB91" s="96" t="str">
        <f t="shared" si="73"/>
        <v>Крупа ячневая</v>
      </c>
      <c r="BC91" s="96" t="str">
        <f t="shared" si="73"/>
        <v>Рис</v>
      </c>
      <c r="BD91" s="96" t="str">
        <f t="shared" si="73"/>
        <v>Цыпленок бройлер</v>
      </c>
      <c r="BE91" s="96" t="str">
        <f t="shared" si="73"/>
        <v>Филе куриное</v>
      </c>
      <c r="BF91" s="96" t="str">
        <f t="shared" si="73"/>
        <v>Фарш говяжий</v>
      </c>
      <c r="BG91" s="96" t="str">
        <f t="shared" si="73"/>
        <v>Печень куриная</v>
      </c>
      <c r="BH91" s="96" t="str">
        <f t="shared" si="73"/>
        <v>Филе минтая</v>
      </c>
      <c r="BI91" s="96" t="str">
        <f t="shared" si="73"/>
        <v>Филе сельди слабосол.</v>
      </c>
      <c r="BJ91" s="96" t="str">
        <f t="shared" si="73"/>
        <v>Картофель</v>
      </c>
      <c r="BK91" s="96" t="str">
        <f t="shared" si="73"/>
        <v>Морковь</v>
      </c>
      <c r="BL91" s="96" t="str">
        <f t="shared" si="73"/>
        <v>Лук</v>
      </c>
      <c r="BM91" s="96" t="str">
        <f t="shared" si="73"/>
        <v>Капуста</v>
      </c>
      <c r="BN91" s="96" t="str">
        <f t="shared" si="73"/>
        <v>Свекла</v>
      </c>
      <c r="BO91" s="96" t="str">
        <f t="shared" si="73"/>
        <v>Томатная паста</v>
      </c>
      <c r="BP91" s="96" t="str">
        <f t="shared" si="73"/>
        <v>Масло растительное</v>
      </c>
      <c r="BQ91" s="96" t="str">
        <f t="shared" si="73"/>
        <v>Соль</v>
      </c>
      <c r="BR91" s="96" t="str">
        <f t="shared" ref="BR91" si="75">BR53</f>
        <v>Аскорбиновая кислота</v>
      </c>
      <c r="BS91" s="105" t="s">
        <v>5</v>
      </c>
      <c r="BT91" s="105" t="s">
        <v>6</v>
      </c>
    </row>
    <row r="92" spans="1:72" ht="28.5" customHeight="1" x14ac:dyDescent="0.3">
      <c r="A92" s="99"/>
      <c r="B92" s="5" t="s">
        <v>7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35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105"/>
      <c r="BT92" s="105"/>
    </row>
    <row r="93" spans="1:72" x14ac:dyDescent="0.3">
      <c r="A93" s="100" t="s">
        <v>18</v>
      </c>
      <c r="B93" s="6" t="str">
        <f>B22</f>
        <v>Компот из свеж. морож. ягод</v>
      </c>
      <c r="C93" s="101">
        <f>$F$6</f>
        <v>5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0"/>
      <c r="B94" s="6" t="str">
        <f>B23</f>
        <v>Пирог рыбный</v>
      </c>
      <c r="C94" s="102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1.7000000000000001E-2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0"/>
      <c r="B95" s="6" t="str">
        <f>B24</f>
        <v>Апельсин</v>
      </c>
      <c r="C95" s="102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0.112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0"/>
      <c r="B96" s="6">
        <f>B25</f>
        <v>0</v>
      </c>
      <c r="C96" s="102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0"/>
      <c r="B97" s="6">
        <f>B26</f>
        <v>0</v>
      </c>
      <c r="C97" s="103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24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1.7000000000000001E-2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0.112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25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6.8500000000000005E-2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2.5000000000000001E-2</v>
      </c>
      <c r="K99" s="21">
        <f t="shared" si="83"/>
        <v>1.4999999999999999E-2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8.5000000000000006E-2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0.1</v>
      </c>
      <c r="AF99" s="21">
        <f t="shared" si="84"/>
        <v>0.56000000000000005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0.14500000000000002</v>
      </c>
      <c r="AN99" s="21">
        <f t="shared" si="84"/>
        <v>5.9999999999999993E-3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1.4999999999999999E-2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0.01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4.0000000000000001E-3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27</v>
      </c>
      <c r="C101" s="26" t="s">
        <v>28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596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1038.8900000000001</v>
      </c>
      <c r="L101" s="27">
        <f t="shared" si="86"/>
        <v>231.94</v>
      </c>
      <c r="M101" s="27">
        <f t="shared" si="86"/>
        <v>738</v>
      </c>
      <c r="N101" s="27">
        <f t="shared" si="86"/>
        <v>114.89</v>
      </c>
      <c r="O101" s="27">
        <f t="shared" si="86"/>
        <v>359.11</v>
      </c>
      <c r="P101" s="27">
        <f t="shared" si="86"/>
        <v>428.95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207.5</v>
      </c>
      <c r="U101" s="27">
        <f t="shared" si="86"/>
        <v>1032</v>
      </c>
      <c r="V101" s="27">
        <f t="shared" si="86"/>
        <v>352.56</v>
      </c>
      <c r="W101" s="27">
        <f>W44</f>
        <v>100</v>
      </c>
      <c r="X101" s="27">
        <f t="shared" si="86"/>
        <v>10.4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259</v>
      </c>
      <c r="AG101" s="27">
        <f t="shared" si="86"/>
        <v>188</v>
      </c>
      <c r="AH101" s="27">
        <f t="shared" si="86"/>
        <v>219</v>
      </c>
      <c r="AI101" s="27">
        <f t="shared" si="86"/>
        <v>156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200</v>
      </c>
      <c r="AO101" s="27">
        <f t="shared" si="86"/>
        <v>227</v>
      </c>
      <c r="AP101" s="27">
        <f t="shared" si="86"/>
        <v>0</v>
      </c>
      <c r="AQ101" s="27">
        <f t="shared" si="86"/>
        <v>277</v>
      </c>
      <c r="AR101" s="27">
        <f t="shared" si="86"/>
        <v>0</v>
      </c>
      <c r="AS101" s="27">
        <f t="shared" si="86"/>
        <v>235.63</v>
      </c>
      <c r="AT101" s="27">
        <f t="shared" si="86"/>
        <v>72.5</v>
      </c>
      <c r="AU101" s="27">
        <f t="shared" si="86"/>
        <v>65.33</v>
      </c>
      <c r="AV101" s="27">
        <f t="shared" si="86"/>
        <v>59.33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486</v>
      </c>
      <c r="BF101" s="27">
        <f t="shared" si="86"/>
        <v>564</v>
      </c>
      <c r="BG101" s="27">
        <f t="shared" si="86"/>
        <v>247</v>
      </c>
      <c r="BH101" s="27">
        <f t="shared" si="86"/>
        <v>427</v>
      </c>
      <c r="BI101" s="27">
        <f t="shared" si="86"/>
        <v>750</v>
      </c>
      <c r="BJ101" s="27">
        <f t="shared" si="86"/>
        <v>36</v>
      </c>
      <c r="BK101" s="27">
        <f t="shared" si="86"/>
        <v>30</v>
      </c>
      <c r="BL101" s="27">
        <f t="shared" si="86"/>
        <v>30</v>
      </c>
      <c r="BM101" s="27">
        <f t="shared" si="86"/>
        <v>34</v>
      </c>
      <c r="BN101" s="27">
        <f t="shared" si="86"/>
        <v>35</v>
      </c>
      <c r="BO101" s="27">
        <f t="shared" si="86"/>
        <v>314</v>
      </c>
      <c r="BP101" s="27">
        <f t="shared" si="86"/>
        <v>138.88999999999999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29</v>
      </c>
      <c r="C102" s="18" t="s">
        <v>28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0.59599999999999997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1.0388900000000001</v>
      </c>
      <c r="L102" s="19">
        <f t="shared" si="88"/>
        <v>0.23194000000000001</v>
      </c>
      <c r="M102" s="19">
        <f t="shared" si="88"/>
        <v>0.73799999999999999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0.42895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0.20749999999999999</v>
      </c>
      <c r="U102" s="19">
        <f t="shared" si="88"/>
        <v>1.032</v>
      </c>
      <c r="V102" s="19">
        <f t="shared" si="88"/>
        <v>0.35255999999999998</v>
      </c>
      <c r="W102" s="19">
        <f>W101/1000</f>
        <v>0.1</v>
      </c>
      <c r="X102" s="19">
        <f t="shared" si="88"/>
        <v>1.04E-2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0.25900000000000001</v>
      </c>
      <c r="AG102" s="19">
        <f t="shared" si="88"/>
        <v>0.188</v>
      </c>
      <c r="AH102" s="19">
        <f t="shared" si="88"/>
        <v>0.219</v>
      </c>
      <c r="AI102" s="19">
        <f t="shared" si="88"/>
        <v>0.156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</v>
      </c>
      <c r="AO102" s="19">
        <f t="shared" si="88"/>
        <v>0.22700000000000001</v>
      </c>
      <c r="AP102" s="19">
        <f t="shared" si="88"/>
        <v>0</v>
      </c>
      <c r="AQ102" s="19">
        <f t="shared" si="88"/>
        <v>0.27700000000000002</v>
      </c>
      <c r="AR102" s="19">
        <f t="shared" si="88"/>
        <v>0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6.5329999999999999E-2</v>
      </c>
      <c r="AV102" s="19">
        <f t="shared" si="88"/>
        <v>5.9330000000000001E-2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0.48599999999999999</v>
      </c>
      <c r="BF102" s="19">
        <f t="shared" si="88"/>
        <v>0.56399999999999995</v>
      </c>
      <c r="BG102" s="19">
        <f t="shared" si="88"/>
        <v>0.247</v>
      </c>
      <c r="BH102" s="19">
        <f t="shared" si="88"/>
        <v>0.42699999999999999</v>
      </c>
      <c r="BI102" s="19">
        <f t="shared" si="88"/>
        <v>0.75</v>
      </c>
      <c r="BJ102" s="19">
        <f t="shared" si="88"/>
        <v>3.5999999999999997E-2</v>
      </c>
      <c r="BK102" s="19">
        <f t="shared" si="88"/>
        <v>0.03</v>
      </c>
      <c r="BL102" s="19">
        <f t="shared" si="88"/>
        <v>0.03</v>
      </c>
      <c r="BM102" s="19">
        <f t="shared" si="88"/>
        <v>3.4000000000000002E-2</v>
      </c>
      <c r="BN102" s="19">
        <f t="shared" si="88"/>
        <v>3.5000000000000003E-2</v>
      </c>
      <c r="BO102" s="19">
        <f t="shared" si="88"/>
        <v>0.314</v>
      </c>
      <c r="BP102" s="19">
        <f t="shared" si="88"/>
        <v>0.13888999999999999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30</v>
      </c>
      <c r="C103" s="104"/>
      <c r="D103" s="30">
        <f>D99*D101</f>
        <v>0</v>
      </c>
      <c r="E103" s="30">
        <f t="shared" ref="E103:BQ103" si="90">E99*E101</f>
        <v>0</v>
      </c>
      <c r="F103" s="30">
        <f t="shared" si="90"/>
        <v>5.6170000000000009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2.0594999999999999</v>
      </c>
      <c r="K103" s="30">
        <f t="shared" si="90"/>
        <v>15.583350000000001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87.720000000000013</v>
      </c>
      <c r="V103" s="30">
        <f t="shared" si="90"/>
        <v>0</v>
      </c>
      <c r="W103" s="30">
        <f>W99*W101</f>
        <v>0</v>
      </c>
      <c r="X103" s="30">
        <f t="shared" si="90"/>
        <v>10.4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60.7</v>
      </c>
      <c r="AF103" s="30">
        <f t="shared" si="90"/>
        <v>145.04000000000002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6.4670000000000014</v>
      </c>
      <c r="AN103" s="30">
        <f t="shared" si="90"/>
        <v>1.2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2.0599500000000002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0.3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0.55555999999999994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337.70236000000006</v>
      </c>
      <c r="BT103" s="32">
        <f>BS103/$C$9</f>
        <v>67.540472000000008</v>
      </c>
    </row>
    <row r="104" spans="1:72" ht="17.399999999999999" x14ac:dyDescent="0.35">
      <c r="A104" s="28"/>
      <c r="B104" s="29" t="s">
        <v>31</v>
      </c>
      <c r="C104" s="104"/>
      <c r="D104" s="30">
        <f>D99*D101</f>
        <v>0</v>
      </c>
      <c r="E104" s="30">
        <f t="shared" ref="E104:BQ104" si="92">E99*E101</f>
        <v>0</v>
      </c>
      <c r="F104" s="30">
        <f t="shared" si="92"/>
        <v>5.6170000000000009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2.0594999999999999</v>
      </c>
      <c r="K104" s="30">
        <f t="shared" si="92"/>
        <v>15.583350000000001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87.720000000000013</v>
      </c>
      <c r="V104" s="30">
        <f t="shared" si="92"/>
        <v>0</v>
      </c>
      <c r="W104" s="30">
        <f>W99*W101</f>
        <v>0</v>
      </c>
      <c r="X104" s="30">
        <f t="shared" si="92"/>
        <v>10.4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60.7</v>
      </c>
      <c r="AF104" s="30">
        <f t="shared" si="92"/>
        <v>145.04000000000002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6.4670000000000014</v>
      </c>
      <c r="AN104" s="30">
        <f t="shared" si="92"/>
        <v>1.2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2.0599500000000002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0.3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0.55555999999999994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337.70236000000006</v>
      </c>
      <c r="BT104" s="32">
        <f>BS104/$C$9</f>
        <v>67.540472000000008</v>
      </c>
    </row>
    <row r="105" spans="1:72" x14ac:dyDescent="0.3">
      <c r="A105" s="33"/>
      <c r="B105" s="33" t="s">
        <v>32</v>
      </c>
    </row>
    <row r="106" spans="1:72" x14ac:dyDescent="0.3">
      <c r="A106" s="33"/>
      <c r="B106" s="33" t="s">
        <v>33</v>
      </c>
    </row>
    <row r="108" spans="1:72" x14ac:dyDescent="0.3">
      <c r="J108" t="s">
        <v>34</v>
      </c>
      <c r="K108" t="s">
        <v>2</v>
      </c>
      <c r="L108" s="2">
        <v>0</v>
      </c>
      <c r="AD108" t="s">
        <v>35</v>
      </c>
    </row>
    <row r="109" spans="1:72" ht="15" customHeight="1" x14ac:dyDescent="0.3">
      <c r="A109" s="98"/>
      <c r="B109" s="4" t="s">
        <v>3</v>
      </c>
      <c r="C109" s="94" t="s">
        <v>4</v>
      </c>
      <c r="D109" s="96" t="str">
        <f t="shared" ref="D109:BQ109" si="94">D53</f>
        <v>Хлеб пшеничный</v>
      </c>
      <c r="E109" s="96" t="str">
        <f t="shared" si="94"/>
        <v>Хлеб ржано-пшеничный</v>
      </c>
      <c r="F109" s="96" t="str">
        <f t="shared" si="94"/>
        <v>Сахар</v>
      </c>
      <c r="G109" s="96" t="str">
        <f t="shared" si="94"/>
        <v>Чай</v>
      </c>
      <c r="H109" s="96" t="str">
        <f t="shared" si="94"/>
        <v>Какао</v>
      </c>
      <c r="I109" s="96" t="str">
        <f t="shared" si="94"/>
        <v>Кофейный напиток</v>
      </c>
      <c r="J109" s="96" t="str">
        <f t="shared" si="94"/>
        <v>Молоко 2,5%</v>
      </c>
      <c r="K109" s="96" t="str">
        <f t="shared" si="94"/>
        <v>Масло сливочное</v>
      </c>
      <c r="L109" s="96" t="str">
        <f t="shared" si="94"/>
        <v>Сметана 15%</v>
      </c>
      <c r="M109" s="96" t="str">
        <f t="shared" si="94"/>
        <v>Молоко сухое</v>
      </c>
      <c r="N109" s="96" t="str">
        <f t="shared" si="94"/>
        <v>Снежок 2,5 %</v>
      </c>
      <c r="O109" s="96" t="str">
        <f t="shared" si="94"/>
        <v>Творог 5%</v>
      </c>
      <c r="P109" s="96" t="str">
        <f t="shared" si="94"/>
        <v>Молоко сгущенное</v>
      </c>
      <c r="Q109" s="96" t="str">
        <f t="shared" si="94"/>
        <v xml:space="preserve">Джем Сава </v>
      </c>
      <c r="R109" s="96" t="str">
        <f t="shared" si="94"/>
        <v>Сыр</v>
      </c>
      <c r="S109" s="96" t="str">
        <f t="shared" si="94"/>
        <v>Зеленый горошек</v>
      </c>
      <c r="T109" s="96" t="str">
        <f t="shared" si="94"/>
        <v>Кукуруза консервирован.</v>
      </c>
      <c r="U109" s="96" t="str">
        <f t="shared" si="94"/>
        <v>Консервы рыбные</v>
      </c>
      <c r="V109" s="96" t="str">
        <f t="shared" si="94"/>
        <v>Огурцы консервирован.</v>
      </c>
      <c r="W109" s="35"/>
      <c r="X109" s="96" t="str">
        <f t="shared" si="94"/>
        <v>Яйцо</v>
      </c>
      <c r="Y109" s="96" t="str">
        <f t="shared" si="94"/>
        <v>Икра кабачковая</v>
      </c>
      <c r="Z109" s="96" t="str">
        <f t="shared" si="94"/>
        <v>Изюм</v>
      </c>
      <c r="AA109" s="96" t="str">
        <f t="shared" si="94"/>
        <v>Курага</v>
      </c>
      <c r="AB109" s="96" t="str">
        <f t="shared" si="94"/>
        <v>Чернослив</v>
      </c>
      <c r="AC109" s="96" t="str">
        <f t="shared" si="94"/>
        <v>Шиповник</v>
      </c>
      <c r="AD109" s="96" t="str">
        <f t="shared" si="94"/>
        <v>Сухофрукты</v>
      </c>
      <c r="AE109" s="96" t="str">
        <f t="shared" si="94"/>
        <v>Ягода свежемороженная</v>
      </c>
      <c r="AF109" s="96" t="str">
        <f t="shared" ref="AF109:AI109" si="95">AF53</f>
        <v>Апельсин</v>
      </c>
      <c r="AG109" s="96" t="str">
        <f t="shared" si="95"/>
        <v>Банан</v>
      </c>
      <c r="AH109" s="96" t="str">
        <f t="shared" si="95"/>
        <v>Лимон</v>
      </c>
      <c r="AI109" s="96" t="str">
        <f t="shared" si="95"/>
        <v>Яблоко</v>
      </c>
      <c r="AJ109" s="96" t="str">
        <f t="shared" si="94"/>
        <v>Кисель</v>
      </c>
      <c r="AK109" s="96" t="str">
        <f t="shared" si="94"/>
        <v xml:space="preserve">Сок </v>
      </c>
      <c r="AL109" s="96" t="str">
        <f t="shared" si="94"/>
        <v>Макаронные изделия</v>
      </c>
      <c r="AM109" s="96" t="str">
        <f t="shared" si="94"/>
        <v>Мука</v>
      </c>
      <c r="AN109" s="96" t="str">
        <f t="shared" si="94"/>
        <v>Дрожжи</v>
      </c>
      <c r="AO109" s="96" t="str">
        <f t="shared" si="94"/>
        <v>Печенье</v>
      </c>
      <c r="AP109" s="96" t="str">
        <f t="shared" si="94"/>
        <v>Пряники</v>
      </c>
      <c r="AQ109" s="96" t="str">
        <f t="shared" si="94"/>
        <v>Вафли</v>
      </c>
      <c r="AR109" s="96" t="str">
        <f t="shared" si="94"/>
        <v>Конфеты</v>
      </c>
      <c r="AS109" s="96" t="str">
        <f t="shared" si="94"/>
        <v>Повидло Сава</v>
      </c>
      <c r="AT109" s="96" t="str">
        <f t="shared" si="94"/>
        <v>Крупа геркулес</v>
      </c>
      <c r="AU109" s="96" t="str">
        <f t="shared" si="94"/>
        <v>Крупа горох</v>
      </c>
      <c r="AV109" s="96" t="str">
        <f t="shared" si="94"/>
        <v>Крупа гречневая</v>
      </c>
      <c r="AW109" s="96" t="str">
        <f t="shared" si="94"/>
        <v>Крупа кукурузная</v>
      </c>
      <c r="AX109" s="96" t="str">
        <f t="shared" si="94"/>
        <v>Крупа манная</v>
      </c>
      <c r="AY109" s="96" t="str">
        <f t="shared" si="94"/>
        <v>Крупа перловая</v>
      </c>
      <c r="AZ109" s="96" t="str">
        <f t="shared" si="94"/>
        <v>Крупа пшеничная</v>
      </c>
      <c r="BA109" s="96" t="str">
        <f t="shared" si="94"/>
        <v>Крупа пшено</v>
      </c>
      <c r="BB109" s="96" t="str">
        <f t="shared" si="94"/>
        <v>Крупа ячневая</v>
      </c>
      <c r="BC109" s="96" t="str">
        <f t="shared" si="94"/>
        <v>Рис</v>
      </c>
      <c r="BD109" s="96" t="str">
        <f t="shared" si="94"/>
        <v>Цыпленок бройлер</v>
      </c>
      <c r="BE109" s="96" t="str">
        <f t="shared" si="94"/>
        <v>Филе куриное</v>
      </c>
      <c r="BF109" s="96" t="str">
        <f t="shared" si="94"/>
        <v>Фарш говяжий</v>
      </c>
      <c r="BG109" s="96" t="str">
        <f t="shared" si="94"/>
        <v>Печень куриная</v>
      </c>
      <c r="BH109" s="96" t="str">
        <f t="shared" si="94"/>
        <v>Филе минтая</v>
      </c>
      <c r="BI109" s="96" t="str">
        <f t="shared" si="94"/>
        <v>Филе сельди слабосол.</v>
      </c>
      <c r="BJ109" s="96" t="str">
        <f t="shared" si="94"/>
        <v>Картофель</v>
      </c>
      <c r="BK109" s="96" t="str">
        <f t="shared" si="94"/>
        <v>Морковь</v>
      </c>
      <c r="BL109" s="96" t="str">
        <f t="shared" si="94"/>
        <v>Лук</v>
      </c>
      <c r="BM109" s="96" t="str">
        <f t="shared" si="94"/>
        <v>Капуста</v>
      </c>
      <c r="BN109" s="96" t="str">
        <f t="shared" si="94"/>
        <v>Свекла</v>
      </c>
      <c r="BO109" s="96" t="str">
        <f t="shared" si="94"/>
        <v>Томатная паста</v>
      </c>
      <c r="BP109" s="96" t="str">
        <f t="shared" si="94"/>
        <v>Масло растительное</v>
      </c>
      <c r="BQ109" s="96" t="str">
        <f t="shared" si="94"/>
        <v>Соль</v>
      </c>
      <c r="BR109" s="96" t="str">
        <f t="shared" ref="BR109" si="96">BR53</f>
        <v>Аскорбиновая кислота</v>
      </c>
      <c r="BS109" s="105" t="s">
        <v>5</v>
      </c>
      <c r="BT109" s="105" t="s">
        <v>6</v>
      </c>
    </row>
    <row r="110" spans="1:72" ht="28.5" customHeight="1" x14ac:dyDescent="0.3">
      <c r="A110" s="99"/>
      <c r="B110" s="5" t="s">
        <v>7</v>
      </c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35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105"/>
      <c r="BT110" s="105"/>
    </row>
    <row r="111" spans="1:72" x14ac:dyDescent="0.3">
      <c r="A111" s="100" t="s">
        <v>21</v>
      </c>
      <c r="B111" s="36" t="str">
        <f>B27</f>
        <v xml:space="preserve">Омлет </v>
      </c>
      <c r="C111" s="101">
        <f>$F$6</f>
        <v>5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0"/>
      <c r="B112" s="36" t="str">
        <f>B28</f>
        <v>Хлеб пшеничный</v>
      </c>
      <c r="C112" s="102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0"/>
      <c r="B113" s="36" t="str">
        <f>B29</f>
        <v>Чай с сахаром</v>
      </c>
      <c r="C113" s="103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24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25</v>
      </c>
      <c r="C115" s="18"/>
      <c r="D115" s="21">
        <f t="shared" ref="D115:BQ115" si="103">PRODUCT(D114,$F$6)</f>
        <v>0.1</v>
      </c>
      <c r="E115" s="21">
        <f t="shared" si="103"/>
        <v>0</v>
      </c>
      <c r="F115" s="21">
        <f t="shared" si="103"/>
        <v>0.04</v>
      </c>
      <c r="G115" s="21">
        <f t="shared" si="103"/>
        <v>2.5000000000000001E-3</v>
      </c>
      <c r="H115" s="21">
        <f t="shared" si="103"/>
        <v>0</v>
      </c>
      <c r="I115" s="21">
        <f t="shared" si="103"/>
        <v>0</v>
      </c>
      <c r="J115" s="21">
        <f t="shared" si="103"/>
        <v>0.15</v>
      </c>
      <c r="K115" s="21">
        <f t="shared" si="103"/>
        <v>1.4999999999999999E-2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5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5.0000000000000001E-3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27</v>
      </c>
      <c r="C117" s="26" t="s">
        <v>28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596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1038.8900000000001</v>
      </c>
      <c r="L117" s="27">
        <f t="shared" si="106"/>
        <v>231.94</v>
      </c>
      <c r="M117" s="27">
        <f t="shared" si="106"/>
        <v>738</v>
      </c>
      <c r="N117" s="27">
        <f t="shared" si="106"/>
        <v>114.89</v>
      </c>
      <c r="O117" s="27">
        <f t="shared" si="106"/>
        <v>359.11</v>
      </c>
      <c r="P117" s="27">
        <f t="shared" si="106"/>
        <v>428.95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207.5</v>
      </c>
      <c r="U117" s="27">
        <f t="shared" si="106"/>
        <v>1032</v>
      </c>
      <c r="V117" s="27">
        <f t="shared" si="106"/>
        <v>352.56</v>
      </c>
      <c r="W117" s="27">
        <f>W44</f>
        <v>100</v>
      </c>
      <c r="X117" s="27">
        <f t="shared" si="106"/>
        <v>10.4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259</v>
      </c>
      <c r="AG117" s="27">
        <f t="shared" si="106"/>
        <v>188</v>
      </c>
      <c r="AH117" s="27">
        <f t="shared" si="106"/>
        <v>219</v>
      </c>
      <c r="AI117" s="27">
        <f t="shared" si="106"/>
        <v>156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200</v>
      </c>
      <c r="AO117" s="27">
        <f t="shared" si="106"/>
        <v>227</v>
      </c>
      <c r="AP117" s="27">
        <f t="shared" si="106"/>
        <v>0</v>
      </c>
      <c r="AQ117" s="27">
        <f t="shared" si="106"/>
        <v>277</v>
      </c>
      <c r="AR117" s="27">
        <f t="shared" si="106"/>
        <v>0</v>
      </c>
      <c r="AS117" s="27">
        <f t="shared" si="106"/>
        <v>235.63</v>
      </c>
      <c r="AT117" s="27">
        <f t="shared" si="106"/>
        <v>72.5</v>
      </c>
      <c r="AU117" s="27">
        <f t="shared" si="106"/>
        <v>65.33</v>
      </c>
      <c r="AV117" s="27">
        <f t="shared" si="106"/>
        <v>59.33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486</v>
      </c>
      <c r="BF117" s="27">
        <f t="shared" si="106"/>
        <v>564</v>
      </c>
      <c r="BG117" s="27">
        <f t="shared" si="106"/>
        <v>247</v>
      </c>
      <c r="BH117" s="27">
        <f t="shared" si="106"/>
        <v>427</v>
      </c>
      <c r="BI117" s="27">
        <f t="shared" si="106"/>
        <v>750</v>
      </c>
      <c r="BJ117" s="27">
        <f t="shared" si="106"/>
        <v>36</v>
      </c>
      <c r="BK117" s="27">
        <f t="shared" si="106"/>
        <v>30</v>
      </c>
      <c r="BL117" s="27">
        <f t="shared" si="106"/>
        <v>30</v>
      </c>
      <c r="BM117" s="27">
        <f t="shared" si="106"/>
        <v>34</v>
      </c>
      <c r="BN117" s="27">
        <f t="shared" si="106"/>
        <v>35</v>
      </c>
      <c r="BO117" s="27">
        <f t="shared" si="106"/>
        <v>314</v>
      </c>
      <c r="BP117" s="27">
        <f t="shared" si="106"/>
        <v>138.88999999999999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29</v>
      </c>
      <c r="C118" s="18" t="s">
        <v>28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0.59599999999999997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1.0388900000000001</v>
      </c>
      <c r="L118" s="19">
        <f t="shared" si="108"/>
        <v>0.23194000000000001</v>
      </c>
      <c r="M118" s="19">
        <f t="shared" si="108"/>
        <v>0.73799999999999999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0.42895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0.20749999999999999</v>
      </c>
      <c r="U118" s="19">
        <f t="shared" si="108"/>
        <v>1.032</v>
      </c>
      <c r="V118" s="19">
        <f t="shared" si="108"/>
        <v>0.35255999999999998</v>
      </c>
      <c r="W118" s="19">
        <f>W117/1000</f>
        <v>0.1</v>
      </c>
      <c r="X118" s="19">
        <f t="shared" si="108"/>
        <v>1.04E-2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0.25900000000000001</v>
      </c>
      <c r="AG118" s="19">
        <f t="shared" si="108"/>
        <v>0.188</v>
      </c>
      <c r="AH118" s="19">
        <f t="shared" si="108"/>
        <v>0.219</v>
      </c>
      <c r="AI118" s="19">
        <f t="shared" si="108"/>
        <v>0.156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</v>
      </c>
      <c r="AO118" s="19">
        <f t="shared" si="108"/>
        <v>0.22700000000000001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6.5329999999999999E-2</v>
      </c>
      <c r="AV118" s="19">
        <f t="shared" si="108"/>
        <v>5.9330000000000001E-2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0.48599999999999999</v>
      </c>
      <c r="BF118" s="19">
        <f t="shared" si="108"/>
        <v>0.56399999999999995</v>
      </c>
      <c r="BG118" s="19">
        <f t="shared" si="108"/>
        <v>0.247</v>
      </c>
      <c r="BH118" s="19">
        <f t="shared" si="108"/>
        <v>0.42699999999999999</v>
      </c>
      <c r="BI118" s="19">
        <f t="shared" si="108"/>
        <v>0.75</v>
      </c>
      <c r="BJ118" s="19">
        <f t="shared" si="108"/>
        <v>3.5999999999999997E-2</v>
      </c>
      <c r="BK118" s="19">
        <f t="shared" si="108"/>
        <v>0.03</v>
      </c>
      <c r="BL118" s="19">
        <f t="shared" si="108"/>
        <v>0.03</v>
      </c>
      <c r="BM118" s="19">
        <f t="shared" si="108"/>
        <v>3.4000000000000002E-2</v>
      </c>
      <c r="BN118" s="19">
        <f t="shared" si="108"/>
        <v>3.5000000000000003E-2</v>
      </c>
      <c r="BO118" s="19">
        <f t="shared" si="108"/>
        <v>0.314</v>
      </c>
      <c r="BP118" s="19">
        <f t="shared" si="108"/>
        <v>0.13888999999999999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30</v>
      </c>
      <c r="C119" s="104"/>
      <c r="D119" s="30">
        <f>D115*D117</f>
        <v>7.8180000000000014</v>
      </c>
      <c r="E119" s="30">
        <f t="shared" ref="E119:BQ119" si="110">E115*E117</f>
        <v>0</v>
      </c>
      <c r="F119" s="30">
        <f t="shared" si="110"/>
        <v>3.2800000000000002</v>
      </c>
      <c r="G119" s="30">
        <f t="shared" si="110"/>
        <v>1.49</v>
      </c>
      <c r="H119" s="30">
        <f t="shared" si="110"/>
        <v>0</v>
      </c>
      <c r="I119" s="30">
        <f t="shared" si="110"/>
        <v>0</v>
      </c>
      <c r="J119" s="30">
        <f t="shared" si="110"/>
        <v>12.356999999999999</v>
      </c>
      <c r="K119" s="30">
        <f t="shared" si="110"/>
        <v>15.583350000000001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52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0.11</v>
      </c>
      <c r="BR119" s="30">
        <f t="shared" ref="BR119" si="112">BR115*BR117</f>
        <v>0</v>
      </c>
      <c r="BS119" s="31">
        <f>SUM(D119:BQ119)</f>
        <v>92.638350000000003</v>
      </c>
      <c r="BT119" s="32">
        <f>BS119/$C$9</f>
        <v>18.527670000000001</v>
      </c>
    </row>
    <row r="120" spans="1:72" ht="17.399999999999999" x14ac:dyDescent="0.35">
      <c r="A120" s="28"/>
      <c r="B120" s="29" t="s">
        <v>31</v>
      </c>
      <c r="C120" s="104"/>
      <c r="D120" s="30">
        <f>D115*D117</f>
        <v>7.8180000000000014</v>
      </c>
      <c r="E120" s="30">
        <f t="shared" ref="E120:BQ120" si="113">E115*E117</f>
        <v>0</v>
      </c>
      <c r="F120" s="30">
        <f t="shared" si="113"/>
        <v>3.2800000000000002</v>
      </c>
      <c r="G120" s="30">
        <f t="shared" si="113"/>
        <v>1.49</v>
      </c>
      <c r="H120" s="30">
        <f t="shared" si="113"/>
        <v>0</v>
      </c>
      <c r="I120" s="30">
        <f t="shared" si="113"/>
        <v>0</v>
      </c>
      <c r="J120" s="30">
        <f t="shared" si="113"/>
        <v>12.356999999999999</v>
      </c>
      <c r="K120" s="30">
        <f t="shared" si="113"/>
        <v>15.583350000000001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52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0.11</v>
      </c>
      <c r="BR120" s="30">
        <f t="shared" ref="BR120" si="115">BR115*BR117</f>
        <v>0</v>
      </c>
      <c r="BS120" s="31">
        <f>SUM(D120:BQ120)</f>
        <v>92.638350000000003</v>
      </c>
      <c r="BT120" s="32">
        <f>BS120/$C$9</f>
        <v>18.527670000000001</v>
      </c>
    </row>
    <row r="121" spans="1:72" x14ac:dyDescent="0.3">
      <c r="A121" s="33"/>
      <c r="B121" s="33" t="s">
        <v>32</v>
      </c>
    </row>
    <row r="122" spans="1:72" x14ac:dyDescent="0.3">
      <c r="A122" s="33"/>
      <c r="B122" s="33" t="s">
        <v>33</v>
      </c>
      <c r="BT122" s="37">
        <f>BT66</f>
        <v>27.388630000000006</v>
      </c>
    </row>
    <row r="123" spans="1:72" x14ac:dyDescent="0.3">
      <c r="BT123" s="37">
        <f>BT86</f>
        <v>45.771900000000002</v>
      </c>
    </row>
    <row r="124" spans="1:72" x14ac:dyDescent="0.3">
      <c r="BT124" s="37">
        <f>BT104</f>
        <v>67.540472000000008</v>
      </c>
    </row>
    <row r="125" spans="1:72" x14ac:dyDescent="0.3">
      <c r="BT125" s="37">
        <f>BT120</f>
        <v>18.527670000000001</v>
      </c>
    </row>
    <row r="126" spans="1:72" x14ac:dyDescent="0.3">
      <c r="BT126" s="37">
        <f>SUM(BT122:BT125)</f>
        <v>159.22867200000002</v>
      </c>
    </row>
  </sheetData>
  <mergeCells count="373"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topLeftCell="B1" zoomScale="75" zoomScaleNormal="75" workbookViewId="0">
      <selection activeCell="U23" sqref="U2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97" t="s">
        <v>2</v>
      </c>
      <c r="D6" s="97"/>
      <c r="E6" s="2">
        <v>1</v>
      </c>
      <c r="F6" t="s">
        <v>59</v>
      </c>
      <c r="G6" s="38"/>
      <c r="H6" s="38"/>
      <c r="I6" s="38"/>
      <c r="K6" s="69">
        <f>' 3-7 лет (день 9) '!K6</f>
        <v>45608</v>
      </c>
      <c r="U6" s="3"/>
    </row>
    <row r="7" spans="1:72" s="3" customFormat="1" ht="15" customHeight="1" x14ac:dyDescent="0.3">
      <c r="A7" s="111"/>
      <c r="B7" s="39" t="s">
        <v>3</v>
      </c>
      <c r="C7" s="109" t="s">
        <v>4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09" t="str">
        <f>' 3-7 лет (день 9) '!AF7:AF8</f>
        <v>Апельсин</v>
      </c>
      <c r="AG7" s="109" t="str">
        <f>' 3-7 лет (день 9) '!AG7:AG8</f>
        <v>Банан</v>
      </c>
      <c r="AH7" s="109" t="str">
        <f>' 3-7 лет (день 9) '!AH7:AH8</f>
        <v>Лимон</v>
      </c>
      <c r="AI7" s="109" t="str">
        <f>' 3-7 лет (день 9) '!AI7:AI8</f>
        <v>Яблоко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tr">
        <f>[1]Цены!AJ1</f>
        <v>Пряники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94" t="s">
        <v>62</v>
      </c>
      <c r="BS7" s="108" t="s">
        <v>5</v>
      </c>
      <c r="BT7" s="108" t="s">
        <v>6</v>
      </c>
    </row>
    <row r="8" spans="1:72" s="3" customFormat="1" ht="28.5" customHeight="1" x14ac:dyDescent="0.3">
      <c r="A8" s="112"/>
      <c r="B8" s="5" t="s">
        <v>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95"/>
      <c r="BS8" s="108"/>
      <c r="BT8" s="108"/>
    </row>
    <row r="9" spans="1:72" x14ac:dyDescent="0.3">
      <c r="A9" s="100" t="s">
        <v>8</v>
      </c>
      <c r="B9" s="6" t="str">
        <f>' 3-7 лет (день 9) '!B9</f>
        <v>Каша манная молочная</v>
      </c>
      <c r="C9" s="101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6"/>
    </row>
    <row r="10" spans="1:72" x14ac:dyDescent="0.3">
      <c r="A10" s="100"/>
      <c r="B10" s="6" t="str">
        <f>' 3-7 лет (день 9) '!B10</f>
        <v xml:space="preserve">Бутерброд с маслом </v>
      </c>
      <c r="C10" s="102"/>
      <c r="D10" s="92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0"/>
      <c r="B11" s="6" t="str">
        <f>' 3-7 лет (день 9) '!B11</f>
        <v>Какао с молоком</v>
      </c>
      <c r="C11" s="102"/>
      <c r="D11" s="92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0"/>
      <c r="B12" s="6"/>
      <c r="C12" s="102"/>
      <c r="D12" s="9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0"/>
      <c r="B13" s="6"/>
      <c r="C13" s="103"/>
      <c r="D13" s="9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0" t="s">
        <v>12</v>
      </c>
      <c r="B14" s="6" t="str">
        <f>' 3-7 лет (день 9) '!B14</f>
        <v>Суп шахтерский</v>
      </c>
      <c r="C14" s="101">
        <f>$E$6</f>
        <v>1</v>
      </c>
      <c r="D14" s="92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6"/>
    </row>
    <row r="15" spans="1:72" x14ac:dyDescent="0.3">
      <c r="A15" s="100"/>
      <c r="B15" s="6" t="str">
        <f>' 3-7 лет (день 9) '!B15</f>
        <v>Капуста, тушеная с мясом</v>
      </c>
      <c r="C15" s="102"/>
      <c r="D15" s="92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6"/>
    </row>
    <row r="16" spans="1:72" x14ac:dyDescent="0.3">
      <c r="A16" s="100"/>
      <c r="B16" s="6" t="str">
        <f>' 3-7 лет (день 9) '!B16</f>
        <v>Хлеб пшеничный</v>
      </c>
      <c r="C16" s="102"/>
      <c r="D16" s="92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6"/>
    </row>
    <row r="17" spans="1:71" x14ac:dyDescent="0.3">
      <c r="A17" s="100"/>
      <c r="B17" s="6" t="str">
        <f>' 3-7 лет (день 9) '!B17</f>
        <v>Хлеб ржано-пшеничный</v>
      </c>
      <c r="C17" s="102"/>
      <c r="D17" s="92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0"/>
      <c r="B18" s="6" t="str">
        <f>' 3-7 лет (день 9) '!B18</f>
        <v>Компот из сухофруктов</v>
      </c>
      <c r="C18" s="102"/>
      <c r="D18" s="92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>
        <v>5.0000000000000002E-5</v>
      </c>
    </row>
    <row r="19" spans="1:71" x14ac:dyDescent="0.3">
      <c r="A19" s="100"/>
      <c r="B19" s="11"/>
      <c r="C19" s="102"/>
      <c r="D19" s="9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100"/>
      <c r="B20" s="12"/>
      <c r="C20" s="102"/>
      <c r="D20" s="9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x14ac:dyDescent="0.3">
      <c r="A21" s="100"/>
      <c r="B21" s="12"/>
      <c r="C21" s="103"/>
      <c r="D21" s="9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6.5" customHeight="1" x14ac:dyDescent="0.3">
      <c r="A22" s="100" t="s">
        <v>18</v>
      </c>
      <c r="B22" s="6" t="str">
        <f>' 3-7 лет (день 9) '!B22</f>
        <v>Компот из свеж. морож. ягод</v>
      </c>
      <c r="C22" s="101">
        <f>$E$6</f>
        <v>1</v>
      </c>
      <c r="D22" s="93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12"/>
    </row>
    <row r="23" spans="1:71" x14ac:dyDescent="0.3">
      <c r="A23" s="100"/>
      <c r="B23" s="6" t="str">
        <f>' 3-7 лет (день 9) '!B23</f>
        <v>Пирог рыбный</v>
      </c>
      <c r="C23" s="102"/>
      <c r="D23" s="92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6"/>
    </row>
    <row r="24" spans="1:71" x14ac:dyDescent="0.3">
      <c r="A24" s="100"/>
      <c r="B24" s="6" t="str">
        <f>' 3-7 лет (день 9) '!B24</f>
        <v>Апельсин</v>
      </c>
      <c r="C24" s="102"/>
      <c r="D24" s="9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6"/>
    </row>
    <row r="25" spans="1:71" x14ac:dyDescent="0.3">
      <c r="A25" s="100"/>
      <c r="B25" s="6"/>
      <c r="C25" s="102"/>
      <c r="D25" s="9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6"/>
    </row>
    <row r="26" spans="1:71" x14ac:dyDescent="0.3">
      <c r="A26" s="100"/>
      <c r="B26" s="6"/>
      <c r="C26" s="103"/>
      <c r="D26" s="9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6"/>
    </row>
    <row r="27" spans="1:71" s="16" customFormat="1" x14ac:dyDescent="0.3">
      <c r="A27" s="100" t="s">
        <v>21</v>
      </c>
      <c r="B27" s="13" t="str">
        <f>' 3-7 лет (день 9) '!B27</f>
        <v xml:space="preserve">Омлет </v>
      </c>
      <c r="C27" s="101">
        <f>$E$6</f>
        <v>1</v>
      </c>
      <c r="D27" s="93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1" x14ac:dyDescent="0.3">
      <c r="A28" s="100"/>
      <c r="B28" s="13" t="str">
        <f>' 3-7 лет (день 9) '!B28</f>
        <v>Хлеб пшеничный</v>
      </c>
      <c r="C28" s="102"/>
      <c r="D28" s="92">
        <v>2.5999999999999999E-2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0"/>
      <c r="B29" s="13" t="str">
        <f>' 3-7 лет (день 9) '!B29</f>
        <v>Чай с сахаром</v>
      </c>
      <c r="C29" s="103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1" ht="17.399999999999999" x14ac:dyDescent="0.35">
      <c r="A30" s="40"/>
      <c r="B30" s="41" t="s">
        <v>24</v>
      </c>
      <c r="C30" s="42"/>
      <c r="D30" s="43">
        <f t="shared" ref="D30:BR30" si="0">SUM(D9:D29)</f>
        <v>8.5999999999999993E-2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43">
        <f t="shared" si="0"/>
        <v>5.0000000000000002E-5</v>
      </c>
    </row>
    <row r="31" spans="1:71" ht="17.399999999999999" x14ac:dyDescent="0.35">
      <c r="A31" s="40"/>
      <c r="B31" s="41" t="s">
        <v>36</v>
      </c>
      <c r="C31" s="42"/>
      <c r="D31" s="44">
        <f>ROUND(PRODUCT(D30,$E$6),3)</f>
        <v>8.5999999999999993E-2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0.29899999999999999</v>
      </c>
      <c r="K31" s="44">
        <f t="shared" si="1"/>
        <v>1.7999999999999999E-2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0</v>
      </c>
      <c r="S31" s="44">
        <f t="shared" si="1"/>
        <v>0</v>
      </c>
      <c r="T31" s="44">
        <f t="shared" si="1"/>
        <v>0</v>
      </c>
      <c r="U31" s="44">
        <f t="shared" si="1"/>
        <v>1.9E-2</v>
      </c>
      <c r="V31" s="44">
        <f t="shared" si="1"/>
        <v>0</v>
      </c>
      <c r="W31" s="44">
        <f t="shared" si="1"/>
        <v>0</v>
      </c>
      <c r="X31" s="44">
        <v>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0.14899999999999999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44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</row>
    <row r="33" spans="1:72" ht="21" customHeight="1" x14ac:dyDescent="0.3">
      <c r="F33" t="s">
        <v>63</v>
      </c>
      <c r="U33" s="48"/>
      <c r="V33" s="48"/>
      <c r="W33" s="48"/>
      <c r="AM33" s="48"/>
      <c r="BM33" s="23"/>
      <c r="BN33" s="23"/>
    </row>
    <row r="35" spans="1:72" x14ac:dyDescent="0.3">
      <c r="F35" t="s">
        <v>64</v>
      </c>
    </row>
    <row r="36" spans="1:72" x14ac:dyDescent="0.3">
      <c r="H36" s="49"/>
      <c r="I36" s="49"/>
      <c r="R36" s="49"/>
      <c r="S36" s="49"/>
      <c r="T36" s="49"/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0.59599999999999997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1.0388900000000001</v>
      </c>
      <c r="L45" s="19">
        <f t="shared" si="2"/>
        <v>0.23194000000000001</v>
      </c>
      <c r="M45" s="19">
        <f t="shared" si="2"/>
        <v>0.73799999999999999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0.42895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0.20749999999999999</v>
      </c>
      <c r="U45" s="19">
        <f t="shared" si="2"/>
        <v>1.032</v>
      </c>
      <c r="V45" s="19">
        <f t="shared" si="2"/>
        <v>0.35255999999999998</v>
      </c>
      <c r="W45" s="19">
        <f>W44/1000</f>
        <v>0.1</v>
      </c>
      <c r="X45" s="19">
        <f t="shared" si="2"/>
        <v>1.04E-2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0.25900000000000001</v>
      </c>
      <c r="AG45" s="19">
        <f t="shared" si="2"/>
        <v>0.188</v>
      </c>
      <c r="AH45" s="19">
        <f t="shared" si="2"/>
        <v>0.219</v>
      </c>
      <c r="AI45" s="19">
        <f t="shared" si="2"/>
        <v>0.156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</v>
      </c>
      <c r="AO45" s="19">
        <f t="shared" si="2"/>
        <v>0.22700000000000001</v>
      </c>
      <c r="AP45" s="19">
        <f t="shared" si="2"/>
        <v>0</v>
      </c>
      <c r="AQ45" s="19">
        <f t="shared" si="2"/>
        <v>0.27700000000000002</v>
      </c>
      <c r="AR45" s="19">
        <f t="shared" si="2"/>
        <v>0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6.5329999999999999E-2</v>
      </c>
      <c r="AV45" s="19">
        <f t="shared" si="2"/>
        <v>5.9330000000000001E-2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0.48599999999999999</v>
      </c>
      <c r="BF45" s="19">
        <f t="shared" si="2"/>
        <v>0.56399999999999995</v>
      </c>
      <c r="BG45" s="19">
        <f t="shared" si="2"/>
        <v>0.247</v>
      </c>
      <c r="BH45" s="19">
        <f t="shared" si="2"/>
        <v>0.42699999999999999</v>
      </c>
      <c r="BI45" s="19">
        <f t="shared" si="2"/>
        <v>0.75</v>
      </c>
      <c r="BJ45" s="19">
        <f t="shared" si="2"/>
        <v>3.5999999999999997E-2</v>
      </c>
      <c r="BK45" s="19">
        <f t="shared" si="2"/>
        <v>0.03</v>
      </c>
      <c r="BL45" s="19">
        <f t="shared" si="2"/>
        <v>0.03</v>
      </c>
      <c r="BM45" s="19">
        <f t="shared" si="2"/>
        <v>3.4000000000000002E-2</v>
      </c>
      <c r="BN45" s="19">
        <f t="shared" si="2"/>
        <v>3.5000000000000003E-2</v>
      </c>
      <c r="BO45" s="19">
        <f t="shared" si="2"/>
        <v>0.314</v>
      </c>
      <c r="BP45" s="19">
        <f t="shared" si="2"/>
        <v>0.13888999999999999</v>
      </c>
      <c r="BQ45" s="19">
        <f t="shared" si="2"/>
        <v>2.1999999999999999E-2</v>
      </c>
      <c r="BR45" s="19">
        <f t="shared" si="2"/>
        <v>0</v>
      </c>
    </row>
    <row r="46" spans="1:72" ht="17.399999999999999" x14ac:dyDescent="0.35">
      <c r="A46" s="28"/>
      <c r="B46" s="29" t="s">
        <v>30</v>
      </c>
      <c r="C46" s="104"/>
      <c r="D46" s="30">
        <f>D31*D44</f>
        <v>6.7234800000000003</v>
      </c>
      <c r="E46" s="30">
        <f t="shared" ref="E46:BR46" si="3">E31*E44</f>
        <v>4.1000000000000005</v>
      </c>
      <c r="F46" s="30">
        <f t="shared" si="3"/>
        <v>4.8380000000000001</v>
      </c>
      <c r="G46" s="30">
        <f t="shared" si="3"/>
        <v>0.59599999999999997</v>
      </c>
      <c r="H46" s="30">
        <f t="shared" si="3"/>
        <v>1.49</v>
      </c>
      <c r="I46" s="30">
        <f t="shared" si="3"/>
        <v>0</v>
      </c>
      <c r="J46" s="30">
        <f t="shared" si="3"/>
        <v>24.631619999999998</v>
      </c>
      <c r="K46" s="30">
        <f t="shared" si="3"/>
        <v>18.700020000000002</v>
      </c>
      <c r="L46" s="30">
        <f t="shared" si="3"/>
        <v>1.62358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3"/>
        <v>0</v>
      </c>
      <c r="T46" s="30">
        <f t="shared" si="3"/>
        <v>0</v>
      </c>
      <c r="U46" s="30">
        <f t="shared" si="3"/>
        <v>19.608000000000001</v>
      </c>
      <c r="V46" s="30">
        <f t="shared" si="3"/>
        <v>0</v>
      </c>
      <c r="W46" s="30">
        <f>W31*W44</f>
        <v>0</v>
      </c>
      <c r="X46" s="30">
        <f t="shared" si="3"/>
        <v>10.4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15.175000000000001</v>
      </c>
      <c r="AF46" s="30">
        <f t="shared" si="3"/>
        <v>38.591000000000001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0.47464000000000001</v>
      </c>
      <c r="AW46" s="30">
        <f t="shared" si="3"/>
        <v>0</v>
      </c>
      <c r="AX46" s="30">
        <f t="shared" si="3"/>
        <v>1.4858000000000002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3.948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3.6</v>
      </c>
      <c r="BK46" s="30">
        <f t="shared" si="3"/>
        <v>0.65999999999999992</v>
      </c>
      <c r="BL46" s="30">
        <f t="shared" si="3"/>
        <v>0.92999999999999994</v>
      </c>
      <c r="BM46" s="30">
        <f t="shared" si="3"/>
        <v>6.12</v>
      </c>
      <c r="BN46" s="30">
        <f t="shared" si="3"/>
        <v>0</v>
      </c>
      <c r="BO46" s="30">
        <f t="shared" si="3"/>
        <v>0.94200000000000006</v>
      </c>
      <c r="BP46" s="30">
        <f t="shared" si="3"/>
        <v>1.1111199999999999</v>
      </c>
      <c r="BQ46" s="30">
        <f t="shared" si="3"/>
        <v>0.13200000000000001</v>
      </c>
      <c r="BR46" s="30">
        <f t="shared" si="3"/>
        <v>0</v>
      </c>
      <c r="BS46" s="31">
        <f>SUM(D46:BQ46)</f>
        <v>193.06238000000002</v>
      </c>
      <c r="BT46" s="32">
        <f>BS46/$C$22</f>
        <v>193.06238000000002</v>
      </c>
    </row>
    <row r="47" spans="1:72" ht="17.399999999999999" x14ac:dyDescent="0.35">
      <c r="A47" s="28"/>
      <c r="B47" s="29" t="s">
        <v>31</v>
      </c>
      <c r="C47" s="104"/>
      <c r="D47" s="30">
        <f>D31*D44</f>
        <v>6.7234800000000003</v>
      </c>
      <c r="E47" s="30">
        <f t="shared" ref="E47:BR47" si="4">E31*E44</f>
        <v>4.1000000000000005</v>
      </c>
      <c r="F47" s="30">
        <f t="shared" si="4"/>
        <v>4.8380000000000001</v>
      </c>
      <c r="G47" s="30">
        <f t="shared" si="4"/>
        <v>0.59599999999999997</v>
      </c>
      <c r="H47" s="30">
        <f t="shared" si="4"/>
        <v>1.49</v>
      </c>
      <c r="I47" s="30">
        <f t="shared" si="4"/>
        <v>0</v>
      </c>
      <c r="J47" s="30">
        <f t="shared" si="4"/>
        <v>24.631619999999998</v>
      </c>
      <c r="K47" s="30">
        <f t="shared" si="4"/>
        <v>18.700020000000002</v>
      </c>
      <c r="L47" s="30">
        <f t="shared" si="4"/>
        <v>1.62358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0</v>
      </c>
      <c r="S47" s="30">
        <f t="shared" si="4"/>
        <v>0</v>
      </c>
      <c r="T47" s="30">
        <f t="shared" si="4"/>
        <v>0</v>
      </c>
      <c r="U47" s="30">
        <f t="shared" si="4"/>
        <v>19.608000000000001</v>
      </c>
      <c r="V47" s="30">
        <f t="shared" si="4"/>
        <v>0</v>
      </c>
      <c r="W47" s="30">
        <f>W31*W44</f>
        <v>0</v>
      </c>
      <c r="X47" s="30">
        <f t="shared" si="4"/>
        <v>10.4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15.175000000000001</v>
      </c>
      <c r="AF47" s="30">
        <f t="shared" si="4"/>
        <v>38.591000000000001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0.47464000000000001</v>
      </c>
      <c r="AW47" s="30">
        <f t="shared" si="4"/>
        <v>0</v>
      </c>
      <c r="AX47" s="30">
        <f t="shared" si="4"/>
        <v>1.4858000000000002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3.948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3.6</v>
      </c>
      <c r="BK47" s="30">
        <f t="shared" si="4"/>
        <v>0.65999999999999992</v>
      </c>
      <c r="BL47" s="30">
        <f t="shared" si="4"/>
        <v>0.92999999999999994</v>
      </c>
      <c r="BM47" s="30">
        <f t="shared" si="4"/>
        <v>6.12</v>
      </c>
      <c r="BN47" s="30">
        <f t="shared" si="4"/>
        <v>0</v>
      </c>
      <c r="BO47" s="30">
        <f t="shared" si="4"/>
        <v>0.94200000000000006</v>
      </c>
      <c r="BP47" s="30">
        <f t="shared" si="4"/>
        <v>1.1111199999999999</v>
      </c>
      <c r="BQ47" s="30">
        <f t="shared" si="4"/>
        <v>0.13200000000000001</v>
      </c>
      <c r="BR47" s="30">
        <f t="shared" si="4"/>
        <v>0</v>
      </c>
      <c r="BS47" s="31">
        <f>SUM(D47:BQ47)</f>
        <v>193.06238000000002</v>
      </c>
      <c r="BT47" s="32">
        <f>BS47/$C$22</f>
        <v>193.06238000000002</v>
      </c>
    </row>
    <row r="48" spans="1:72" x14ac:dyDescent="0.3">
      <c r="A48" s="33"/>
      <c r="B48" s="33" t="s">
        <v>32</v>
      </c>
      <c r="D48" s="50">
        <f t="shared" ref="D48:BR48" si="5">D67+D85+D101+D115</f>
        <v>6.7234800000000003</v>
      </c>
      <c r="E48" s="50">
        <f t="shared" si="5"/>
        <v>4.1000000000000005</v>
      </c>
      <c r="F48" s="50">
        <f t="shared" si="5"/>
        <v>4.8380000000000001</v>
      </c>
      <c r="G48" s="50">
        <f t="shared" si="5"/>
        <v>0.35759999999999997</v>
      </c>
      <c r="H48" s="50">
        <f t="shared" si="5"/>
        <v>1.7879999999999998</v>
      </c>
      <c r="I48" s="50">
        <f t="shared" si="5"/>
        <v>0</v>
      </c>
      <c r="J48" s="50">
        <f t="shared" si="5"/>
        <v>24.631620000000002</v>
      </c>
      <c r="K48" s="50">
        <f t="shared" si="5"/>
        <v>18.700020000000002</v>
      </c>
      <c r="L48" s="50">
        <f t="shared" si="5"/>
        <v>1.62358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50">
        <f t="shared" si="5"/>
        <v>0</v>
      </c>
      <c r="Q48" s="50">
        <f t="shared" si="5"/>
        <v>0</v>
      </c>
      <c r="R48" s="50">
        <f t="shared" si="5"/>
        <v>0</v>
      </c>
      <c r="S48" s="50">
        <f t="shared" si="5"/>
        <v>0</v>
      </c>
      <c r="T48" s="50">
        <f t="shared" si="5"/>
        <v>0</v>
      </c>
      <c r="U48" s="50">
        <f t="shared" si="5"/>
        <v>19.608000000000001</v>
      </c>
      <c r="V48" s="50">
        <f t="shared" si="5"/>
        <v>0</v>
      </c>
      <c r="W48" s="50">
        <f>W67+W85+W101+W115</f>
        <v>0</v>
      </c>
      <c r="X48" s="50">
        <f t="shared" si="5"/>
        <v>11.440000000000001</v>
      </c>
      <c r="Y48" s="50">
        <f t="shared" si="5"/>
        <v>0</v>
      </c>
      <c r="Z48" s="50">
        <f t="shared" si="5"/>
        <v>0</v>
      </c>
      <c r="AA48" s="50">
        <f t="shared" si="5"/>
        <v>0</v>
      </c>
      <c r="AB48" s="50">
        <f t="shared" si="5"/>
        <v>0</v>
      </c>
      <c r="AC48" s="50">
        <f t="shared" si="5"/>
        <v>0</v>
      </c>
      <c r="AD48" s="50">
        <f t="shared" si="5"/>
        <v>2.75</v>
      </c>
      <c r="AE48" s="50">
        <f t="shared" si="5"/>
        <v>15.175000000000001</v>
      </c>
      <c r="AF48" s="50">
        <f t="shared" si="5"/>
        <v>0</v>
      </c>
      <c r="AG48" s="50">
        <f t="shared" si="5"/>
        <v>0</v>
      </c>
      <c r="AH48" s="50">
        <f t="shared" si="5"/>
        <v>0</v>
      </c>
      <c r="AI48" s="50">
        <f t="shared" si="5"/>
        <v>0</v>
      </c>
      <c r="AJ48" s="50">
        <f t="shared" si="5"/>
        <v>0</v>
      </c>
      <c r="AK48" s="50">
        <f t="shared" si="5"/>
        <v>0</v>
      </c>
      <c r="AL48" s="50">
        <f t="shared" si="5"/>
        <v>0</v>
      </c>
      <c r="AM48" s="50">
        <f t="shared" si="5"/>
        <v>1.4718000000000002</v>
      </c>
      <c r="AN48" s="50">
        <f t="shared" si="5"/>
        <v>0.38366</v>
      </c>
      <c r="AO48" s="50">
        <f t="shared" si="5"/>
        <v>0</v>
      </c>
      <c r="AP48" s="50">
        <f t="shared" si="5"/>
        <v>0</v>
      </c>
      <c r="AQ48" s="50">
        <f t="shared" si="5"/>
        <v>0</v>
      </c>
      <c r="AR48" s="50">
        <f t="shared" si="5"/>
        <v>0</v>
      </c>
      <c r="AS48" s="50">
        <f t="shared" si="5"/>
        <v>0</v>
      </c>
      <c r="AT48" s="50">
        <f t="shared" si="5"/>
        <v>0</v>
      </c>
      <c r="AU48" s="50">
        <f t="shared" si="5"/>
        <v>0</v>
      </c>
      <c r="AV48" s="50">
        <f t="shared" si="5"/>
        <v>0.47464000000000001</v>
      </c>
      <c r="AW48" s="50">
        <f t="shared" si="5"/>
        <v>0</v>
      </c>
      <c r="AX48" s="50">
        <f t="shared" si="5"/>
        <v>1.4858000000000002</v>
      </c>
      <c r="AY48" s="50">
        <f t="shared" si="5"/>
        <v>0</v>
      </c>
      <c r="AZ48" s="50">
        <f t="shared" si="5"/>
        <v>0</v>
      </c>
      <c r="BA48" s="50">
        <f t="shared" si="5"/>
        <v>0</v>
      </c>
      <c r="BB48" s="50">
        <f t="shared" si="5"/>
        <v>0</v>
      </c>
      <c r="BC48" s="50">
        <f t="shared" si="5"/>
        <v>0.54932000000000003</v>
      </c>
      <c r="BD48" s="50">
        <f t="shared" si="5"/>
        <v>22.011000000000003</v>
      </c>
      <c r="BE48" s="50">
        <f t="shared" si="5"/>
        <v>0</v>
      </c>
      <c r="BF48" s="50">
        <f t="shared" si="5"/>
        <v>3.948</v>
      </c>
      <c r="BG48" s="50">
        <f t="shared" si="5"/>
        <v>0</v>
      </c>
      <c r="BH48" s="50">
        <f t="shared" si="5"/>
        <v>0</v>
      </c>
      <c r="BI48" s="50">
        <f t="shared" si="5"/>
        <v>0</v>
      </c>
      <c r="BJ48" s="50">
        <f t="shared" si="5"/>
        <v>3.6</v>
      </c>
      <c r="BK48" s="50">
        <f t="shared" si="5"/>
        <v>0.64499999999999991</v>
      </c>
      <c r="BL48" s="50">
        <f t="shared" si="5"/>
        <v>0.92999999999999983</v>
      </c>
      <c r="BM48" s="50">
        <f t="shared" si="5"/>
        <v>6.12</v>
      </c>
      <c r="BN48" s="50">
        <f t="shared" si="5"/>
        <v>0</v>
      </c>
      <c r="BO48" s="50">
        <f t="shared" si="5"/>
        <v>0.94200000000000006</v>
      </c>
      <c r="BP48" s="50">
        <f t="shared" si="5"/>
        <v>1.1111199999999999</v>
      </c>
      <c r="BQ48" s="50">
        <f t="shared" si="5"/>
        <v>0.13199999999999998</v>
      </c>
      <c r="BR48" s="50">
        <f t="shared" si="5"/>
        <v>0</v>
      </c>
    </row>
    <row r="49" spans="1:72" x14ac:dyDescent="0.3">
      <c r="A49" s="33"/>
      <c r="B49" s="33" t="s">
        <v>33</v>
      </c>
      <c r="BT49" s="37">
        <f>BT66+BT84+BT101+BT114</f>
        <v>155.53964000000002</v>
      </c>
    </row>
    <row r="53" spans="1:72" x14ac:dyDescent="0.3">
      <c r="L53" s="2"/>
    </row>
    <row r="54" spans="1:72" ht="15" customHeight="1" x14ac:dyDescent="0.3">
      <c r="A54" s="98"/>
      <c r="B54" s="4" t="s">
        <v>3</v>
      </c>
      <c r="C54" s="94" t="s">
        <v>4</v>
      </c>
      <c r="D54" s="94" t="str">
        <f t="shared" ref="D54:BF54" si="6">D7</f>
        <v>Хлеб пшеничный</v>
      </c>
      <c r="E54" s="94" t="str">
        <f t="shared" si="6"/>
        <v>Хлеб ржано-пшеничный</v>
      </c>
      <c r="F54" s="94" t="str">
        <f t="shared" si="6"/>
        <v>Сахар</v>
      </c>
      <c r="G54" s="94" t="str">
        <f t="shared" si="6"/>
        <v>Чай</v>
      </c>
      <c r="H54" s="94" t="str">
        <f t="shared" si="6"/>
        <v>Какао</v>
      </c>
      <c r="I54" s="94" t="str">
        <f t="shared" si="6"/>
        <v>Кофейный напиток</v>
      </c>
      <c r="J54" s="94" t="str">
        <f t="shared" si="6"/>
        <v>Молоко 2,5%</v>
      </c>
      <c r="K54" s="94" t="str">
        <f t="shared" si="6"/>
        <v>Масло сливочное</v>
      </c>
      <c r="L54" s="94" t="str">
        <f t="shared" si="6"/>
        <v>Сметана 15%</v>
      </c>
      <c r="M54" s="94" t="str">
        <f t="shared" si="6"/>
        <v>Молоко сухое</v>
      </c>
      <c r="N54" s="94" t="str">
        <f t="shared" si="6"/>
        <v>Снежок 2,5 %</v>
      </c>
      <c r="O54" s="94" t="str">
        <f t="shared" si="6"/>
        <v>Творог 5%</v>
      </c>
      <c r="P54" s="94" t="str">
        <f t="shared" si="6"/>
        <v>Молоко сгущенное</v>
      </c>
      <c r="Q54" s="94" t="str">
        <f t="shared" si="6"/>
        <v xml:space="preserve">Джем Сава </v>
      </c>
      <c r="R54" s="94" t="str">
        <f t="shared" si="6"/>
        <v>Сыр</v>
      </c>
      <c r="S54" s="94" t="str">
        <f t="shared" si="6"/>
        <v>Зеленый горошек</v>
      </c>
      <c r="T54" s="94" t="str">
        <f t="shared" si="6"/>
        <v>Кукуруза консервирован.</v>
      </c>
      <c r="U54" s="94" t="str">
        <f t="shared" si="6"/>
        <v>Консервы рыбные</v>
      </c>
      <c r="V54" s="94" t="str">
        <f t="shared" si="6"/>
        <v>Огурцы консервирован.</v>
      </c>
      <c r="W54" s="83"/>
      <c r="X54" s="94" t="str">
        <f t="shared" si="6"/>
        <v>Яйцо</v>
      </c>
      <c r="Y54" s="94" t="str">
        <f t="shared" si="6"/>
        <v>Икра кабачковая</v>
      </c>
      <c r="Z54" s="94" t="str">
        <f t="shared" si="6"/>
        <v>Изюм</v>
      </c>
      <c r="AA54" s="94" t="str">
        <f t="shared" si="6"/>
        <v>Курага</v>
      </c>
      <c r="AB54" s="94" t="str">
        <f t="shared" si="6"/>
        <v>Чернослив</v>
      </c>
      <c r="AC54" s="94" t="str">
        <f t="shared" si="6"/>
        <v>Шиповник</v>
      </c>
      <c r="AD54" s="94" t="str">
        <f t="shared" si="6"/>
        <v>Сухофрукты</v>
      </c>
      <c r="AE54" s="94" t="str">
        <f t="shared" si="6"/>
        <v>Ягода свежемороженная</v>
      </c>
      <c r="AF54" s="94" t="str">
        <f t="shared" ref="AF54:AG54" si="7">AF7</f>
        <v>Апельсин</v>
      </c>
      <c r="AG54" s="94" t="str">
        <f t="shared" si="7"/>
        <v>Банан</v>
      </c>
      <c r="AH54" s="94" t="str">
        <f t="shared" si="6"/>
        <v>Лимон</v>
      </c>
      <c r="AI54" s="94" t="str">
        <f t="shared" ref="AI54" si="8">AI7</f>
        <v>Яблоко</v>
      </c>
      <c r="AJ54" s="94" t="str">
        <f t="shared" si="6"/>
        <v>Кисель</v>
      </c>
      <c r="AK54" s="94" t="str">
        <f t="shared" si="6"/>
        <v xml:space="preserve">Сок </v>
      </c>
      <c r="AL54" s="94" t="str">
        <f t="shared" si="6"/>
        <v>Макаронные изделия</v>
      </c>
      <c r="AM54" s="94" t="str">
        <f t="shared" si="6"/>
        <v>Мука</v>
      </c>
      <c r="AN54" s="94" t="str">
        <f t="shared" si="6"/>
        <v>Дрожжи</v>
      </c>
      <c r="AO54" s="94" t="str">
        <f t="shared" si="6"/>
        <v>Печенье</v>
      </c>
      <c r="AP54" s="94" t="str">
        <f t="shared" si="6"/>
        <v>Пряники</v>
      </c>
      <c r="AQ54" s="94" t="str">
        <f t="shared" si="6"/>
        <v>Вафли</v>
      </c>
      <c r="AR54" s="94" t="str">
        <f t="shared" si="6"/>
        <v>Конфеты</v>
      </c>
      <c r="AS54" s="94" t="str">
        <f t="shared" si="6"/>
        <v>Повидло Сава</v>
      </c>
      <c r="AT54" s="94" t="str">
        <f t="shared" si="6"/>
        <v>Крупа геркулес</v>
      </c>
      <c r="AU54" s="94" t="str">
        <f t="shared" si="6"/>
        <v>Крупа горох</v>
      </c>
      <c r="AV54" s="94" t="str">
        <f t="shared" si="6"/>
        <v>Крупа гречневая</v>
      </c>
      <c r="AW54" s="94" t="str">
        <f t="shared" si="6"/>
        <v>Крупа кукурузная</v>
      </c>
      <c r="AX54" s="94" t="str">
        <f t="shared" si="6"/>
        <v>Крупа манная</v>
      </c>
      <c r="AY54" s="94" t="str">
        <f t="shared" si="6"/>
        <v>Крупа перловая</v>
      </c>
      <c r="AZ54" s="94" t="str">
        <f t="shared" si="6"/>
        <v>Крупа пшеничная</v>
      </c>
      <c r="BA54" s="94" t="str">
        <f t="shared" si="6"/>
        <v>Крупа пшено</v>
      </c>
      <c r="BB54" s="94" t="str">
        <f t="shared" si="6"/>
        <v>Крупа ячневая</v>
      </c>
      <c r="BC54" s="94" t="str">
        <f t="shared" si="6"/>
        <v>Рис</v>
      </c>
      <c r="BD54" s="94" t="str">
        <f t="shared" si="6"/>
        <v>Цыпленок бройлер</v>
      </c>
      <c r="BE54" s="94" t="str">
        <f t="shared" si="6"/>
        <v>Филе куриное</v>
      </c>
      <c r="BF54" s="94" t="str">
        <f t="shared" si="6"/>
        <v>Фарш говяжий</v>
      </c>
      <c r="BG54" s="94" t="str">
        <f>BG7</f>
        <v>Печень куриная</v>
      </c>
      <c r="BH54" s="94" t="str">
        <f>BH7</f>
        <v>Филе минтая</v>
      </c>
      <c r="BI54" s="94" t="str">
        <f>BI7</f>
        <v>Филе сельди слабосол.</v>
      </c>
      <c r="BJ54" s="94" t="str">
        <f t="shared" ref="BJ54:BR54" si="9">BJ7</f>
        <v>Картофель</v>
      </c>
      <c r="BK54" s="94" t="str">
        <f t="shared" si="9"/>
        <v>Морковь</v>
      </c>
      <c r="BL54" s="94" t="str">
        <f t="shared" si="9"/>
        <v>Лук</v>
      </c>
      <c r="BM54" s="94" t="str">
        <f t="shared" si="9"/>
        <v>Капуста</v>
      </c>
      <c r="BN54" s="94" t="str">
        <f t="shared" si="9"/>
        <v>Свекла</v>
      </c>
      <c r="BO54" s="94" t="str">
        <f t="shared" si="9"/>
        <v>Томатная паста</v>
      </c>
      <c r="BP54" s="94" t="str">
        <f t="shared" si="9"/>
        <v>Масло растительное</v>
      </c>
      <c r="BQ54" s="94" t="str">
        <f t="shared" si="9"/>
        <v>Соль</v>
      </c>
      <c r="BR54" s="94" t="str">
        <f t="shared" si="9"/>
        <v>Аскорбиновая кислота</v>
      </c>
      <c r="BS54" s="106" t="s">
        <v>5</v>
      </c>
      <c r="BT54" s="106" t="s">
        <v>6</v>
      </c>
    </row>
    <row r="55" spans="1:72" ht="28.5" customHeight="1" x14ac:dyDescent="0.3">
      <c r="A55" s="99"/>
      <c r="B55" s="5" t="s">
        <v>7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84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107"/>
      <c r="BT55" s="107"/>
    </row>
    <row r="56" spans="1:72" x14ac:dyDescent="0.3">
      <c r="A56" s="100" t="s">
        <v>8</v>
      </c>
      <c r="B56" s="6" t="str">
        <f>B9</f>
        <v>Каша манная молочная</v>
      </c>
      <c r="C56" s="101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6">
        <f t="shared" si="10"/>
        <v>0</v>
      </c>
    </row>
    <row r="57" spans="1:72" x14ac:dyDescent="0.3">
      <c r="A57" s="100"/>
      <c r="B57" s="6" t="str">
        <f>B10</f>
        <v xml:space="preserve">Бутерброд с маслом </v>
      </c>
      <c r="C57" s="102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0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6">
        <f t="shared" si="10"/>
        <v>0</v>
      </c>
    </row>
    <row r="58" spans="1:72" x14ac:dyDescent="0.3">
      <c r="A58" s="100"/>
      <c r="B58" s="6" t="str">
        <f>B11</f>
        <v>Какао с молоком</v>
      </c>
      <c r="C58" s="102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9.6000000000000002E-2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6">
        <f t="shared" si="10"/>
        <v>0</v>
      </c>
    </row>
    <row r="59" spans="1:72" x14ac:dyDescent="0.3">
      <c r="A59" s="100"/>
      <c r="B59" s="6">
        <f>B12</f>
        <v>0</v>
      </c>
      <c r="C59" s="102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6">
        <f t="shared" si="10"/>
        <v>0</v>
      </c>
    </row>
    <row r="60" spans="1:72" x14ac:dyDescent="0.3">
      <c r="A60" s="100"/>
      <c r="B60" s="6">
        <f>B13</f>
        <v>0</v>
      </c>
      <c r="C60" s="103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6">
        <f t="shared" si="13"/>
        <v>0</v>
      </c>
    </row>
    <row r="61" spans="1:72" ht="17.399999999999999" x14ac:dyDescent="0.35">
      <c r="B61" s="20" t="s">
        <v>24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0.246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0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19">
        <f t="shared" si="14"/>
        <v>0</v>
      </c>
    </row>
    <row r="62" spans="1:72" ht="17.399999999999999" x14ac:dyDescent="0.35">
      <c r="B62" s="20" t="s">
        <v>25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0.246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0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21">
        <f t="shared" si="15"/>
        <v>0</v>
      </c>
      <c r="BS62" s="53"/>
      <c r="BT62" s="53"/>
    </row>
    <row r="64" spans="1:72" ht="17.399999999999999" x14ac:dyDescent="0.35">
      <c r="A64" s="24"/>
      <c r="B64" s="25" t="s">
        <v>27</v>
      </c>
      <c r="C64" s="26" t="s">
        <v>28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596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1038.8900000000001</v>
      </c>
      <c r="L64" s="27">
        <f t="shared" si="16"/>
        <v>231.94</v>
      </c>
      <c r="M64" s="27">
        <f t="shared" si="16"/>
        <v>738</v>
      </c>
      <c r="N64" s="27">
        <f t="shared" si="16"/>
        <v>114.89</v>
      </c>
      <c r="O64" s="27">
        <f t="shared" si="16"/>
        <v>359.11</v>
      </c>
      <c r="P64" s="27">
        <f t="shared" si="16"/>
        <v>428.95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207.5</v>
      </c>
      <c r="U64" s="27">
        <f t="shared" si="16"/>
        <v>1032</v>
      </c>
      <c r="V64" s="27">
        <f t="shared" si="16"/>
        <v>352.56</v>
      </c>
      <c r="W64" s="27">
        <f>W44</f>
        <v>100</v>
      </c>
      <c r="X64" s="27">
        <f t="shared" si="16"/>
        <v>10.4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259</v>
      </c>
      <c r="AG64" s="27">
        <f t="shared" si="16"/>
        <v>188</v>
      </c>
      <c r="AH64" s="27">
        <f t="shared" si="16"/>
        <v>219</v>
      </c>
      <c r="AI64" s="27">
        <f t="shared" si="16"/>
        <v>156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200</v>
      </c>
      <c r="AO64" s="27">
        <f t="shared" si="16"/>
        <v>227</v>
      </c>
      <c r="AP64" s="27">
        <f t="shared" si="16"/>
        <v>0</v>
      </c>
      <c r="AQ64" s="27">
        <f t="shared" si="16"/>
        <v>277</v>
      </c>
      <c r="AR64" s="27">
        <f t="shared" si="16"/>
        <v>0</v>
      </c>
      <c r="AS64" s="27">
        <f t="shared" si="16"/>
        <v>235.63</v>
      </c>
      <c r="AT64" s="27">
        <f t="shared" si="16"/>
        <v>72.5</v>
      </c>
      <c r="AU64" s="27">
        <f t="shared" si="16"/>
        <v>65.33</v>
      </c>
      <c r="AV64" s="27">
        <f t="shared" si="16"/>
        <v>59.33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486</v>
      </c>
      <c r="BF64" s="27">
        <f t="shared" si="16"/>
        <v>564</v>
      </c>
      <c r="BG64" s="27">
        <f t="shared" si="16"/>
        <v>247</v>
      </c>
      <c r="BH64" s="27">
        <f t="shared" si="16"/>
        <v>427</v>
      </c>
      <c r="BI64" s="27">
        <f t="shared" si="16"/>
        <v>750</v>
      </c>
      <c r="BJ64" s="27">
        <f t="shared" si="16"/>
        <v>36</v>
      </c>
      <c r="BK64" s="27">
        <f t="shared" si="16"/>
        <v>30</v>
      </c>
      <c r="BL64" s="27">
        <f t="shared" si="16"/>
        <v>30</v>
      </c>
      <c r="BM64" s="27">
        <f t="shared" si="16"/>
        <v>34</v>
      </c>
      <c r="BN64" s="27">
        <f t="shared" si="16"/>
        <v>35</v>
      </c>
      <c r="BO64" s="27">
        <f t="shared" si="16"/>
        <v>314</v>
      </c>
      <c r="BP64" s="27">
        <f t="shared" si="16"/>
        <v>138.88999999999999</v>
      </c>
      <c r="BQ64" s="27">
        <f t="shared" si="16"/>
        <v>22</v>
      </c>
      <c r="BR64" s="27">
        <f t="shared" si="16"/>
        <v>0</v>
      </c>
    </row>
    <row r="65" spans="1:72" ht="17.399999999999999" x14ac:dyDescent="0.35">
      <c r="B65" s="20" t="s">
        <v>29</v>
      </c>
      <c r="C65" s="18" t="s">
        <v>28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0.59599999999999997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1.0388900000000001</v>
      </c>
      <c r="L65" s="19">
        <f t="shared" si="17"/>
        <v>0.23194000000000001</v>
      </c>
      <c r="M65" s="19">
        <f t="shared" si="17"/>
        <v>0.73799999999999999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0.42895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0.20749999999999999</v>
      </c>
      <c r="U65" s="19">
        <f t="shared" si="17"/>
        <v>1.032</v>
      </c>
      <c r="V65" s="19">
        <f t="shared" si="17"/>
        <v>0.35255999999999998</v>
      </c>
      <c r="W65" s="19">
        <f>W64/1000</f>
        <v>0.1</v>
      </c>
      <c r="X65" s="19">
        <f t="shared" si="17"/>
        <v>1.04E-2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0.25900000000000001</v>
      </c>
      <c r="AG65" s="19">
        <f t="shared" si="17"/>
        <v>0.188</v>
      </c>
      <c r="AH65" s="19">
        <f t="shared" si="17"/>
        <v>0.219</v>
      </c>
      <c r="AI65" s="19">
        <f t="shared" si="17"/>
        <v>0.156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</v>
      </c>
      <c r="AO65" s="19">
        <f t="shared" si="17"/>
        <v>0.22700000000000001</v>
      </c>
      <c r="AP65" s="19">
        <f t="shared" si="17"/>
        <v>0</v>
      </c>
      <c r="AQ65" s="19">
        <f t="shared" si="17"/>
        <v>0.27700000000000002</v>
      </c>
      <c r="AR65" s="19">
        <f t="shared" si="17"/>
        <v>0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6.5329999999999999E-2</v>
      </c>
      <c r="AV65" s="19">
        <f t="shared" si="17"/>
        <v>5.9330000000000001E-2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0.48599999999999999</v>
      </c>
      <c r="BF65" s="19">
        <f t="shared" si="17"/>
        <v>0.56399999999999995</v>
      </c>
      <c r="BG65" s="19">
        <f t="shared" si="17"/>
        <v>0.247</v>
      </c>
      <c r="BH65" s="19">
        <f t="shared" si="17"/>
        <v>0.42699999999999999</v>
      </c>
      <c r="BI65" s="19">
        <f t="shared" si="17"/>
        <v>0.75</v>
      </c>
      <c r="BJ65" s="19">
        <f t="shared" si="17"/>
        <v>3.5999999999999997E-2</v>
      </c>
      <c r="BK65" s="19">
        <f t="shared" si="17"/>
        <v>0.03</v>
      </c>
      <c r="BL65" s="19">
        <f t="shared" si="17"/>
        <v>0.03</v>
      </c>
      <c r="BM65" s="19">
        <f t="shared" si="17"/>
        <v>3.4000000000000002E-2</v>
      </c>
      <c r="BN65" s="19">
        <f t="shared" si="17"/>
        <v>3.5000000000000003E-2</v>
      </c>
      <c r="BO65" s="19">
        <f t="shared" si="17"/>
        <v>0.314</v>
      </c>
      <c r="BP65" s="19">
        <f t="shared" si="17"/>
        <v>0.13888999999999999</v>
      </c>
      <c r="BQ65" s="19">
        <f t="shared" si="17"/>
        <v>2.1999999999999999E-2</v>
      </c>
      <c r="BR65" s="19">
        <f t="shared" si="17"/>
        <v>0</v>
      </c>
    </row>
    <row r="66" spans="1:72" ht="17.399999999999999" x14ac:dyDescent="0.35">
      <c r="A66" s="28"/>
      <c r="B66" s="29" t="s">
        <v>30</v>
      </c>
      <c r="C66" s="104"/>
      <c r="D66" s="30">
        <f>D62*D64</f>
        <v>2.3454000000000002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20.26548</v>
      </c>
      <c r="K66" s="30">
        <f t="shared" si="18"/>
        <v>8.3111200000000007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0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1.4858000000000002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30">
        <f t="shared" si="18"/>
        <v>0</v>
      </c>
      <c r="BS66" s="31">
        <f>SUM(D66:BQ66)</f>
        <v>35.529799999999994</v>
      </c>
      <c r="BT66" s="32">
        <f>BS66/$C$9</f>
        <v>35.529799999999994</v>
      </c>
    </row>
    <row r="67" spans="1:72" ht="17.399999999999999" x14ac:dyDescent="0.35">
      <c r="A67" s="28"/>
      <c r="B67" s="29" t="s">
        <v>31</v>
      </c>
      <c r="C67" s="104"/>
      <c r="D67" s="30">
        <f>D62*D64</f>
        <v>2.3454000000000002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20.26548</v>
      </c>
      <c r="K67" s="30">
        <f t="shared" si="19"/>
        <v>8.3111200000000007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1.4858000000000002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30">
        <f t="shared" si="19"/>
        <v>0</v>
      </c>
      <c r="BS67" s="31">
        <f>SUM(D67:BQ67)</f>
        <v>35.529799999999994</v>
      </c>
      <c r="BT67" s="32">
        <f>BS67/$C$9</f>
        <v>35.529799999999994</v>
      </c>
    </row>
    <row r="69" spans="1:72" x14ac:dyDescent="0.3">
      <c r="L69" s="2"/>
    </row>
    <row r="70" spans="1:72" ht="15" customHeight="1" x14ac:dyDescent="0.3">
      <c r="A70" s="98"/>
      <c r="B70" s="4" t="s">
        <v>3</v>
      </c>
      <c r="C70" s="94" t="s">
        <v>4</v>
      </c>
      <c r="D70" s="96" t="str">
        <f t="shared" ref="D70:T70" si="20">D7</f>
        <v>Хлеб пшеничный</v>
      </c>
      <c r="E70" s="96" t="str">
        <f t="shared" si="20"/>
        <v>Хлеб ржано-пшеничный</v>
      </c>
      <c r="F70" s="96" t="str">
        <f t="shared" si="20"/>
        <v>Сахар</v>
      </c>
      <c r="G70" s="96" t="str">
        <f t="shared" si="20"/>
        <v>Чай</v>
      </c>
      <c r="H70" s="96" t="str">
        <f t="shared" si="20"/>
        <v>Какао</v>
      </c>
      <c r="I70" s="96" t="str">
        <f t="shared" si="20"/>
        <v>Кофейный напиток</v>
      </c>
      <c r="J70" s="96" t="str">
        <f t="shared" si="20"/>
        <v>Молоко 2,5%</v>
      </c>
      <c r="K70" s="96" t="str">
        <f t="shared" si="20"/>
        <v>Масло сливочное</v>
      </c>
      <c r="L70" s="96" t="str">
        <f t="shared" si="20"/>
        <v>Сметана 15%</v>
      </c>
      <c r="M70" s="96" t="str">
        <f t="shared" si="20"/>
        <v>Молоко сухое</v>
      </c>
      <c r="N70" s="96" t="str">
        <f t="shared" si="20"/>
        <v>Снежок 2,5 %</v>
      </c>
      <c r="O70" s="96" t="str">
        <f t="shared" si="20"/>
        <v>Творог 5%</v>
      </c>
      <c r="P70" s="96" t="str">
        <f t="shared" si="20"/>
        <v>Молоко сгущенное</v>
      </c>
      <c r="Q70" s="96" t="str">
        <f t="shared" si="20"/>
        <v xml:space="preserve">Джем Сава </v>
      </c>
      <c r="R70" s="96" t="str">
        <f t="shared" si="20"/>
        <v>Сыр</v>
      </c>
      <c r="S70" s="96" t="str">
        <f t="shared" si="20"/>
        <v>Зеленый горошек</v>
      </c>
      <c r="T70" s="96" t="str">
        <f t="shared" si="20"/>
        <v>Кукуруза консервирован.</v>
      </c>
      <c r="U70" s="96" t="str">
        <f>U7</f>
        <v>Консервы рыбные</v>
      </c>
      <c r="V70" s="96" t="str">
        <f>V7</f>
        <v>Огурцы консервирован.</v>
      </c>
      <c r="W70" s="85"/>
      <c r="X70" s="96" t="str">
        <f>X7</f>
        <v>Яйцо</v>
      </c>
      <c r="Y70" s="96" t="str">
        <f t="shared" ref="Y70:BE70" si="21">Y7</f>
        <v>Икра кабачковая</v>
      </c>
      <c r="Z70" s="96" t="str">
        <f t="shared" si="21"/>
        <v>Изюм</v>
      </c>
      <c r="AA70" s="96" t="str">
        <f t="shared" si="21"/>
        <v>Курага</v>
      </c>
      <c r="AB70" s="96" t="str">
        <f t="shared" si="21"/>
        <v>Чернослив</v>
      </c>
      <c r="AC70" s="96" t="str">
        <f t="shared" si="21"/>
        <v>Шиповник</v>
      </c>
      <c r="AD70" s="96" t="str">
        <f t="shared" si="21"/>
        <v>Сухофрукты</v>
      </c>
      <c r="AE70" s="96" t="str">
        <f t="shared" si="21"/>
        <v>Ягода свежемороженная</v>
      </c>
      <c r="AF70" s="96" t="str">
        <f t="shared" ref="AF70:AG70" si="22">AF7</f>
        <v>Апельсин</v>
      </c>
      <c r="AG70" s="96" t="str">
        <f t="shared" si="22"/>
        <v>Банан</v>
      </c>
      <c r="AH70" s="96" t="str">
        <f t="shared" si="21"/>
        <v>Лимон</v>
      </c>
      <c r="AI70" s="96" t="str">
        <f t="shared" ref="AI70" si="23">AI7</f>
        <v>Яблоко</v>
      </c>
      <c r="AJ70" s="96" t="str">
        <f t="shared" si="21"/>
        <v>Кисель</v>
      </c>
      <c r="AK70" s="96" t="str">
        <f t="shared" si="21"/>
        <v xml:space="preserve">Сок </v>
      </c>
      <c r="AL70" s="96" t="str">
        <f t="shared" si="21"/>
        <v>Макаронные изделия</v>
      </c>
      <c r="AM70" s="96" t="str">
        <f t="shared" si="21"/>
        <v>Мука</v>
      </c>
      <c r="AN70" s="96" t="str">
        <f t="shared" si="21"/>
        <v>Дрожжи</v>
      </c>
      <c r="AO70" s="96" t="str">
        <f t="shared" si="21"/>
        <v>Печенье</v>
      </c>
      <c r="AP70" s="96" t="str">
        <f t="shared" si="21"/>
        <v>Пряники</v>
      </c>
      <c r="AQ70" s="96" t="str">
        <f t="shared" si="21"/>
        <v>Вафли</v>
      </c>
      <c r="AR70" s="96" t="str">
        <f t="shared" si="21"/>
        <v>Конфеты</v>
      </c>
      <c r="AS70" s="96" t="str">
        <f t="shared" si="21"/>
        <v>Повидло Сава</v>
      </c>
      <c r="AT70" s="96" t="str">
        <f t="shared" si="21"/>
        <v>Крупа геркулес</v>
      </c>
      <c r="AU70" s="96" t="str">
        <f t="shared" si="21"/>
        <v>Крупа горох</v>
      </c>
      <c r="AV70" s="96" t="str">
        <f t="shared" si="21"/>
        <v>Крупа гречневая</v>
      </c>
      <c r="AW70" s="96" t="str">
        <f t="shared" si="21"/>
        <v>Крупа кукурузная</v>
      </c>
      <c r="AX70" s="96" t="str">
        <f t="shared" si="21"/>
        <v>Крупа манная</v>
      </c>
      <c r="AY70" s="96" t="str">
        <f t="shared" si="21"/>
        <v>Крупа перловая</v>
      </c>
      <c r="AZ70" s="96" t="str">
        <f t="shared" si="21"/>
        <v>Крупа пшеничная</v>
      </c>
      <c r="BA70" s="96" t="str">
        <f t="shared" si="21"/>
        <v>Крупа пшено</v>
      </c>
      <c r="BB70" s="96" t="str">
        <f t="shared" si="21"/>
        <v>Крупа ячневая</v>
      </c>
      <c r="BC70" s="96" t="str">
        <f t="shared" si="21"/>
        <v>Рис</v>
      </c>
      <c r="BD70" s="96" t="str">
        <f t="shared" si="21"/>
        <v>Цыпленок бройлер</v>
      </c>
      <c r="BE70" s="96" t="str">
        <f t="shared" si="21"/>
        <v>Филе куриное</v>
      </c>
      <c r="BF70" s="96" t="str">
        <f>BF7</f>
        <v>Фарш говяжий</v>
      </c>
      <c r="BG70" s="96" t="str">
        <f>BG7</f>
        <v>Печень куриная</v>
      </c>
      <c r="BH70" s="96" t="str">
        <f>BH7</f>
        <v>Филе минтая</v>
      </c>
      <c r="BI70" s="96" t="str">
        <f t="shared" ref="BI70:BR70" si="24">BI7</f>
        <v>Филе сельди слабосол.</v>
      </c>
      <c r="BJ70" s="96" t="str">
        <f t="shared" si="24"/>
        <v>Картофель</v>
      </c>
      <c r="BK70" s="96" t="str">
        <f t="shared" si="24"/>
        <v>Морковь</v>
      </c>
      <c r="BL70" s="96" t="str">
        <f t="shared" si="24"/>
        <v>Лук</v>
      </c>
      <c r="BM70" s="96" t="str">
        <f t="shared" si="24"/>
        <v>Капуста</v>
      </c>
      <c r="BN70" s="96" t="str">
        <f t="shared" si="24"/>
        <v>Свекла</v>
      </c>
      <c r="BO70" s="96" t="str">
        <f t="shared" si="24"/>
        <v>Томатная паста</v>
      </c>
      <c r="BP70" s="96" t="str">
        <f t="shared" si="24"/>
        <v>Масло растительное</v>
      </c>
      <c r="BQ70" s="96" t="str">
        <f t="shared" si="24"/>
        <v>Соль</v>
      </c>
      <c r="BR70" s="96" t="str">
        <f t="shared" si="24"/>
        <v>Аскорбиновая кислота</v>
      </c>
      <c r="BS70" s="105" t="s">
        <v>5</v>
      </c>
      <c r="BT70" s="105" t="s">
        <v>6</v>
      </c>
    </row>
    <row r="71" spans="1:72" ht="28.5" customHeight="1" x14ac:dyDescent="0.3">
      <c r="A71" s="99"/>
      <c r="B71" s="5" t="s">
        <v>7</v>
      </c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85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105"/>
      <c r="BT71" s="105"/>
    </row>
    <row r="72" spans="1:72" x14ac:dyDescent="0.3">
      <c r="A72" s="100" t="s">
        <v>12</v>
      </c>
      <c r="B72" s="6" t="str">
        <f>B14</f>
        <v>Суп шахтерский</v>
      </c>
      <c r="C72" s="101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3.0000000000000001E-3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6">
        <f t="shared" si="25"/>
        <v>0</v>
      </c>
    </row>
    <row r="73" spans="1:72" x14ac:dyDescent="0.3">
      <c r="A73" s="100"/>
      <c r="B73" s="6" t="str">
        <f t="shared" ref="B73:B78" si="27">B15</f>
        <v>Капуста, тушеная с мясом</v>
      </c>
      <c r="C73" s="102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6">
        <f t="shared" si="25"/>
        <v>0</v>
      </c>
    </row>
    <row r="74" spans="1:72" x14ac:dyDescent="0.3">
      <c r="A74" s="100"/>
      <c r="B74" s="6" t="str">
        <f t="shared" si="27"/>
        <v>Хлеб пшеничный</v>
      </c>
      <c r="C74" s="102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6">
        <f t="shared" si="25"/>
        <v>0</v>
      </c>
    </row>
    <row r="75" spans="1:72" x14ac:dyDescent="0.3">
      <c r="A75" s="100"/>
      <c r="B75" s="6" t="str">
        <f t="shared" si="27"/>
        <v>Хлеб ржано-пшеничный</v>
      </c>
      <c r="C75" s="102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6">
        <f t="shared" ref="BR75:BR78" si="28">BR17</f>
        <v>0</v>
      </c>
    </row>
    <row r="76" spans="1:72" x14ac:dyDescent="0.3">
      <c r="A76" s="100"/>
      <c r="B76" s="6" t="str">
        <f t="shared" si="27"/>
        <v>Компот из сухофруктов</v>
      </c>
      <c r="C76" s="102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6">
        <f t="shared" si="28"/>
        <v>5.0000000000000002E-5</v>
      </c>
    </row>
    <row r="77" spans="1:72" x14ac:dyDescent="0.3">
      <c r="A77" s="100"/>
      <c r="B77" s="6">
        <f t="shared" si="27"/>
        <v>0</v>
      </c>
      <c r="C77" s="102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6">
        <f t="shared" si="28"/>
        <v>0</v>
      </c>
    </row>
    <row r="78" spans="1:72" x14ac:dyDescent="0.3">
      <c r="A78" s="100"/>
      <c r="B78" s="6">
        <f t="shared" si="27"/>
        <v>0</v>
      </c>
      <c r="C78" s="103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6">
        <f t="shared" si="28"/>
        <v>0</v>
      </c>
    </row>
    <row r="79" spans="1:72" ht="17.399999999999999" x14ac:dyDescent="0.35">
      <c r="B79" s="20" t="s">
        <v>24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5.0000000000000001E-3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19">
        <f t="shared" si="33"/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5.0000000000000001E-3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21">
        <f t="shared" si="35"/>
        <v>5.0000000000000002E-5</v>
      </c>
      <c r="BS80" s="53"/>
      <c r="BT80" s="53"/>
    </row>
    <row r="82" spans="1:72" ht="17.399999999999999" x14ac:dyDescent="0.35">
      <c r="A82" s="24"/>
      <c r="B82" s="25" t="s">
        <v>27</v>
      </c>
      <c r="C82" s="26" t="s">
        <v>28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596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1038.8900000000001</v>
      </c>
      <c r="L82" s="27">
        <f t="shared" si="36"/>
        <v>231.94</v>
      </c>
      <c r="M82" s="27">
        <f t="shared" si="36"/>
        <v>738</v>
      </c>
      <c r="N82" s="27">
        <f t="shared" si="36"/>
        <v>114.89</v>
      </c>
      <c r="O82" s="27">
        <f t="shared" si="36"/>
        <v>359.11</v>
      </c>
      <c r="P82" s="27">
        <f t="shared" si="36"/>
        <v>428.95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207.5</v>
      </c>
      <c r="U82" s="27">
        <f t="shared" si="36"/>
        <v>1032</v>
      </c>
      <c r="V82" s="27">
        <f t="shared" si="36"/>
        <v>352.56</v>
      </c>
      <c r="W82" s="27">
        <f>W44</f>
        <v>100</v>
      </c>
      <c r="X82" s="27">
        <f t="shared" si="36"/>
        <v>10.4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219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200</v>
      </c>
      <c r="AO82" s="27">
        <f t="shared" si="36"/>
        <v>227</v>
      </c>
      <c r="AP82" s="27">
        <f t="shared" si="36"/>
        <v>0</v>
      </c>
      <c r="AQ82" s="27">
        <f t="shared" si="36"/>
        <v>277</v>
      </c>
      <c r="AR82" s="27">
        <f t="shared" si="36"/>
        <v>0</v>
      </c>
      <c r="AS82" s="27">
        <f t="shared" si="36"/>
        <v>235.63</v>
      </c>
      <c r="AT82" s="27">
        <f t="shared" si="36"/>
        <v>72.5</v>
      </c>
      <c r="AU82" s="27">
        <f t="shared" si="36"/>
        <v>65.33</v>
      </c>
      <c r="AV82" s="27">
        <f t="shared" si="36"/>
        <v>59.33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486</v>
      </c>
      <c r="BF82" s="27">
        <f t="shared" si="36"/>
        <v>564</v>
      </c>
      <c r="BG82" s="27">
        <f t="shared" si="36"/>
        <v>247</v>
      </c>
      <c r="BH82" s="27">
        <f t="shared" si="36"/>
        <v>427</v>
      </c>
      <c r="BI82" s="27">
        <f t="shared" si="36"/>
        <v>750</v>
      </c>
      <c r="BJ82" s="27">
        <f t="shared" si="36"/>
        <v>36</v>
      </c>
      <c r="BK82" s="27">
        <f t="shared" si="36"/>
        <v>30</v>
      </c>
      <c r="BL82" s="27">
        <f t="shared" si="36"/>
        <v>30</v>
      </c>
      <c r="BM82" s="27">
        <f t="shared" si="36"/>
        <v>34</v>
      </c>
      <c r="BN82" s="27">
        <f t="shared" si="36"/>
        <v>35</v>
      </c>
      <c r="BO82" s="27">
        <f t="shared" si="36"/>
        <v>314</v>
      </c>
      <c r="BP82" s="27">
        <f t="shared" si="36"/>
        <v>138.88999999999999</v>
      </c>
      <c r="BQ82" s="27">
        <f t="shared" si="36"/>
        <v>22</v>
      </c>
      <c r="BR82" s="27">
        <f t="shared" si="36"/>
        <v>0</v>
      </c>
    </row>
    <row r="83" spans="1:72" ht="17.399999999999999" x14ac:dyDescent="0.35">
      <c r="B83" s="20" t="s">
        <v>29</v>
      </c>
      <c r="C83" s="18" t="s">
        <v>28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0.59599999999999997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1.0388900000000001</v>
      </c>
      <c r="L83" s="19">
        <f t="shared" si="37"/>
        <v>0.23194000000000001</v>
      </c>
      <c r="M83" s="19">
        <f t="shared" si="37"/>
        <v>0.73799999999999999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0.42895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0.20749999999999999</v>
      </c>
      <c r="U83" s="19">
        <f t="shared" si="37"/>
        <v>1.032</v>
      </c>
      <c r="V83" s="19">
        <f t="shared" si="37"/>
        <v>0.35255999999999998</v>
      </c>
      <c r="W83" s="19">
        <f>W82/1000</f>
        <v>0.1</v>
      </c>
      <c r="X83" s="19">
        <f t="shared" si="37"/>
        <v>1.04E-2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0.219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</v>
      </c>
      <c r="AO83" s="19">
        <f t="shared" si="37"/>
        <v>0.22700000000000001</v>
      </c>
      <c r="AP83" s="19">
        <f t="shared" si="37"/>
        <v>0</v>
      </c>
      <c r="AQ83" s="19">
        <f t="shared" si="37"/>
        <v>0.27700000000000002</v>
      </c>
      <c r="AR83" s="19">
        <f t="shared" si="37"/>
        <v>0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6.5329999999999999E-2</v>
      </c>
      <c r="AV83" s="19">
        <f t="shared" si="37"/>
        <v>5.9330000000000001E-2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0.48599999999999999</v>
      </c>
      <c r="BF83" s="19">
        <f t="shared" si="37"/>
        <v>0.56399999999999995</v>
      </c>
      <c r="BG83" s="19">
        <f t="shared" si="37"/>
        <v>0.247</v>
      </c>
      <c r="BH83" s="19">
        <f t="shared" si="37"/>
        <v>0.42699999999999999</v>
      </c>
      <c r="BI83" s="19">
        <f t="shared" si="37"/>
        <v>0.75</v>
      </c>
      <c r="BJ83" s="19">
        <f t="shared" si="37"/>
        <v>3.5999999999999997E-2</v>
      </c>
      <c r="BK83" s="19">
        <f t="shared" si="37"/>
        <v>0.03</v>
      </c>
      <c r="BL83" s="19">
        <f t="shared" si="37"/>
        <v>0.03</v>
      </c>
      <c r="BM83" s="19">
        <f t="shared" si="37"/>
        <v>3.4000000000000002E-2</v>
      </c>
      <c r="BN83" s="19">
        <f t="shared" si="37"/>
        <v>3.5000000000000003E-2</v>
      </c>
      <c r="BO83" s="19">
        <f t="shared" si="37"/>
        <v>0.314</v>
      </c>
      <c r="BP83" s="19">
        <f t="shared" si="37"/>
        <v>0.13888999999999999</v>
      </c>
      <c r="BQ83" s="19">
        <f t="shared" si="37"/>
        <v>2.1999999999999999E-2</v>
      </c>
      <c r="BR83" s="19">
        <f t="shared" si="37"/>
        <v>0</v>
      </c>
    </row>
    <row r="84" spans="1:72" ht="17.399999999999999" x14ac:dyDescent="0.35">
      <c r="A84" s="28"/>
      <c r="B84" s="29" t="s">
        <v>30</v>
      </c>
      <c r="C84" s="104"/>
      <c r="D84" s="30">
        <f>D80*D82</f>
        <v>2.3454000000000002</v>
      </c>
      <c r="E84" s="30">
        <f t="shared" ref="E84:BR84" si="38">E80*E82</f>
        <v>4.1000000000000005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5.1944500000000007</v>
      </c>
      <c r="L84" s="30">
        <f t="shared" si="38"/>
        <v>1.62358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0.47464000000000001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3.948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3.6</v>
      </c>
      <c r="BK84" s="30">
        <f t="shared" si="38"/>
        <v>0.64499999999999991</v>
      </c>
      <c r="BL84" s="30">
        <f t="shared" si="38"/>
        <v>0.83999999999999986</v>
      </c>
      <c r="BM84" s="30">
        <f t="shared" si="38"/>
        <v>6.12</v>
      </c>
      <c r="BN84" s="30">
        <f t="shared" si="38"/>
        <v>0</v>
      </c>
      <c r="BO84" s="30">
        <f t="shared" si="38"/>
        <v>0.94200000000000006</v>
      </c>
      <c r="BP84" s="30">
        <f t="shared" si="38"/>
        <v>0.97222999999999993</v>
      </c>
      <c r="BQ84" s="30">
        <f t="shared" si="38"/>
        <v>8.7999999999999995E-2</v>
      </c>
      <c r="BR84" s="30">
        <f t="shared" si="38"/>
        <v>0</v>
      </c>
      <c r="BS84" s="31">
        <f>SUM(D84:BQ84)</f>
        <v>56.88430000000001</v>
      </c>
      <c r="BT84" s="32">
        <f>BS84/$C$9</f>
        <v>56.88430000000001</v>
      </c>
    </row>
    <row r="85" spans="1:72" ht="17.399999999999999" x14ac:dyDescent="0.35">
      <c r="A85" s="28"/>
      <c r="B85" s="29" t="s">
        <v>31</v>
      </c>
      <c r="C85" s="104"/>
      <c r="D85" s="30">
        <f>D80*D82</f>
        <v>2.3454000000000002</v>
      </c>
      <c r="E85" s="30">
        <f t="shared" ref="E85:BR85" si="39">E80*E82</f>
        <v>4.1000000000000005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5.1944500000000007</v>
      </c>
      <c r="L85" s="30">
        <f t="shared" si="39"/>
        <v>1.62358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0.47464000000000001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3.948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3.6</v>
      </c>
      <c r="BK85" s="30">
        <f t="shared" si="39"/>
        <v>0.64499999999999991</v>
      </c>
      <c r="BL85" s="30">
        <f t="shared" si="39"/>
        <v>0.83999999999999986</v>
      </c>
      <c r="BM85" s="30">
        <f t="shared" si="39"/>
        <v>6.12</v>
      </c>
      <c r="BN85" s="30">
        <f t="shared" si="39"/>
        <v>0</v>
      </c>
      <c r="BO85" s="30">
        <f t="shared" si="39"/>
        <v>0.94200000000000006</v>
      </c>
      <c r="BP85" s="30">
        <f t="shared" si="39"/>
        <v>0.97222999999999993</v>
      </c>
      <c r="BQ85" s="30">
        <f t="shared" si="39"/>
        <v>8.7999999999999995E-2</v>
      </c>
      <c r="BR85" s="30">
        <f t="shared" si="39"/>
        <v>0</v>
      </c>
      <c r="BS85" s="31">
        <f>SUM(D85:BQ85)</f>
        <v>56.88430000000001</v>
      </c>
      <c r="BT85" s="32">
        <f>BS85/$C$9</f>
        <v>56.88430000000001</v>
      </c>
    </row>
    <row r="87" spans="1:72" x14ac:dyDescent="0.3">
      <c r="L87" s="2"/>
    </row>
    <row r="88" spans="1:72" ht="15" customHeight="1" x14ac:dyDescent="0.3">
      <c r="A88" s="98"/>
      <c r="B88" s="4" t="s">
        <v>3</v>
      </c>
      <c r="C88" s="94" t="s">
        <v>4</v>
      </c>
      <c r="D88" s="96" t="str">
        <f t="shared" ref="D88:BR88" si="40">D7</f>
        <v>Хлеб пшеничный</v>
      </c>
      <c r="E88" s="96" t="str">
        <f t="shared" si="40"/>
        <v>Хлеб ржано-пшеничный</v>
      </c>
      <c r="F88" s="96" t="str">
        <f t="shared" si="40"/>
        <v>Сахар</v>
      </c>
      <c r="G88" s="96" t="str">
        <f t="shared" si="40"/>
        <v>Чай</v>
      </c>
      <c r="H88" s="96" t="str">
        <f t="shared" si="40"/>
        <v>Какао</v>
      </c>
      <c r="I88" s="96" t="str">
        <f t="shared" si="40"/>
        <v>Кофейный напиток</v>
      </c>
      <c r="J88" s="96" t="str">
        <f t="shared" si="40"/>
        <v>Молоко 2,5%</v>
      </c>
      <c r="K88" s="96" t="str">
        <f t="shared" si="40"/>
        <v>Масло сливочное</v>
      </c>
      <c r="L88" s="96" t="str">
        <f t="shared" si="40"/>
        <v>Сметана 15%</v>
      </c>
      <c r="M88" s="96" t="str">
        <f t="shared" si="40"/>
        <v>Молоко сухое</v>
      </c>
      <c r="N88" s="96" t="str">
        <f t="shared" si="40"/>
        <v>Снежок 2,5 %</v>
      </c>
      <c r="O88" s="96" t="str">
        <f t="shared" si="40"/>
        <v>Творог 5%</v>
      </c>
      <c r="P88" s="96" t="str">
        <f t="shared" si="40"/>
        <v>Молоко сгущенное</v>
      </c>
      <c r="Q88" s="96" t="str">
        <f t="shared" si="40"/>
        <v xml:space="preserve">Джем Сава </v>
      </c>
      <c r="R88" s="96" t="str">
        <f t="shared" si="40"/>
        <v>Сыр</v>
      </c>
      <c r="S88" s="96" t="str">
        <f t="shared" si="40"/>
        <v>Зеленый горошек</v>
      </c>
      <c r="T88" s="96" t="str">
        <f t="shared" si="40"/>
        <v>Кукуруза консервирован.</v>
      </c>
      <c r="U88" s="96" t="str">
        <f t="shared" si="40"/>
        <v>Консервы рыбные</v>
      </c>
      <c r="V88" s="96" t="str">
        <f t="shared" si="40"/>
        <v>Огурцы консервирован.</v>
      </c>
      <c r="W88" s="85"/>
      <c r="X88" s="96" t="str">
        <f t="shared" si="40"/>
        <v>Яйцо</v>
      </c>
      <c r="Y88" s="96" t="str">
        <f t="shared" si="40"/>
        <v>Икра кабачковая</v>
      </c>
      <c r="Z88" s="96" t="str">
        <f t="shared" si="40"/>
        <v>Изюм</v>
      </c>
      <c r="AA88" s="96" t="str">
        <f t="shared" si="40"/>
        <v>Курага</v>
      </c>
      <c r="AB88" s="96" t="str">
        <f t="shared" si="40"/>
        <v>Чернослив</v>
      </c>
      <c r="AC88" s="96" t="str">
        <f t="shared" si="40"/>
        <v>Шиповник</v>
      </c>
      <c r="AD88" s="96" t="str">
        <f t="shared" si="40"/>
        <v>Сухофрукты</v>
      </c>
      <c r="AE88" s="96" t="str">
        <f t="shared" si="40"/>
        <v>Ягода свежемороженная</v>
      </c>
      <c r="AF88" s="96" t="str">
        <f t="shared" ref="AF88:AI88" si="41">AF7</f>
        <v>Апельсин</v>
      </c>
      <c r="AG88" s="96" t="str">
        <f t="shared" si="41"/>
        <v>Банан</v>
      </c>
      <c r="AH88" s="96" t="str">
        <f t="shared" si="41"/>
        <v>Лимон</v>
      </c>
      <c r="AI88" s="96" t="str">
        <f t="shared" si="41"/>
        <v>Яблоко</v>
      </c>
      <c r="AJ88" s="96" t="str">
        <f t="shared" si="40"/>
        <v>Кисель</v>
      </c>
      <c r="AK88" s="96" t="str">
        <f t="shared" si="40"/>
        <v xml:space="preserve">Сок </v>
      </c>
      <c r="AL88" s="96" t="str">
        <f t="shared" si="40"/>
        <v>Макаронные изделия</v>
      </c>
      <c r="AM88" s="96" t="str">
        <f t="shared" si="40"/>
        <v>Мука</v>
      </c>
      <c r="AN88" s="96" t="str">
        <f t="shared" si="40"/>
        <v>Дрожжи</v>
      </c>
      <c r="AO88" s="96" t="str">
        <f t="shared" si="40"/>
        <v>Печенье</v>
      </c>
      <c r="AP88" s="96" t="str">
        <f t="shared" si="40"/>
        <v>Пряники</v>
      </c>
      <c r="AQ88" s="96" t="str">
        <f t="shared" si="40"/>
        <v>Вафли</v>
      </c>
      <c r="AR88" s="96" t="str">
        <f t="shared" si="40"/>
        <v>Конфеты</v>
      </c>
      <c r="AS88" s="96" t="str">
        <f t="shared" si="40"/>
        <v>Повидло Сава</v>
      </c>
      <c r="AT88" s="96" t="str">
        <f t="shared" si="40"/>
        <v>Крупа геркулес</v>
      </c>
      <c r="AU88" s="96" t="str">
        <f t="shared" si="40"/>
        <v>Крупа горох</v>
      </c>
      <c r="AV88" s="96" t="str">
        <f t="shared" si="40"/>
        <v>Крупа гречневая</v>
      </c>
      <c r="AW88" s="96" t="str">
        <f t="shared" si="40"/>
        <v>Крупа кукурузная</v>
      </c>
      <c r="AX88" s="96" t="str">
        <f t="shared" si="40"/>
        <v>Крупа манная</v>
      </c>
      <c r="AY88" s="96" t="str">
        <f t="shared" si="40"/>
        <v>Крупа перловая</v>
      </c>
      <c r="AZ88" s="96" t="str">
        <f t="shared" si="40"/>
        <v>Крупа пшеничная</v>
      </c>
      <c r="BA88" s="96" t="str">
        <f t="shared" si="40"/>
        <v>Крупа пшено</v>
      </c>
      <c r="BB88" s="96" t="str">
        <f t="shared" si="40"/>
        <v>Крупа ячневая</v>
      </c>
      <c r="BC88" s="96" t="str">
        <f t="shared" si="40"/>
        <v>Рис</v>
      </c>
      <c r="BD88" s="96" t="str">
        <f t="shared" si="40"/>
        <v>Цыпленок бройлер</v>
      </c>
      <c r="BE88" s="96" t="str">
        <f t="shared" si="40"/>
        <v>Филе куриное</v>
      </c>
      <c r="BF88" s="96" t="str">
        <f t="shared" si="40"/>
        <v>Фарш говяжий</v>
      </c>
      <c r="BG88" s="96" t="str">
        <f t="shared" si="40"/>
        <v>Печень куриная</v>
      </c>
      <c r="BH88" s="96" t="str">
        <f t="shared" si="40"/>
        <v>Филе минтая</v>
      </c>
      <c r="BI88" s="96" t="str">
        <f t="shared" si="40"/>
        <v>Филе сельди слабосол.</v>
      </c>
      <c r="BJ88" s="96" t="str">
        <f t="shared" si="40"/>
        <v>Картофель</v>
      </c>
      <c r="BK88" s="96" t="str">
        <f t="shared" si="40"/>
        <v>Морковь</v>
      </c>
      <c r="BL88" s="96" t="str">
        <f t="shared" si="40"/>
        <v>Лук</v>
      </c>
      <c r="BM88" s="96" t="str">
        <f t="shared" si="40"/>
        <v>Капуста</v>
      </c>
      <c r="BN88" s="96" t="str">
        <f t="shared" si="40"/>
        <v>Свекла</v>
      </c>
      <c r="BO88" s="96" t="str">
        <f t="shared" si="40"/>
        <v>Томатная паста</v>
      </c>
      <c r="BP88" s="96" t="str">
        <f t="shared" si="40"/>
        <v>Масло растительное</v>
      </c>
      <c r="BQ88" s="96" t="str">
        <f t="shared" si="40"/>
        <v>Соль</v>
      </c>
      <c r="BR88" s="96" t="str">
        <f t="shared" si="40"/>
        <v>Аскорбиновая кислота</v>
      </c>
      <c r="BS88" s="105" t="s">
        <v>5</v>
      </c>
      <c r="BT88" s="105" t="s">
        <v>6</v>
      </c>
    </row>
    <row r="89" spans="1:72" ht="28.5" customHeight="1" x14ac:dyDescent="0.3">
      <c r="A89" s="99"/>
      <c r="B89" s="5" t="s">
        <v>7</v>
      </c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8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105"/>
      <c r="BT89" s="105"/>
    </row>
    <row r="90" spans="1:72" ht="16.5" customHeight="1" x14ac:dyDescent="0.3">
      <c r="A90" s="100" t="s">
        <v>18</v>
      </c>
      <c r="B90" s="6" t="str">
        <f>B22</f>
        <v>Компот из свеж. морож. ягод</v>
      </c>
      <c r="C90" s="101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6">
        <f t="shared" si="42"/>
        <v>0</v>
      </c>
    </row>
    <row r="91" spans="1:72" x14ac:dyDescent="0.3">
      <c r="A91" s="100"/>
      <c r="B91" s="6" t="str">
        <f>B23</f>
        <v>Пирог рыбный</v>
      </c>
      <c r="C91" s="102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6">
        <f t="shared" si="42"/>
        <v>0</v>
      </c>
    </row>
    <row r="92" spans="1:72" x14ac:dyDescent="0.3">
      <c r="A92" s="100"/>
      <c r="B92" s="6" t="str">
        <f>B24</f>
        <v>Апельсин</v>
      </c>
      <c r="C92" s="102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0.14899999999999999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6">
        <f t="shared" si="42"/>
        <v>0</v>
      </c>
    </row>
    <row r="93" spans="1:72" x14ac:dyDescent="0.3">
      <c r="A93" s="100"/>
      <c r="B93" s="6">
        <f>B25</f>
        <v>0</v>
      </c>
      <c r="C93" s="102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6">
        <f t="shared" si="42"/>
        <v>0</v>
      </c>
    </row>
    <row r="94" spans="1:72" ht="15" customHeight="1" x14ac:dyDescent="0.3">
      <c r="A94" s="100"/>
      <c r="B94" s="6">
        <f>B26</f>
        <v>0</v>
      </c>
      <c r="C94" s="103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6">
        <f t="shared" si="44"/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0.14899999999999999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19">
        <f t="shared" si="46"/>
        <v>0</v>
      </c>
    </row>
    <row r="96" spans="1:72" ht="17.399999999999999" x14ac:dyDescent="0.35">
      <c r="B96" s="20" t="s">
        <v>25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0.14899999999999999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21">
        <f t="shared" si="48"/>
        <v>0</v>
      </c>
      <c r="BS96" s="53"/>
      <c r="BT96" s="53"/>
    </row>
    <row r="98" spans="1:72" ht="17.399999999999999" x14ac:dyDescent="0.35">
      <c r="A98" s="24"/>
      <c r="B98" s="25" t="s">
        <v>27</v>
      </c>
      <c r="C98" s="26" t="s">
        <v>28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596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1038.8900000000001</v>
      </c>
      <c r="L98" s="27">
        <f t="shared" si="50"/>
        <v>231.94</v>
      </c>
      <c r="M98" s="27">
        <f t="shared" si="50"/>
        <v>738</v>
      </c>
      <c r="N98" s="27">
        <f t="shared" si="50"/>
        <v>114.89</v>
      </c>
      <c r="O98" s="27">
        <f t="shared" si="50"/>
        <v>359.11</v>
      </c>
      <c r="P98" s="27">
        <f t="shared" si="50"/>
        <v>428.95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207.5</v>
      </c>
      <c r="U98" s="27">
        <f t="shared" si="50"/>
        <v>1032</v>
      </c>
      <c r="V98" s="27">
        <f t="shared" si="50"/>
        <v>352.56</v>
      </c>
      <c r="W98" s="27">
        <f>W44</f>
        <v>100</v>
      </c>
      <c r="X98" s="27">
        <f t="shared" si="50"/>
        <v>10.4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219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200</v>
      </c>
      <c r="AO98" s="27">
        <f t="shared" si="50"/>
        <v>227</v>
      </c>
      <c r="AP98" s="27">
        <f t="shared" si="50"/>
        <v>0</v>
      </c>
      <c r="AQ98" s="27">
        <f t="shared" si="50"/>
        <v>277</v>
      </c>
      <c r="AR98" s="27">
        <f t="shared" si="50"/>
        <v>0</v>
      </c>
      <c r="AS98" s="27">
        <f t="shared" si="50"/>
        <v>235.63</v>
      </c>
      <c r="AT98" s="27">
        <f t="shared" si="50"/>
        <v>72.5</v>
      </c>
      <c r="AU98" s="27">
        <f t="shared" si="50"/>
        <v>65.33</v>
      </c>
      <c r="AV98" s="27">
        <f t="shared" si="50"/>
        <v>59.33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486</v>
      </c>
      <c r="BF98" s="27">
        <f t="shared" si="50"/>
        <v>564</v>
      </c>
      <c r="BG98" s="27">
        <f t="shared" si="50"/>
        <v>247</v>
      </c>
      <c r="BH98" s="27">
        <f t="shared" si="50"/>
        <v>427</v>
      </c>
      <c r="BI98" s="27">
        <f t="shared" si="50"/>
        <v>750</v>
      </c>
      <c r="BJ98" s="27">
        <f t="shared" si="50"/>
        <v>36</v>
      </c>
      <c r="BK98" s="27">
        <f t="shared" si="50"/>
        <v>30</v>
      </c>
      <c r="BL98" s="27">
        <f t="shared" si="50"/>
        <v>30</v>
      </c>
      <c r="BM98" s="27">
        <f t="shared" si="50"/>
        <v>34</v>
      </c>
      <c r="BN98" s="27">
        <f t="shared" si="50"/>
        <v>35</v>
      </c>
      <c r="BO98" s="27">
        <f t="shared" si="50"/>
        <v>314</v>
      </c>
      <c r="BP98" s="27">
        <f t="shared" si="50"/>
        <v>138.88999999999999</v>
      </c>
      <c r="BQ98" s="27">
        <f t="shared" si="50"/>
        <v>22</v>
      </c>
      <c r="BR98" s="27">
        <f t="shared" si="50"/>
        <v>0</v>
      </c>
    </row>
    <row r="99" spans="1:72" ht="17.399999999999999" x14ac:dyDescent="0.35">
      <c r="B99" s="20" t="s">
        <v>29</v>
      </c>
      <c r="C99" s="18" t="s">
        <v>28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0.59599999999999997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1.0388900000000001</v>
      </c>
      <c r="L99" s="19">
        <f t="shared" si="51"/>
        <v>0.23194000000000001</v>
      </c>
      <c r="M99" s="19">
        <f t="shared" si="51"/>
        <v>0.73799999999999999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0.42895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0.20749999999999999</v>
      </c>
      <c r="U99" s="19">
        <f t="shared" si="51"/>
        <v>1.032</v>
      </c>
      <c r="V99" s="19">
        <f t="shared" si="51"/>
        <v>0.35255999999999998</v>
      </c>
      <c r="W99" s="19">
        <f>W98/1000</f>
        <v>0.1</v>
      </c>
      <c r="X99" s="19">
        <f t="shared" si="51"/>
        <v>1.04E-2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0.219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</v>
      </c>
      <c r="AO99" s="19">
        <f t="shared" si="51"/>
        <v>0.22700000000000001</v>
      </c>
      <c r="AP99" s="19">
        <f t="shared" si="51"/>
        <v>0</v>
      </c>
      <c r="AQ99" s="19">
        <f t="shared" si="51"/>
        <v>0.27700000000000002</v>
      </c>
      <c r="AR99" s="19">
        <f t="shared" si="51"/>
        <v>0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6.5329999999999999E-2</v>
      </c>
      <c r="AV99" s="19">
        <f t="shared" si="51"/>
        <v>5.9330000000000001E-2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0.48599999999999999</v>
      </c>
      <c r="BF99" s="19">
        <f t="shared" si="51"/>
        <v>0.56399999999999995</v>
      </c>
      <c r="BG99" s="19">
        <f t="shared" si="51"/>
        <v>0.247</v>
      </c>
      <c r="BH99" s="19">
        <f t="shared" si="51"/>
        <v>0.42699999999999999</v>
      </c>
      <c r="BI99" s="19">
        <f t="shared" si="51"/>
        <v>0.75</v>
      </c>
      <c r="BJ99" s="19">
        <f t="shared" si="51"/>
        <v>3.5999999999999997E-2</v>
      </c>
      <c r="BK99" s="19">
        <f t="shared" si="51"/>
        <v>0.03</v>
      </c>
      <c r="BL99" s="19">
        <f t="shared" si="51"/>
        <v>0.03</v>
      </c>
      <c r="BM99" s="19">
        <f t="shared" si="51"/>
        <v>3.4000000000000002E-2</v>
      </c>
      <c r="BN99" s="19">
        <f t="shared" si="51"/>
        <v>3.5000000000000003E-2</v>
      </c>
      <c r="BO99" s="19">
        <f t="shared" si="51"/>
        <v>0.314</v>
      </c>
      <c r="BP99" s="19">
        <f t="shared" si="51"/>
        <v>0.13888999999999999</v>
      </c>
      <c r="BQ99" s="19">
        <f t="shared" si="51"/>
        <v>2.1999999999999999E-2</v>
      </c>
      <c r="BR99" s="19">
        <f t="shared" si="51"/>
        <v>0</v>
      </c>
    </row>
    <row r="100" spans="1:72" ht="17.399999999999999" x14ac:dyDescent="0.35">
      <c r="A100" s="28"/>
      <c r="B100" s="29" t="s">
        <v>30</v>
      </c>
      <c r="C100" s="104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0.65903999999999996</v>
      </c>
      <c r="K100" s="30">
        <f t="shared" si="53"/>
        <v>3.1166700000000005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19.608000000000001</v>
      </c>
      <c r="V100" s="30">
        <f t="shared" si="53"/>
        <v>0</v>
      </c>
      <c r="W100" s="30">
        <f>W96*W98</f>
        <v>0</v>
      </c>
      <c r="X100" s="30">
        <f t="shared" si="53"/>
        <v>1.04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15.175000000000001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0.38366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0.09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0.13888999999999999</v>
      </c>
      <c r="BQ100" s="30">
        <f t="shared" si="53"/>
        <v>0</v>
      </c>
      <c r="BR100" s="30">
        <f t="shared" si="53"/>
        <v>0</v>
      </c>
      <c r="BS100" s="31">
        <f>SUM(D100:BQ100)</f>
        <v>43.544380000000011</v>
      </c>
      <c r="BT100" s="32">
        <f>BS100/$C$22</f>
        <v>43.544380000000011</v>
      </c>
    </row>
    <row r="101" spans="1:72" ht="17.399999999999999" x14ac:dyDescent="0.35">
      <c r="A101" s="28"/>
      <c r="B101" s="29" t="s">
        <v>31</v>
      </c>
      <c r="C101" s="104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0.65903999999999996</v>
      </c>
      <c r="K101" s="30">
        <f t="shared" si="55"/>
        <v>3.1166700000000005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19.608000000000001</v>
      </c>
      <c r="V101" s="30">
        <f t="shared" si="55"/>
        <v>0</v>
      </c>
      <c r="W101" s="30">
        <f>W96*W98</f>
        <v>0</v>
      </c>
      <c r="X101" s="30">
        <f t="shared" si="55"/>
        <v>1.04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15.175000000000001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0.38366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0.09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0.13888999999999999</v>
      </c>
      <c r="BQ101" s="30">
        <f t="shared" si="55"/>
        <v>0</v>
      </c>
      <c r="BR101" s="30">
        <f t="shared" si="55"/>
        <v>0</v>
      </c>
      <c r="BS101" s="31">
        <f>SUM(D101:BQ101)</f>
        <v>43.544380000000011</v>
      </c>
      <c r="BT101" s="32">
        <f>BS101/$C$22</f>
        <v>43.544380000000011</v>
      </c>
    </row>
    <row r="103" spans="1:72" x14ac:dyDescent="0.3">
      <c r="L103" s="2"/>
    </row>
    <row r="104" spans="1:72" ht="15" customHeight="1" x14ac:dyDescent="0.3">
      <c r="A104" s="98"/>
      <c r="B104" s="4" t="s">
        <v>3</v>
      </c>
      <c r="C104" s="94" t="s">
        <v>4</v>
      </c>
      <c r="D104" s="96" t="str">
        <f t="shared" ref="D104:AE104" si="57">D7</f>
        <v>Хлеб пшеничный</v>
      </c>
      <c r="E104" s="96" t="str">
        <f t="shared" si="57"/>
        <v>Хлеб ржано-пшеничный</v>
      </c>
      <c r="F104" s="96" t="str">
        <f t="shared" si="57"/>
        <v>Сахар</v>
      </c>
      <c r="G104" s="96" t="str">
        <f t="shared" si="57"/>
        <v>Чай</v>
      </c>
      <c r="H104" s="96" t="str">
        <f t="shared" si="57"/>
        <v>Какао</v>
      </c>
      <c r="I104" s="96" t="str">
        <f t="shared" si="57"/>
        <v>Кофейный напиток</v>
      </c>
      <c r="J104" s="96" t="str">
        <f t="shared" si="57"/>
        <v>Молоко 2,5%</v>
      </c>
      <c r="K104" s="96" t="str">
        <f t="shared" si="57"/>
        <v>Масло сливочное</v>
      </c>
      <c r="L104" s="96" t="str">
        <f t="shared" si="57"/>
        <v>Сметана 15%</v>
      </c>
      <c r="M104" s="96" t="str">
        <f t="shared" si="57"/>
        <v>Молоко сухое</v>
      </c>
      <c r="N104" s="96" t="str">
        <f t="shared" si="57"/>
        <v>Снежок 2,5 %</v>
      </c>
      <c r="O104" s="96" t="str">
        <f t="shared" si="57"/>
        <v>Творог 5%</v>
      </c>
      <c r="P104" s="96" t="str">
        <f t="shared" si="57"/>
        <v>Молоко сгущенное</v>
      </c>
      <c r="Q104" s="96" t="str">
        <f t="shared" si="57"/>
        <v xml:space="preserve">Джем Сава </v>
      </c>
      <c r="R104" s="96" t="str">
        <f t="shared" si="57"/>
        <v>Сыр</v>
      </c>
      <c r="S104" s="96" t="str">
        <f t="shared" si="57"/>
        <v>Зеленый горошек</v>
      </c>
      <c r="T104" s="96" t="str">
        <f t="shared" si="57"/>
        <v>Кукуруза консервирован.</v>
      </c>
      <c r="U104" s="96" t="str">
        <f t="shared" si="57"/>
        <v>Консервы рыбные</v>
      </c>
      <c r="V104" s="96" t="str">
        <f t="shared" si="57"/>
        <v>Огурцы консервирован.</v>
      </c>
      <c r="W104" s="85"/>
      <c r="X104" s="96" t="str">
        <f t="shared" si="57"/>
        <v>Яйцо</v>
      </c>
      <c r="Y104" s="96" t="str">
        <f t="shared" si="57"/>
        <v>Икра кабачковая</v>
      </c>
      <c r="Z104" s="96" t="str">
        <f t="shared" si="57"/>
        <v>Изюм</v>
      </c>
      <c r="AA104" s="96" t="str">
        <f t="shared" si="57"/>
        <v>Курага</v>
      </c>
      <c r="AB104" s="96" t="str">
        <f t="shared" si="57"/>
        <v>Чернослив</v>
      </c>
      <c r="AC104" s="96" t="str">
        <f t="shared" si="57"/>
        <v>Шиповник</v>
      </c>
      <c r="AD104" s="96" t="str">
        <f t="shared" si="57"/>
        <v>Сухофрукты</v>
      </c>
      <c r="AE104" s="96" t="str">
        <f t="shared" si="57"/>
        <v>Ягода свежемороженная</v>
      </c>
      <c r="AF104" s="96" t="str">
        <f t="shared" ref="AF104:AI104" si="58">AF7</f>
        <v>Апельсин</v>
      </c>
      <c r="AG104" s="96" t="str">
        <f t="shared" si="58"/>
        <v>Банан</v>
      </c>
      <c r="AH104" s="96" t="str">
        <f t="shared" si="58"/>
        <v>Лимон</v>
      </c>
      <c r="AI104" s="96" t="str">
        <f t="shared" si="58"/>
        <v>Яблоко</v>
      </c>
      <c r="AJ104" s="96" t="str">
        <f>AJ7</f>
        <v>Кисель</v>
      </c>
      <c r="AK104" s="96" t="str">
        <f>AK7</f>
        <v xml:space="preserve">Сок </v>
      </c>
      <c r="AL104" s="96" t="str">
        <f>AL7</f>
        <v>Макаронные изделия</v>
      </c>
      <c r="AM104" s="96" t="str">
        <f>AM7</f>
        <v>Мука</v>
      </c>
      <c r="AN104" s="96" t="str">
        <f t="shared" ref="AN104:BR104" si="59">AN7</f>
        <v>Дрожжи</v>
      </c>
      <c r="AO104" s="96" t="str">
        <f t="shared" si="59"/>
        <v>Печенье</v>
      </c>
      <c r="AP104" s="96" t="str">
        <f t="shared" si="59"/>
        <v>Пряники</v>
      </c>
      <c r="AQ104" s="96" t="str">
        <f t="shared" si="59"/>
        <v>Вафли</v>
      </c>
      <c r="AR104" s="96" t="str">
        <f t="shared" si="59"/>
        <v>Конфеты</v>
      </c>
      <c r="AS104" s="96" t="str">
        <f t="shared" si="59"/>
        <v>Повидло Сава</v>
      </c>
      <c r="AT104" s="96" t="str">
        <f t="shared" si="59"/>
        <v>Крупа геркулес</v>
      </c>
      <c r="AU104" s="96" t="str">
        <f t="shared" si="59"/>
        <v>Крупа горох</v>
      </c>
      <c r="AV104" s="96" t="str">
        <f t="shared" si="59"/>
        <v>Крупа гречневая</v>
      </c>
      <c r="AW104" s="96" t="str">
        <f t="shared" si="59"/>
        <v>Крупа кукурузная</v>
      </c>
      <c r="AX104" s="96" t="str">
        <f t="shared" si="59"/>
        <v>Крупа манная</v>
      </c>
      <c r="AY104" s="96" t="str">
        <f t="shared" si="59"/>
        <v>Крупа перловая</v>
      </c>
      <c r="AZ104" s="96" t="str">
        <f t="shared" si="59"/>
        <v>Крупа пшеничная</v>
      </c>
      <c r="BA104" s="96" t="str">
        <f t="shared" si="59"/>
        <v>Крупа пшено</v>
      </c>
      <c r="BB104" s="96" t="str">
        <f t="shared" si="59"/>
        <v>Крупа ячневая</v>
      </c>
      <c r="BC104" s="96" t="str">
        <f t="shared" si="59"/>
        <v>Рис</v>
      </c>
      <c r="BD104" s="96" t="str">
        <f t="shared" si="59"/>
        <v>Цыпленок бройлер</v>
      </c>
      <c r="BE104" s="96" t="str">
        <f t="shared" si="59"/>
        <v>Филе куриное</v>
      </c>
      <c r="BF104" s="96" t="str">
        <f t="shared" si="59"/>
        <v>Фарш говяжий</v>
      </c>
      <c r="BG104" s="96" t="str">
        <f t="shared" si="59"/>
        <v>Печень куриная</v>
      </c>
      <c r="BH104" s="96" t="str">
        <f t="shared" si="59"/>
        <v>Филе минтая</v>
      </c>
      <c r="BI104" s="96" t="str">
        <f t="shared" si="59"/>
        <v>Филе сельди слабосол.</v>
      </c>
      <c r="BJ104" s="96" t="str">
        <f t="shared" si="59"/>
        <v>Картофель</v>
      </c>
      <c r="BK104" s="96" t="str">
        <f t="shared" si="59"/>
        <v>Морковь</v>
      </c>
      <c r="BL104" s="96" t="str">
        <f t="shared" si="59"/>
        <v>Лук</v>
      </c>
      <c r="BM104" s="96" t="str">
        <f t="shared" si="59"/>
        <v>Капуста</v>
      </c>
      <c r="BN104" s="96" t="str">
        <f t="shared" si="59"/>
        <v>Свекла</v>
      </c>
      <c r="BO104" s="96" t="str">
        <f t="shared" si="59"/>
        <v>Томатная паста</v>
      </c>
      <c r="BP104" s="96" t="str">
        <f t="shared" si="59"/>
        <v>Масло растительное</v>
      </c>
      <c r="BQ104" s="96" t="str">
        <f t="shared" si="59"/>
        <v>Соль</v>
      </c>
      <c r="BR104" s="96" t="str">
        <f t="shared" si="59"/>
        <v>Аскорбиновая кислота</v>
      </c>
      <c r="BS104" s="105" t="s">
        <v>5</v>
      </c>
      <c r="BT104" s="105" t="s">
        <v>6</v>
      </c>
    </row>
    <row r="105" spans="1:72" ht="28.5" customHeight="1" x14ac:dyDescent="0.3">
      <c r="A105" s="99"/>
      <c r="B105" s="5" t="s">
        <v>7</v>
      </c>
      <c r="C105" s="95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85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05"/>
      <c r="BT105" s="105"/>
    </row>
    <row r="106" spans="1:72" x14ac:dyDescent="0.3">
      <c r="A106" s="100" t="s">
        <v>21</v>
      </c>
      <c r="B106" s="36" t="str">
        <f>B27</f>
        <v xml:space="preserve">Омлет </v>
      </c>
      <c r="C106" s="101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6">
        <f t="shared" si="60"/>
        <v>0</v>
      </c>
    </row>
    <row r="107" spans="1:72" x14ac:dyDescent="0.3">
      <c r="A107" s="100"/>
      <c r="B107" s="36" t="str">
        <f>B28</f>
        <v>Хлеб пшеничный</v>
      </c>
      <c r="C107" s="102"/>
      <c r="D107" s="6">
        <f t="shared" si="60"/>
        <v>2.5999999999999999E-2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6">
        <f t="shared" si="60"/>
        <v>0</v>
      </c>
    </row>
    <row r="108" spans="1:72" ht="15" customHeight="1" x14ac:dyDescent="0.3">
      <c r="A108" s="100"/>
      <c r="B108" s="36" t="str">
        <f>B29</f>
        <v>Чай с сахаром</v>
      </c>
      <c r="C108" s="102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6">
        <f t="shared" si="60"/>
        <v>0</v>
      </c>
    </row>
    <row r="109" spans="1:72" ht="17.399999999999999" x14ac:dyDescent="0.35">
      <c r="B109" s="20" t="s">
        <v>24</v>
      </c>
      <c r="C109" s="18"/>
      <c r="D109" s="19">
        <f t="shared" ref="D109:BR109" si="64">SUM(D106:D108)</f>
        <v>2.5999999999999999E-2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19">
        <f t="shared" si="64"/>
        <v>0</v>
      </c>
    </row>
    <row r="110" spans="1:72" ht="17.399999999999999" x14ac:dyDescent="0.35">
      <c r="B110" s="20" t="s">
        <v>25</v>
      </c>
      <c r="C110" s="18"/>
      <c r="D110" s="21">
        <f t="shared" ref="D110:BR110" si="66">PRODUCT(D109,$E$6)</f>
        <v>2.5999999999999999E-2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21">
        <f t="shared" si="66"/>
        <v>0</v>
      </c>
      <c r="BS110" s="53"/>
      <c r="BT110" s="53"/>
    </row>
    <row r="112" spans="1:72" ht="17.399999999999999" x14ac:dyDescent="0.35">
      <c r="A112" s="24"/>
      <c r="B112" s="25" t="s">
        <v>27</v>
      </c>
      <c r="C112" s="26" t="s">
        <v>28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596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1038.8900000000001</v>
      </c>
      <c r="L112" s="27">
        <f t="shared" si="68"/>
        <v>231.94</v>
      </c>
      <c r="M112" s="27">
        <f t="shared" si="68"/>
        <v>738</v>
      </c>
      <c r="N112" s="27">
        <f t="shared" si="68"/>
        <v>114.89</v>
      </c>
      <c r="O112" s="27">
        <f t="shared" si="68"/>
        <v>359.11</v>
      </c>
      <c r="P112" s="27">
        <f t="shared" si="68"/>
        <v>428.95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207.5</v>
      </c>
      <c r="U112" s="27">
        <f t="shared" si="68"/>
        <v>1032</v>
      </c>
      <c r="V112" s="27">
        <f t="shared" si="68"/>
        <v>352.56</v>
      </c>
      <c r="W112" s="27">
        <f>W44</f>
        <v>100</v>
      </c>
      <c r="X112" s="27">
        <f t="shared" si="68"/>
        <v>10.4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219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200</v>
      </c>
      <c r="AO112" s="27">
        <f t="shared" si="68"/>
        <v>227</v>
      </c>
      <c r="AP112" s="27">
        <f t="shared" si="68"/>
        <v>0</v>
      </c>
      <c r="AQ112" s="27">
        <f t="shared" si="68"/>
        <v>277</v>
      </c>
      <c r="AR112" s="27">
        <f t="shared" si="68"/>
        <v>0</v>
      </c>
      <c r="AS112" s="27">
        <f t="shared" si="68"/>
        <v>235.63</v>
      </c>
      <c r="AT112" s="27">
        <f t="shared" si="68"/>
        <v>72.5</v>
      </c>
      <c r="AU112" s="27">
        <f t="shared" si="68"/>
        <v>65.33</v>
      </c>
      <c r="AV112" s="27">
        <f t="shared" si="68"/>
        <v>59.33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486</v>
      </c>
      <c r="BF112" s="27">
        <f t="shared" si="68"/>
        <v>564</v>
      </c>
      <c r="BG112" s="27">
        <f t="shared" si="68"/>
        <v>247</v>
      </c>
      <c r="BH112" s="27">
        <f t="shared" si="68"/>
        <v>427</v>
      </c>
      <c r="BI112" s="27">
        <f t="shared" si="68"/>
        <v>750</v>
      </c>
      <c r="BJ112" s="27">
        <f t="shared" si="68"/>
        <v>36</v>
      </c>
      <c r="BK112" s="27">
        <f t="shared" si="68"/>
        <v>30</v>
      </c>
      <c r="BL112" s="27">
        <f t="shared" si="68"/>
        <v>30</v>
      </c>
      <c r="BM112" s="27">
        <f t="shared" si="68"/>
        <v>34</v>
      </c>
      <c r="BN112" s="27">
        <f t="shared" si="68"/>
        <v>35</v>
      </c>
      <c r="BO112" s="27">
        <f t="shared" si="68"/>
        <v>314</v>
      </c>
      <c r="BP112" s="27">
        <f t="shared" si="68"/>
        <v>138.88999999999999</v>
      </c>
      <c r="BQ112" s="27">
        <f t="shared" si="68"/>
        <v>22</v>
      </c>
      <c r="BR112" s="27">
        <f t="shared" si="68"/>
        <v>0</v>
      </c>
    </row>
    <row r="113" spans="1:72" ht="17.399999999999999" x14ac:dyDescent="0.35">
      <c r="B113" s="20" t="s">
        <v>29</v>
      </c>
      <c r="C113" s="18" t="s">
        <v>28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0.59599999999999997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1.0388900000000001</v>
      </c>
      <c r="L113" s="19">
        <f t="shared" si="69"/>
        <v>0.23194000000000001</v>
      </c>
      <c r="M113" s="19">
        <f t="shared" si="69"/>
        <v>0.73799999999999999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0.42895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0.20749999999999999</v>
      </c>
      <c r="U113" s="19">
        <f t="shared" si="69"/>
        <v>1.032</v>
      </c>
      <c r="V113" s="19">
        <f t="shared" si="69"/>
        <v>0.35255999999999998</v>
      </c>
      <c r="W113" s="19">
        <f>W112/1000</f>
        <v>0.1</v>
      </c>
      <c r="X113" s="19">
        <f t="shared" si="69"/>
        <v>1.04E-2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0.219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</v>
      </c>
      <c r="AO113" s="19">
        <f t="shared" si="69"/>
        <v>0.22700000000000001</v>
      </c>
      <c r="AP113" s="19">
        <f t="shared" si="69"/>
        <v>0</v>
      </c>
      <c r="AQ113" s="19">
        <f t="shared" si="69"/>
        <v>0.27700000000000002</v>
      </c>
      <c r="AR113" s="19">
        <f t="shared" si="69"/>
        <v>0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6.5329999999999999E-2</v>
      </c>
      <c r="AV113" s="19">
        <f t="shared" si="69"/>
        <v>5.9330000000000001E-2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0.48599999999999999</v>
      </c>
      <c r="BF113" s="19">
        <f t="shared" si="69"/>
        <v>0.56399999999999995</v>
      </c>
      <c r="BG113" s="19">
        <f t="shared" si="69"/>
        <v>0.247</v>
      </c>
      <c r="BH113" s="19">
        <f t="shared" si="69"/>
        <v>0.42699999999999999</v>
      </c>
      <c r="BI113" s="19">
        <f t="shared" si="69"/>
        <v>0.75</v>
      </c>
      <c r="BJ113" s="19">
        <f t="shared" si="69"/>
        <v>3.5999999999999997E-2</v>
      </c>
      <c r="BK113" s="19">
        <f t="shared" si="69"/>
        <v>0.03</v>
      </c>
      <c r="BL113" s="19">
        <f t="shared" si="69"/>
        <v>0.03</v>
      </c>
      <c r="BM113" s="19">
        <f t="shared" si="69"/>
        <v>3.4000000000000002E-2</v>
      </c>
      <c r="BN113" s="19">
        <f t="shared" si="69"/>
        <v>3.5000000000000003E-2</v>
      </c>
      <c r="BO113" s="19">
        <f t="shared" si="69"/>
        <v>0.314</v>
      </c>
      <c r="BP113" s="19">
        <f t="shared" si="69"/>
        <v>0.13888999999999999</v>
      </c>
      <c r="BQ113" s="19">
        <f t="shared" si="69"/>
        <v>2.1999999999999999E-2</v>
      </c>
      <c r="BR113" s="19">
        <f t="shared" si="69"/>
        <v>0</v>
      </c>
    </row>
    <row r="114" spans="1:72" ht="17.399999999999999" x14ac:dyDescent="0.35">
      <c r="A114" s="28"/>
      <c r="B114" s="29" t="s">
        <v>30</v>
      </c>
      <c r="C114" s="104"/>
      <c r="D114" s="30">
        <f>D110*D112</f>
        <v>2.03268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0.35759999999999997</v>
      </c>
      <c r="H114" s="30">
        <f t="shared" si="71"/>
        <v>0</v>
      </c>
      <c r="I114" s="30">
        <f t="shared" si="71"/>
        <v>0</v>
      </c>
      <c r="J114" s="30">
        <f t="shared" si="71"/>
        <v>3.7070999999999996</v>
      </c>
      <c r="K114" s="30">
        <f t="shared" si="71"/>
        <v>2.0777800000000002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10.4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30">
        <f t="shared" si="71"/>
        <v>0</v>
      </c>
      <c r="BS114" s="31">
        <f>SUM(D114:BQ114)</f>
        <v>19.581159999999997</v>
      </c>
      <c r="BT114" s="32">
        <f>BS114/$C$22</f>
        <v>19.581159999999997</v>
      </c>
    </row>
    <row r="115" spans="1:72" ht="17.399999999999999" x14ac:dyDescent="0.35">
      <c r="A115" s="28"/>
      <c r="B115" s="29" t="s">
        <v>31</v>
      </c>
      <c r="C115" s="104"/>
      <c r="D115" s="30">
        <f>D110*D112</f>
        <v>2.03268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0.35759999999999997</v>
      </c>
      <c r="H115" s="30">
        <f t="shared" si="73"/>
        <v>0</v>
      </c>
      <c r="I115" s="30">
        <f t="shared" si="73"/>
        <v>0</v>
      </c>
      <c r="J115" s="30">
        <f t="shared" si="73"/>
        <v>3.7070999999999996</v>
      </c>
      <c r="K115" s="30">
        <f t="shared" si="73"/>
        <v>2.0777800000000002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10.4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30">
        <f t="shared" si="73"/>
        <v>0</v>
      </c>
      <c r="BS115" s="31">
        <f>SUM(D115:BQ115)</f>
        <v>19.581159999999997</v>
      </c>
      <c r="BT115" s="32">
        <f>BS115/$C$22</f>
        <v>19.581159999999997</v>
      </c>
    </row>
    <row r="118" spans="1:72" x14ac:dyDescent="0.3">
      <c r="BT118" s="37">
        <f>BT67</f>
        <v>35.529799999999994</v>
      </c>
    </row>
    <row r="119" spans="1:72" x14ac:dyDescent="0.3">
      <c r="BT119" s="37">
        <f>BT85</f>
        <v>56.88430000000001</v>
      </c>
    </row>
    <row r="120" spans="1:72" x14ac:dyDescent="0.3">
      <c r="BT120" s="37">
        <f>BT101</f>
        <v>43.544380000000011</v>
      </c>
    </row>
    <row r="121" spans="1:72" x14ac:dyDescent="0.3">
      <c r="BT121" s="37">
        <f>BT115</f>
        <v>19.581159999999997</v>
      </c>
    </row>
  </sheetData>
  <mergeCells count="373"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G18" sqref="G1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97" t="s">
        <v>2</v>
      </c>
      <c r="D6" s="97"/>
      <c r="E6" s="2">
        <v>34</v>
      </c>
      <c r="F6" t="s">
        <v>59</v>
      </c>
      <c r="G6" s="38"/>
      <c r="H6" s="38"/>
      <c r="I6" s="38"/>
      <c r="K6" s="69">
        <v>45608</v>
      </c>
      <c r="U6" s="3"/>
    </row>
    <row r="7" spans="1:72" s="3" customFormat="1" ht="15" customHeight="1" x14ac:dyDescent="0.3">
      <c r="A7" s="111"/>
      <c r="B7" s="39" t="s">
        <v>3</v>
      </c>
      <c r="C7" s="109" t="s">
        <v>4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09" t="s">
        <v>100</v>
      </c>
      <c r="AG7" s="109" t="s">
        <v>101</v>
      </c>
      <c r="AH7" s="109" t="str">
        <f>[1]Цены!AC1</f>
        <v>Лимон</v>
      </c>
      <c r="AI7" s="109" t="s">
        <v>102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tr">
        <f>[1]Цены!AJ1</f>
        <v>Пряники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94" t="s">
        <v>62</v>
      </c>
      <c r="BS7" s="108" t="s">
        <v>5</v>
      </c>
      <c r="BT7" s="108" t="s">
        <v>6</v>
      </c>
    </row>
    <row r="8" spans="1:72" s="3" customFormat="1" ht="28.5" customHeight="1" x14ac:dyDescent="0.3">
      <c r="A8" s="112"/>
      <c r="B8" s="5" t="s">
        <v>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95"/>
      <c r="BS8" s="108"/>
      <c r="BT8" s="108"/>
    </row>
    <row r="9" spans="1:72" x14ac:dyDescent="0.3">
      <c r="A9" s="100" t="s">
        <v>8</v>
      </c>
      <c r="B9" s="6" t="s">
        <v>9</v>
      </c>
      <c r="C9" s="101">
        <f>$E$6</f>
        <v>34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6"/>
    </row>
    <row r="10" spans="1:72" x14ac:dyDescent="0.3">
      <c r="A10" s="100"/>
      <c r="B10" s="9" t="s">
        <v>10</v>
      </c>
      <c r="C10" s="102"/>
      <c r="D10" s="92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0"/>
      <c r="B11" s="6" t="s">
        <v>11</v>
      </c>
      <c r="C11" s="102"/>
      <c r="D11" s="92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0"/>
      <c r="B12" s="6"/>
      <c r="C12" s="102"/>
      <c r="D12" s="9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0"/>
      <c r="B13" s="6"/>
      <c r="C13" s="103"/>
      <c r="D13" s="9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0" t="s">
        <v>12</v>
      </c>
      <c r="B14" s="6" t="s">
        <v>13</v>
      </c>
      <c r="C14" s="101">
        <f>$E$6</f>
        <v>34</v>
      </c>
      <c r="D14" s="92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6"/>
    </row>
    <row r="15" spans="1:72" x14ac:dyDescent="0.3">
      <c r="A15" s="100"/>
      <c r="B15" s="10" t="s">
        <v>14</v>
      </c>
      <c r="C15" s="102"/>
      <c r="D15" s="92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6"/>
    </row>
    <row r="16" spans="1:72" x14ac:dyDescent="0.3">
      <c r="A16" s="100"/>
      <c r="B16" s="6" t="s">
        <v>15</v>
      </c>
      <c r="C16" s="102"/>
      <c r="D16" s="92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6"/>
    </row>
    <row r="17" spans="1:71" x14ac:dyDescent="0.3">
      <c r="A17" s="100"/>
      <c r="B17" s="6" t="s">
        <v>16</v>
      </c>
      <c r="C17" s="102"/>
      <c r="D17" s="92"/>
      <c r="E17" s="92">
        <v>5.1470000000000002E-2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0"/>
      <c r="B18" s="6" t="s">
        <v>17</v>
      </c>
      <c r="C18" s="102"/>
      <c r="D18" s="92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>
        <v>5.0000000000000002E-5</v>
      </c>
    </row>
    <row r="19" spans="1:71" x14ac:dyDescent="0.3">
      <c r="A19" s="100"/>
      <c r="B19" s="11"/>
      <c r="C19" s="102"/>
      <c r="D19" s="9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100"/>
      <c r="B20" s="12"/>
      <c r="C20" s="102"/>
      <c r="D20" s="9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x14ac:dyDescent="0.3">
      <c r="A21" s="100"/>
      <c r="B21" s="12"/>
      <c r="C21" s="103"/>
      <c r="D21" s="9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6.5" customHeight="1" x14ac:dyDescent="0.3">
      <c r="A22" s="100" t="s">
        <v>18</v>
      </c>
      <c r="B22" s="6" t="s">
        <v>19</v>
      </c>
      <c r="C22" s="101">
        <f>$E$6</f>
        <v>34</v>
      </c>
      <c r="D22" s="93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12"/>
    </row>
    <row r="23" spans="1:71" x14ac:dyDescent="0.3">
      <c r="A23" s="100"/>
      <c r="B23" s="6" t="s">
        <v>20</v>
      </c>
      <c r="C23" s="102"/>
      <c r="D23" s="92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6"/>
    </row>
    <row r="24" spans="1:71" x14ac:dyDescent="0.3">
      <c r="A24" s="100"/>
      <c r="B24" s="6" t="s">
        <v>100</v>
      </c>
      <c r="C24" s="102"/>
      <c r="D24" s="9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6"/>
    </row>
    <row r="25" spans="1:71" x14ac:dyDescent="0.3">
      <c r="A25" s="100"/>
      <c r="B25" s="6"/>
      <c r="C25" s="102"/>
      <c r="D25" s="9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6"/>
    </row>
    <row r="26" spans="1:71" x14ac:dyDescent="0.3">
      <c r="A26" s="100"/>
      <c r="B26" s="6"/>
      <c r="C26" s="103"/>
      <c r="D26" s="9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6"/>
    </row>
    <row r="27" spans="1:71" s="16" customFormat="1" x14ac:dyDescent="0.3">
      <c r="A27" s="100" t="s">
        <v>21</v>
      </c>
      <c r="B27" s="13" t="s">
        <v>22</v>
      </c>
      <c r="C27" s="101">
        <f>$E$6</f>
        <v>34</v>
      </c>
      <c r="D27" s="93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1" x14ac:dyDescent="0.3">
      <c r="A28" s="100"/>
      <c r="B28" s="6" t="s">
        <v>15</v>
      </c>
      <c r="C28" s="102"/>
      <c r="D28" s="92">
        <v>2.5700000000000001E-2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0"/>
      <c r="B29" s="11" t="s">
        <v>23</v>
      </c>
      <c r="C29" s="103"/>
      <c r="D29" s="92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1" ht="17.399999999999999" x14ac:dyDescent="0.35">
      <c r="A30" s="40"/>
      <c r="B30" s="41" t="s">
        <v>24</v>
      </c>
      <c r="C30" s="42"/>
      <c r="D30" s="43">
        <f t="shared" ref="D30:BQ30" si="0">SUM(D9:D29)</f>
        <v>8.5699999999999998E-2</v>
      </c>
      <c r="E30" s="43">
        <f t="shared" si="0"/>
        <v>5.1470000000000002E-2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43">
        <f t="shared" ref="BR30" si="2">SUM(BR9:BR29)</f>
        <v>5.0000000000000002E-5</v>
      </c>
    </row>
    <row r="31" spans="1:71" ht="17.399999999999999" x14ac:dyDescent="0.35">
      <c r="A31" s="40"/>
      <c r="B31" s="41" t="s">
        <v>36</v>
      </c>
      <c r="C31" s="42"/>
      <c r="D31" s="44">
        <f>ROUND(PRODUCT(D30,$E$6),3)</f>
        <v>2.9140000000000001</v>
      </c>
      <c r="E31" s="44">
        <f t="shared" ref="E31:BR31" si="3">ROUND(PRODUCT(E30,$E$6),3)</f>
        <v>1.75</v>
      </c>
      <c r="F31" s="44">
        <f t="shared" si="3"/>
        <v>2.0059999999999998</v>
      </c>
      <c r="G31" s="44">
        <f t="shared" si="3"/>
        <v>0.02</v>
      </c>
      <c r="H31" s="44">
        <f t="shared" si="3"/>
        <v>4.1000000000000002E-2</v>
      </c>
      <c r="I31" s="44">
        <f t="shared" si="3"/>
        <v>0</v>
      </c>
      <c r="J31" s="44">
        <f t="shared" si="3"/>
        <v>10.166</v>
      </c>
      <c r="K31" s="44">
        <f t="shared" si="3"/>
        <v>0.61199999999999999</v>
      </c>
      <c r="L31" s="44">
        <f t="shared" si="3"/>
        <v>0.23799999999999999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0.64600000000000002</v>
      </c>
      <c r="V31" s="44">
        <f t="shared" si="3"/>
        <v>0</v>
      </c>
      <c r="W31" s="44">
        <f t="shared" si="3"/>
        <v>0</v>
      </c>
      <c r="X31" s="44">
        <v>37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0.748</v>
      </c>
      <c r="AE31" s="44">
        <f t="shared" si="3"/>
        <v>0.85</v>
      </c>
      <c r="AF31" s="44">
        <f t="shared" si="3"/>
        <v>5.0659999999999998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1.1220000000000001</v>
      </c>
      <c r="AN31" s="44">
        <f t="shared" si="3"/>
        <v>6.5000000000000002E-2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0.27200000000000002</v>
      </c>
      <c r="AW31" s="44">
        <f t="shared" si="3"/>
        <v>0</v>
      </c>
      <c r="AX31" s="44">
        <f t="shared" si="3"/>
        <v>0.68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0.13600000000000001</v>
      </c>
      <c r="BD31" s="44">
        <f t="shared" si="3"/>
        <v>2.3460000000000001</v>
      </c>
      <c r="BE31" s="44">
        <f t="shared" si="3"/>
        <v>0</v>
      </c>
      <c r="BF31" s="44">
        <f t="shared" si="3"/>
        <v>0.23799999999999999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3.4</v>
      </c>
      <c r="BK31" s="44">
        <f t="shared" si="3"/>
        <v>0.73099999999999998</v>
      </c>
      <c r="BL31" s="44">
        <f t="shared" si="3"/>
        <v>1.054</v>
      </c>
      <c r="BM31" s="44">
        <f t="shared" si="3"/>
        <v>6.12</v>
      </c>
      <c r="BN31" s="44">
        <f t="shared" si="3"/>
        <v>0</v>
      </c>
      <c r="BO31" s="44">
        <f t="shared" si="3"/>
        <v>0.10199999999999999</v>
      </c>
      <c r="BP31" s="44">
        <f t="shared" si="3"/>
        <v>0.27200000000000002</v>
      </c>
      <c r="BQ31" s="44">
        <f t="shared" si="3"/>
        <v>0.20399999999999999</v>
      </c>
      <c r="BR31" s="44">
        <f t="shared" si="3"/>
        <v>2E-3</v>
      </c>
    </row>
    <row r="32" spans="1:71" s="45" customFormat="1" ht="18" x14ac:dyDescent="0.35">
      <c r="D32" s="46">
        <f>D31+' 1,5-2 года (день 9)'!D31+'СВО  3-7 лет'!D31</f>
        <v>3.3</v>
      </c>
      <c r="E32" s="46">
        <f>E31+' 1,5-2 года (день 9)'!E31+'СВО  3-7 лет'!E31</f>
        <v>2</v>
      </c>
      <c r="F32" s="46">
        <f>F31+' 1,5-2 года (день 9)'!F31+'СВО  3-7 лет'!F31</f>
        <v>2.294</v>
      </c>
      <c r="G32" s="46">
        <f>G31+' 1,5-2 года (день 9)'!G31+'СВО  3-7 лет'!G31</f>
        <v>2.4E-2</v>
      </c>
      <c r="H32" s="46">
        <f>H31+' 1,5-2 года (день 9)'!H31+'СВО  3-7 лет'!H31</f>
        <v>4.7E-2</v>
      </c>
      <c r="I32" s="46">
        <f>I31+' 1,5-2 года (день 9)'!I31+'СВО  3-7 лет'!I31</f>
        <v>0</v>
      </c>
      <c r="J32" s="46">
        <f>J31+' 1,5-2 года (день 9)'!J31+'СВО  3-7 лет'!J31</f>
        <v>11.605</v>
      </c>
      <c r="K32" s="46">
        <f>K31+' 1,5-2 года (день 9)'!K31+'СВО  3-7 лет'!K31</f>
        <v>0.71499999999999997</v>
      </c>
      <c r="L32" s="46">
        <f>L31+' 1,5-2 года (день 9)'!L31+'СВО  3-7 лет'!L31</f>
        <v>0.27500000000000002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0.75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44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0.87</v>
      </c>
      <c r="AE32" s="46">
        <f>AE31+' 1,5-2 года (день 9)'!AE31+'СВО  3-7 лет'!AE31</f>
        <v>0.97499999999999998</v>
      </c>
      <c r="AF32" s="46">
        <f>AF31+' 1,5-2 года (день 9)'!AF31+'СВО  3-7 лет'!AF31</f>
        <v>5.7749999999999995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1.3</v>
      </c>
      <c r="AN32" s="46">
        <f>AN31+' 1,5-2 года (день 9)'!AN31+'СВО  3-7 лет'!AN31</f>
        <v>7.3000000000000009E-2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0.31000000000000005</v>
      </c>
      <c r="AW32" s="46">
        <f>AW31+' 1,5-2 года (день 9)'!AW31+'СВО  3-7 лет'!AW31</f>
        <v>0</v>
      </c>
      <c r="AX32" s="46">
        <f>AX31+' 1,5-2 года (день 9)'!AX31+'СВО  3-7 лет'!AX31</f>
        <v>0.77500000000000002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0.15500000000000003</v>
      </c>
      <c r="BD32" s="46">
        <f>BD31+' 1,5-2 года (день 9)'!BD31+'СВО  3-7 лет'!BD31</f>
        <v>2.665</v>
      </c>
      <c r="BE32" s="46">
        <f>BE31+' 1,5-2 года (день 9)'!BE31+'СВО  3-7 лет'!BE31</f>
        <v>0</v>
      </c>
      <c r="BF32" s="46">
        <f>BF31+' 1,5-2 года (день 9)'!BF31+'СВО  3-7 лет'!BF31</f>
        <v>0.27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3.9</v>
      </c>
      <c r="BK32" s="46">
        <f>BK31+' 1,5-2 года (день 9)'!BK31+'СВО  3-7 лет'!BK31</f>
        <v>0.84299999999999997</v>
      </c>
      <c r="BL32" s="46">
        <f>BL31+' 1,5-2 года (день 9)'!BL31+'СВО  3-7 лет'!BL31</f>
        <v>1.2</v>
      </c>
      <c r="BM32" s="46">
        <f>BM31+' 1,5-2 года (день 9)'!BM31+'СВО  3-7 лет'!BM31</f>
        <v>7.2</v>
      </c>
      <c r="BN32" s="46">
        <f>BN31+' 1,5-2 года (день 9)'!BN31+'СВО  3-7 лет'!BN31</f>
        <v>0</v>
      </c>
      <c r="BO32" s="46">
        <f>BO31+' 1,5-2 года (день 9)'!BO31+'СВО  3-7 лет'!BO31</f>
        <v>0.11499999999999999</v>
      </c>
      <c r="BP32" s="46">
        <f>BP31+' 1,5-2 года (день 9)'!BP31+'СВО  3-7 лет'!BP31</f>
        <v>0.31900000000000001</v>
      </c>
      <c r="BQ32" s="46">
        <f>BQ31+' 1,5-2 года (день 9)'!BQ31+'СВО  3-7 лет'!BQ31</f>
        <v>0.22999999999999998</v>
      </c>
      <c r="BR32" s="46">
        <f>BR31+' 1,5-2 года (день 9)'!BR31+'СВО  3-7 лет'!BR31</f>
        <v>2E-3</v>
      </c>
      <c r="BS32" s="47">
        <f>SUM(D32:BQ32)</f>
        <v>91.985000000000014</v>
      </c>
    </row>
    <row r="33" spans="1:72" ht="21" customHeight="1" x14ac:dyDescent="0.3">
      <c r="F33" t="s">
        <v>63</v>
      </c>
      <c r="U33" s="48"/>
      <c r="V33" s="48"/>
      <c r="W33" s="48"/>
      <c r="AM33" s="48"/>
      <c r="BM33" s="23"/>
      <c r="BN33" s="23"/>
    </row>
    <row r="35" spans="1:72" x14ac:dyDescent="0.3">
      <c r="F35" t="s">
        <v>64</v>
      </c>
    </row>
    <row r="36" spans="1:72" x14ac:dyDescent="0.3">
      <c r="H36" s="49"/>
      <c r="I36" s="49"/>
      <c r="R36" s="49"/>
      <c r="S36" s="49"/>
      <c r="T36" s="49"/>
      <c r="BS36" s="22"/>
      <c r="BT36" s="23"/>
    </row>
    <row r="37" spans="1:72" x14ac:dyDescent="0.3">
      <c r="F37" t="s">
        <v>26</v>
      </c>
    </row>
    <row r="44" spans="1:72" ht="17.399999999999999" x14ac:dyDescent="0.35">
      <c r="A44" s="24"/>
      <c r="B44" s="25" t="s">
        <v>27</v>
      </c>
      <c r="C44" s="26" t="s">
        <v>28</v>
      </c>
      <c r="D44" s="27">
        <v>78.180000000000007</v>
      </c>
      <c r="E44" s="27">
        <v>82</v>
      </c>
      <c r="F44" s="27">
        <v>82</v>
      </c>
      <c r="G44" s="27">
        <v>596</v>
      </c>
      <c r="H44" s="27">
        <v>1490</v>
      </c>
      <c r="I44" s="27">
        <v>720</v>
      </c>
      <c r="J44" s="27">
        <v>82.38</v>
      </c>
      <c r="K44" s="27">
        <v>1038.8900000000001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1032</v>
      </c>
      <c r="V44" s="27">
        <v>352.56</v>
      </c>
      <c r="W44" s="27">
        <v>100</v>
      </c>
      <c r="X44" s="27">
        <v>10.4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227</v>
      </c>
      <c r="AP44" s="27"/>
      <c r="AQ44" s="27">
        <v>277</v>
      </c>
      <c r="AR44" s="27"/>
      <c r="AS44" s="27">
        <v>235.63</v>
      </c>
      <c r="AT44" s="27">
        <v>72.5</v>
      </c>
      <c r="AU44" s="27">
        <v>65.33</v>
      </c>
      <c r="AV44" s="27">
        <v>59.33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486</v>
      </c>
      <c r="BF44" s="27">
        <v>564</v>
      </c>
      <c r="BG44" s="27">
        <v>247</v>
      </c>
      <c r="BH44" s="27">
        <v>427</v>
      </c>
      <c r="BI44" s="27">
        <v>750</v>
      </c>
      <c r="BJ44" s="27">
        <v>36</v>
      </c>
      <c r="BK44" s="27">
        <v>30</v>
      </c>
      <c r="BL44" s="27">
        <v>30</v>
      </c>
      <c r="BM44" s="27">
        <v>34</v>
      </c>
      <c r="BN44" s="27">
        <v>35</v>
      </c>
      <c r="BO44" s="27">
        <v>314</v>
      </c>
      <c r="BP44" s="27">
        <v>138.88999999999999</v>
      </c>
      <c r="BQ44" s="27">
        <v>22</v>
      </c>
      <c r="BR44" s="27"/>
    </row>
    <row r="45" spans="1:72" ht="17.399999999999999" x14ac:dyDescent="0.35">
      <c r="B45" s="20" t="s">
        <v>29</v>
      </c>
      <c r="C45" s="18" t="s">
        <v>28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0.59599999999999997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1.0388900000000001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1.032</v>
      </c>
      <c r="V45" s="19">
        <f t="shared" si="4"/>
        <v>0.35255999999999998</v>
      </c>
      <c r="W45" s="19">
        <f>W44/1000</f>
        <v>0.1</v>
      </c>
      <c r="X45" s="19">
        <f t="shared" si="4"/>
        <v>1.04E-2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ref="AF45:AI45" si="5">AF44/1000</f>
        <v>0.25900000000000001</v>
      </c>
      <c r="AG45" s="19">
        <f t="shared" si="5"/>
        <v>0.188</v>
      </c>
      <c r="AH45" s="19">
        <f t="shared" si="5"/>
        <v>0.219</v>
      </c>
      <c r="AI45" s="19">
        <f t="shared" si="5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0.22700000000000001</v>
      </c>
      <c r="AP45" s="19">
        <f t="shared" si="4"/>
        <v>0</v>
      </c>
      <c r="AQ45" s="19">
        <f t="shared" si="4"/>
        <v>0.27700000000000002</v>
      </c>
      <c r="AR45" s="19">
        <f t="shared" si="4"/>
        <v>0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6.5329999999999999E-2</v>
      </c>
      <c r="AV45" s="19">
        <f t="shared" si="4"/>
        <v>5.9330000000000001E-2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0.48599999999999999</v>
      </c>
      <c r="BF45" s="19">
        <f t="shared" si="4"/>
        <v>0.56399999999999995</v>
      </c>
      <c r="BG45" s="19">
        <f t="shared" si="4"/>
        <v>0.247</v>
      </c>
      <c r="BH45" s="19">
        <f t="shared" si="4"/>
        <v>0.42699999999999999</v>
      </c>
      <c r="BI45" s="19">
        <f t="shared" si="4"/>
        <v>0.75</v>
      </c>
      <c r="BJ45" s="19">
        <f t="shared" si="4"/>
        <v>3.5999999999999997E-2</v>
      </c>
      <c r="BK45" s="19">
        <f t="shared" si="4"/>
        <v>0.03</v>
      </c>
      <c r="BL45" s="19">
        <f t="shared" si="4"/>
        <v>0.03</v>
      </c>
      <c r="BM45" s="19">
        <f t="shared" si="4"/>
        <v>3.4000000000000002E-2</v>
      </c>
      <c r="BN45" s="19">
        <f t="shared" si="4"/>
        <v>3.5000000000000003E-2</v>
      </c>
      <c r="BO45" s="19">
        <f t="shared" si="4"/>
        <v>0.314</v>
      </c>
      <c r="BP45" s="19">
        <f t="shared" si="4"/>
        <v>0.13888999999999999</v>
      </c>
      <c r="BQ45" s="19">
        <f t="shared" si="4"/>
        <v>2.1999999999999999E-2</v>
      </c>
      <c r="BR45" s="19">
        <f t="shared" ref="BR45" si="6">BR44/1000</f>
        <v>0</v>
      </c>
    </row>
    <row r="46" spans="1:72" ht="17.399999999999999" x14ac:dyDescent="0.35">
      <c r="A46" s="28"/>
      <c r="B46" s="29" t="s">
        <v>30</v>
      </c>
      <c r="C46" s="104"/>
      <c r="D46" s="30">
        <f>D31*D44</f>
        <v>227.81652000000003</v>
      </c>
      <c r="E46" s="30">
        <f t="shared" ref="E46:BQ46" si="7">E31*E44</f>
        <v>143.5</v>
      </c>
      <c r="F46" s="30">
        <f t="shared" si="7"/>
        <v>164.49199999999999</v>
      </c>
      <c r="G46" s="30">
        <f t="shared" si="7"/>
        <v>11.92</v>
      </c>
      <c r="H46" s="30">
        <f t="shared" si="7"/>
        <v>61.09</v>
      </c>
      <c r="I46" s="30">
        <f t="shared" si="7"/>
        <v>0</v>
      </c>
      <c r="J46" s="30">
        <f t="shared" si="7"/>
        <v>837.47507999999993</v>
      </c>
      <c r="K46" s="30">
        <f t="shared" si="7"/>
        <v>635.80068000000006</v>
      </c>
      <c r="L46" s="30">
        <f t="shared" si="7"/>
        <v>55.201719999999995</v>
      </c>
      <c r="M46" s="30">
        <f t="shared" si="7"/>
        <v>0</v>
      </c>
      <c r="N46" s="30">
        <f t="shared" si="7"/>
        <v>0</v>
      </c>
      <c r="O46" s="30">
        <f t="shared" si="7"/>
        <v>0</v>
      </c>
      <c r="P46" s="30">
        <f t="shared" si="7"/>
        <v>0</v>
      </c>
      <c r="Q46" s="30">
        <f t="shared" si="7"/>
        <v>0</v>
      </c>
      <c r="R46" s="30">
        <f t="shared" si="7"/>
        <v>0</v>
      </c>
      <c r="S46" s="30">
        <f t="shared" si="7"/>
        <v>0</v>
      </c>
      <c r="T46" s="30">
        <f t="shared" si="7"/>
        <v>0</v>
      </c>
      <c r="U46" s="30">
        <f t="shared" si="7"/>
        <v>666.67200000000003</v>
      </c>
      <c r="V46" s="30">
        <f t="shared" si="7"/>
        <v>0</v>
      </c>
      <c r="W46" s="30">
        <f>W31*W44</f>
        <v>0</v>
      </c>
      <c r="X46" s="30">
        <f t="shared" si="7"/>
        <v>384.8</v>
      </c>
      <c r="Y46" s="30">
        <f t="shared" si="7"/>
        <v>0</v>
      </c>
      <c r="Z46" s="30">
        <f t="shared" si="7"/>
        <v>0</v>
      </c>
      <c r="AA46" s="30">
        <f t="shared" si="7"/>
        <v>0</v>
      </c>
      <c r="AB46" s="30">
        <f t="shared" si="7"/>
        <v>0</v>
      </c>
      <c r="AC46" s="30">
        <f t="shared" si="7"/>
        <v>0</v>
      </c>
      <c r="AD46" s="30">
        <f t="shared" si="7"/>
        <v>93.5</v>
      </c>
      <c r="AE46" s="30">
        <f t="shared" si="7"/>
        <v>515.94999999999993</v>
      </c>
      <c r="AF46" s="30">
        <f t="shared" ref="AF46:AI46" si="8">AF31*AF44</f>
        <v>1312.0940000000001</v>
      </c>
      <c r="AG46" s="30">
        <f t="shared" si="8"/>
        <v>0</v>
      </c>
      <c r="AH46" s="30">
        <f t="shared" si="8"/>
        <v>0</v>
      </c>
      <c r="AI46" s="30">
        <f t="shared" si="8"/>
        <v>0</v>
      </c>
      <c r="AJ46" s="30">
        <f t="shared" si="7"/>
        <v>0</v>
      </c>
      <c r="AK46" s="30">
        <f t="shared" si="7"/>
        <v>0</v>
      </c>
      <c r="AL46" s="30">
        <f t="shared" si="7"/>
        <v>0</v>
      </c>
      <c r="AM46" s="30">
        <f t="shared" si="7"/>
        <v>50.041200000000003</v>
      </c>
      <c r="AN46" s="30">
        <f t="shared" si="7"/>
        <v>13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16.13776</v>
      </c>
      <c r="AW46" s="30">
        <f t="shared" si="7"/>
        <v>0</v>
      </c>
      <c r="AX46" s="30">
        <f t="shared" si="7"/>
        <v>50.51720000000001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18.676880000000004</v>
      </c>
      <c r="BD46" s="30">
        <f t="shared" si="7"/>
        <v>748.37400000000002</v>
      </c>
      <c r="BE46" s="30">
        <f t="shared" si="7"/>
        <v>0</v>
      </c>
      <c r="BF46" s="30">
        <f t="shared" si="7"/>
        <v>134.232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122.39999999999999</v>
      </c>
      <c r="BK46" s="30">
        <f t="shared" si="7"/>
        <v>21.93</v>
      </c>
      <c r="BL46" s="30">
        <f t="shared" si="7"/>
        <v>31.62</v>
      </c>
      <c r="BM46" s="30">
        <f t="shared" si="7"/>
        <v>208.08</v>
      </c>
      <c r="BN46" s="30">
        <f t="shared" si="7"/>
        <v>0</v>
      </c>
      <c r="BO46" s="30">
        <f t="shared" si="7"/>
        <v>32.027999999999999</v>
      </c>
      <c r="BP46" s="30">
        <f t="shared" si="7"/>
        <v>37.778079999999996</v>
      </c>
      <c r="BQ46" s="30">
        <f t="shared" si="7"/>
        <v>4.4879999999999995</v>
      </c>
      <c r="BR46" s="30">
        <f t="shared" ref="BR46" si="9">BR31*BR44</f>
        <v>0</v>
      </c>
      <c r="BS46" s="31">
        <f>SUM(D46:BQ46)</f>
        <v>6599.6151199999995</v>
      </c>
      <c r="BT46" s="32">
        <f>BS46/$C$22</f>
        <v>194.10632705882352</v>
      </c>
    </row>
    <row r="47" spans="1:72" ht="17.399999999999999" x14ac:dyDescent="0.35">
      <c r="A47" s="28"/>
      <c r="B47" s="29" t="s">
        <v>31</v>
      </c>
      <c r="C47" s="104"/>
      <c r="D47" s="30">
        <f>D31*D44</f>
        <v>227.81652000000003</v>
      </c>
      <c r="E47" s="30">
        <f t="shared" ref="E47:BQ47" si="10">E31*E44</f>
        <v>143.5</v>
      </c>
      <c r="F47" s="30">
        <f t="shared" si="10"/>
        <v>164.49199999999999</v>
      </c>
      <c r="G47" s="30">
        <f t="shared" si="10"/>
        <v>11.92</v>
      </c>
      <c r="H47" s="30">
        <f t="shared" si="10"/>
        <v>61.09</v>
      </c>
      <c r="I47" s="30">
        <f t="shared" si="10"/>
        <v>0</v>
      </c>
      <c r="J47" s="30">
        <f t="shared" si="10"/>
        <v>837.47507999999993</v>
      </c>
      <c r="K47" s="30">
        <f t="shared" si="10"/>
        <v>635.80068000000006</v>
      </c>
      <c r="L47" s="30">
        <f t="shared" si="10"/>
        <v>55.201719999999995</v>
      </c>
      <c r="M47" s="30">
        <f t="shared" si="10"/>
        <v>0</v>
      </c>
      <c r="N47" s="30">
        <f t="shared" si="10"/>
        <v>0</v>
      </c>
      <c r="O47" s="30">
        <f t="shared" si="10"/>
        <v>0</v>
      </c>
      <c r="P47" s="30">
        <f t="shared" si="10"/>
        <v>0</v>
      </c>
      <c r="Q47" s="30">
        <f t="shared" si="10"/>
        <v>0</v>
      </c>
      <c r="R47" s="30">
        <f t="shared" si="10"/>
        <v>0</v>
      </c>
      <c r="S47" s="30">
        <f t="shared" si="10"/>
        <v>0</v>
      </c>
      <c r="T47" s="30">
        <f t="shared" si="10"/>
        <v>0</v>
      </c>
      <c r="U47" s="30">
        <f t="shared" si="10"/>
        <v>666.67200000000003</v>
      </c>
      <c r="V47" s="30">
        <f t="shared" si="10"/>
        <v>0</v>
      </c>
      <c r="W47" s="30">
        <f>W31*W44</f>
        <v>0</v>
      </c>
      <c r="X47" s="30">
        <f t="shared" si="10"/>
        <v>384.8</v>
      </c>
      <c r="Y47" s="30">
        <f t="shared" si="10"/>
        <v>0</v>
      </c>
      <c r="Z47" s="30">
        <f t="shared" si="10"/>
        <v>0</v>
      </c>
      <c r="AA47" s="30">
        <f t="shared" si="10"/>
        <v>0</v>
      </c>
      <c r="AB47" s="30">
        <f t="shared" si="10"/>
        <v>0</v>
      </c>
      <c r="AC47" s="30">
        <f t="shared" si="10"/>
        <v>0</v>
      </c>
      <c r="AD47" s="30">
        <f t="shared" si="10"/>
        <v>93.5</v>
      </c>
      <c r="AE47" s="30">
        <f t="shared" si="10"/>
        <v>515.94999999999993</v>
      </c>
      <c r="AF47" s="30">
        <f t="shared" ref="AF47:AI47" si="11">AF31*AF44</f>
        <v>1312.0940000000001</v>
      </c>
      <c r="AG47" s="30">
        <f t="shared" si="11"/>
        <v>0</v>
      </c>
      <c r="AH47" s="30">
        <f t="shared" si="11"/>
        <v>0</v>
      </c>
      <c r="AI47" s="30">
        <f t="shared" si="11"/>
        <v>0</v>
      </c>
      <c r="AJ47" s="30">
        <f t="shared" si="10"/>
        <v>0</v>
      </c>
      <c r="AK47" s="30">
        <f t="shared" si="10"/>
        <v>0</v>
      </c>
      <c r="AL47" s="30">
        <f t="shared" si="10"/>
        <v>0</v>
      </c>
      <c r="AM47" s="30">
        <f t="shared" si="10"/>
        <v>50.041200000000003</v>
      </c>
      <c r="AN47" s="30">
        <f t="shared" si="10"/>
        <v>13</v>
      </c>
      <c r="AO47" s="30">
        <f t="shared" si="10"/>
        <v>0</v>
      </c>
      <c r="AP47" s="30">
        <f t="shared" si="10"/>
        <v>0</v>
      </c>
      <c r="AQ47" s="30">
        <f t="shared" si="10"/>
        <v>0</v>
      </c>
      <c r="AR47" s="30">
        <f t="shared" si="10"/>
        <v>0</v>
      </c>
      <c r="AS47" s="30">
        <f t="shared" si="10"/>
        <v>0</v>
      </c>
      <c r="AT47" s="30">
        <f t="shared" si="10"/>
        <v>0</v>
      </c>
      <c r="AU47" s="30">
        <f t="shared" si="10"/>
        <v>0</v>
      </c>
      <c r="AV47" s="30">
        <f t="shared" si="10"/>
        <v>16.13776</v>
      </c>
      <c r="AW47" s="30">
        <f t="shared" si="10"/>
        <v>0</v>
      </c>
      <c r="AX47" s="30">
        <f t="shared" si="10"/>
        <v>50.51720000000001</v>
      </c>
      <c r="AY47" s="30">
        <f t="shared" si="10"/>
        <v>0</v>
      </c>
      <c r="AZ47" s="30">
        <f t="shared" si="10"/>
        <v>0</v>
      </c>
      <c r="BA47" s="30">
        <f t="shared" si="10"/>
        <v>0</v>
      </c>
      <c r="BB47" s="30">
        <f t="shared" si="10"/>
        <v>0</v>
      </c>
      <c r="BC47" s="30">
        <f t="shared" si="10"/>
        <v>18.676880000000004</v>
      </c>
      <c r="BD47" s="30">
        <f t="shared" si="10"/>
        <v>748.37400000000002</v>
      </c>
      <c r="BE47" s="30">
        <f t="shared" si="10"/>
        <v>0</v>
      </c>
      <c r="BF47" s="30">
        <f t="shared" si="10"/>
        <v>134.232</v>
      </c>
      <c r="BG47" s="30">
        <f t="shared" si="10"/>
        <v>0</v>
      </c>
      <c r="BH47" s="30">
        <f t="shared" si="10"/>
        <v>0</v>
      </c>
      <c r="BI47" s="30">
        <f t="shared" si="10"/>
        <v>0</v>
      </c>
      <c r="BJ47" s="30">
        <f t="shared" si="10"/>
        <v>122.39999999999999</v>
      </c>
      <c r="BK47" s="30">
        <f t="shared" si="10"/>
        <v>21.93</v>
      </c>
      <c r="BL47" s="30">
        <f t="shared" si="10"/>
        <v>31.62</v>
      </c>
      <c r="BM47" s="30">
        <f t="shared" si="10"/>
        <v>208.08</v>
      </c>
      <c r="BN47" s="30">
        <f t="shared" si="10"/>
        <v>0</v>
      </c>
      <c r="BO47" s="30">
        <f t="shared" si="10"/>
        <v>32.027999999999999</v>
      </c>
      <c r="BP47" s="30">
        <f t="shared" si="10"/>
        <v>37.778079999999996</v>
      </c>
      <c r="BQ47" s="30">
        <f t="shared" si="10"/>
        <v>4.4879999999999995</v>
      </c>
      <c r="BR47" s="30">
        <f t="shared" ref="BR47" si="12">BR31*BR44</f>
        <v>0</v>
      </c>
      <c r="BS47" s="31">
        <f>SUM(D47:BQ47)</f>
        <v>6599.6151199999995</v>
      </c>
      <c r="BT47" s="32">
        <f>BS47/$C$22</f>
        <v>194.10632705882352</v>
      </c>
    </row>
    <row r="48" spans="1:72" x14ac:dyDescent="0.3">
      <c r="A48" s="33"/>
      <c r="B48" s="33" t="s">
        <v>32</v>
      </c>
      <c r="D48" s="50">
        <f t="shared" ref="D48:BQ48" si="13">D67+D85+D101+D115</f>
        <v>227.80088400000005</v>
      </c>
      <c r="E48" s="50">
        <f t="shared" si="13"/>
        <v>143.49836000000002</v>
      </c>
      <c r="F48" s="50">
        <f t="shared" si="13"/>
        <v>164.49200000000002</v>
      </c>
      <c r="G48" s="50">
        <f t="shared" si="13"/>
        <v>12.158399999999999</v>
      </c>
      <c r="H48" s="50">
        <f t="shared" si="13"/>
        <v>60.791999999999994</v>
      </c>
      <c r="I48" s="50">
        <f t="shared" si="13"/>
        <v>0</v>
      </c>
      <c r="J48" s="50">
        <f t="shared" si="13"/>
        <v>837.47508000000005</v>
      </c>
      <c r="K48" s="50">
        <f t="shared" si="13"/>
        <v>635.80068000000017</v>
      </c>
      <c r="L48" s="50">
        <f t="shared" si="13"/>
        <v>55.201720000000002</v>
      </c>
      <c r="M48" s="50">
        <f t="shared" si="13"/>
        <v>0</v>
      </c>
      <c r="N48" s="50">
        <f t="shared" si="13"/>
        <v>0</v>
      </c>
      <c r="O48" s="50">
        <f t="shared" si="13"/>
        <v>0</v>
      </c>
      <c r="P48" s="50">
        <f t="shared" si="13"/>
        <v>0</v>
      </c>
      <c r="Q48" s="50">
        <f t="shared" si="13"/>
        <v>0</v>
      </c>
      <c r="R48" s="50">
        <f t="shared" si="13"/>
        <v>0</v>
      </c>
      <c r="S48" s="50">
        <f t="shared" si="13"/>
        <v>0</v>
      </c>
      <c r="T48" s="50">
        <f t="shared" si="13"/>
        <v>0</v>
      </c>
      <c r="U48" s="50">
        <f t="shared" si="13"/>
        <v>666.67200000000003</v>
      </c>
      <c r="V48" s="50">
        <f t="shared" si="13"/>
        <v>0</v>
      </c>
      <c r="W48" s="50">
        <f>W67+W85+W101+W115</f>
        <v>0</v>
      </c>
      <c r="X48" s="50">
        <f t="shared" si="13"/>
        <v>388.96000000000004</v>
      </c>
      <c r="Y48" s="50">
        <f t="shared" si="13"/>
        <v>0</v>
      </c>
      <c r="Z48" s="50">
        <f t="shared" si="13"/>
        <v>0</v>
      </c>
      <c r="AA48" s="50">
        <f t="shared" si="13"/>
        <v>0</v>
      </c>
      <c r="AB48" s="50">
        <f t="shared" si="13"/>
        <v>0</v>
      </c>
      <c r="AC48" s="50">
        <f t="shared" si="13"/>
        <v>0</v>
      </c>
      <c r="AD48" s="50">
        <f t="shared" si="13"/>
        <v>93.5</v>
      </c>
      <c r="AE48" s="50">
        <f t="shared" si="13"/>
        <v>515.95000000000005</v>
      </c>
      <c r="AF48" s="50">
        <f t="shared" ref="AF48:AI48" si="14">AF67+AF85+AF101+AF115</f>
        <v>1312.0940000000001</v>
      </c>
      <c r="AG48" s="50">
        <f t="shared" si="14"/>
        <v>0</v>
      </c>
      <c r="AH48" s="50">
        <f t="shared" si="14"/>
        <v>0</v>
      </c>
      <c r="AI48" s="50">
        <f t="shared" si="14"/>
        <v>0</v>
      </c>
      <c r="AJ48" s="50">
        <f t="shared" si="13"/>
        <v>0</v>
      </c>
      <c r="AK48" s="50">
        <f t="shared" si="13"/>
        <v>0</v>
      </c>
      <c r="AL48" s="50">
        <f t="shared" si="13"/>
        <v>0</v>
      </c>
      <c r="AM48" s="50">
        <f t="shared" si="13"/>
        <v>50.041200000000003</v>
      </c>
      <c r="AN48" s="50">
        <f t="shared" si="13"/>
        <v>13.044439999999998</v>
      </c>
      <c r="AO48" s="50">
        <f t="shared" si="13"/>
        <v>0</v>
      </c>
      <c r="AP48" s="50">
        <f t="shared" si="13"/>
        <v>0</v>
      </c>
      <c r="AQ48" s="50">
        <f t="shared" si="13"/>
        <v>0</v>
      </c>
      <c r="AR48" s="50">
        <f t="shared" si="13"/>
        <v>0</v>
      </c>
      <c r="AS48" s="50">
        <f t="shared" si="13"/>
        <v>0</v>
      </c>
      <c r="AT48" s="50">
        <f t="shared" si="13"/>
        <v>0</v>
      </c>
      <c r="AU48" s="50">
        <f t="shared" si="13"/>
        <v>0</v>
      </c>
      <c r="AV48" s="50">
        <f t="shared" si="13"/>
        <v>16.13776</v>
      </c>
      <c r="AW48" s="50">
        <f t="shared" si="13"/>
        <v>0</v>
      </c>
      <c r="AX48" s="50">
        <f t="shared" si="13"/>
        <v>50.51720000000001</v>
      </c>
      <c r="AY48" s="50">
        <f t="shared" si="13"/>
        <v>0</v>
      </c>
      <c r="AZ48" s="50">
        <f t="shared" si="13"/>
        <v>0</v>
      </c>
      <c r="BA48" s="50">
        <f t="shared" si="13"/>
        <v>0</v>
      </c>
      <c r="BB48" s="50">
        <f t="shared" si="13"/>
        <v>0</v>
      </c>
      <c r="BC48" s="50">
        <f t="shared" si="13"/>
        <v>18.676880000000004</v>
      </c>
      <c r="BD48" s="50">
        <f t="shared" si="13"/>
        <v>748.37400000000002</v>
      </c>
      <c r="BE48" s="50">
        <f t="shared" si="13"/>
        <v>0</v>
      </c>
      <c r="BF48" s="50">
        <f t="shared" si="13"/>
        <v>134.232</v>
      </c>
      <c r="BG48" s="50">
        <f t="shared" si="13"/>
        <v>0</v>
      </c>
      <c r="BH48" s="50">
        <f t="shared" si="13"/>
        <v>0</v>
      </c>
      <c r="BI48" s="50">
        <f t="shared" si="13"/>
        <v>0</v>
      </c>
      <c r="BJ48" s="50">
        <f t="shared" si="13"/>
        <v>122.4</v>
      </c>
      <c r="BK48" s="50">
        <f t="shared" si="13"/>
        <v>21.93</v>
      </c>
      <c r="BL48" s="50">
        <f t="shared" si="13"/>
        <v>31.619999999999997</v>
      </c>
      <c r="BM48" s="50">
        <f t="shared" si="13"/>
        <v>208.08</v>
      </c>
      <c r="BN48" s="50">
        <f t="shared" si="13"/>
        <v>0</v>
      </c>
      <c r="BO48" s="50">
        <f t="shared" si="13"/>
        <v>32.028000000000006</v>
      </c>
      <c r="BP48" s="50">
        <f t="shared" si="13"/>
        <v>37.778079999999996</v>
      </c>
      <c r="BQ48" s="50">
        <f t="shared" si="13"/>
        <v>4.4880000000000004</v>
      </c>
      <c r="BR48" s="50">
        <f t="shared" ref="BR48" si="15">BR67+BR85+BR101+BR115</f>
        <v>0</v>
      </c>
    </row>
    <row r="49" spans="1:72" x14ac:dyDescent="0.3">
      <c r="A49" s="33"/>
      <c r="B49" s="33" t="s">
        <v>33</v>
      </c>
      <c r="BT49" s="37">
        <f>BT66+BT84+BT101+BT114</f>
        <v>194.22772600000002</v>
      </c>
    </row>
    <row r="53" spans="1:72" x14ac:dyDescent="0.3">
      <c r="L53" s="2"/>
    </row>
    <row r="54" spans="1:72" ht="15" customHeight="1" x14ac:dyDescent="0.3">
      <c r="A54" s="98"/>
      <c r="B54" s="4" t="s">
        <v>3</v>
      </c>
      <c r="C54" s="94" t="s">
        <v>4</v>
      </c>
      <c r="D54" s="94" t="str">
        <f t="shared" ref="D54:BF54" si="16">D7</f>
        <v>Хлеб пшеничный</v>
      </c>
      <c r="E54" s="94" t="str">
        <f t="shared" si="16"/>
        <v>Хлеб ржано-пшеничный</v>
      </c>
      <c r="F54" s="94" t="str">
        <f t="shared" si="16"/>
        <v>Сахар</v>
      </c>
      <c r="G54" s="94" t="str">
        <f t="shared" si="16"/>
        <v>Чай</v>
      </c>
      <c r="H54" s="94" t="str">
        <f t="shared" si="16"/>
        <v>Какао</v>
      </c>
      <c r="I54" s="94" t="str">
        <f t="shared" si="16"/>
        <v>Кофейный напиток</v>
      </c>
      <c r="J54" s="94" t="str">
        <f t="shared" si="16"/>
        <v>Молоко 2,5%</v>
      </c>
      <c r="K54" s="94" t="str">
        <f t="shared" si="16"/>
        <v>Масло сливочное</v>
      </c>
      <c r="L54" s="94" t="str">
        <f t="shared" si="16"/>
        <v>Сметана 15%</v>
      </c>
      <c r="M54" s="94" t="str">
        <f t="shared" si="16"/>
        <v>Молоко сухое</v>
      </c>
      <c r="N54" s="94" t="str">
        <f t="shared" si="16"/>
        <v>Снежок 2,5 %</v>
      </c>
      <c r="O54" s="94" t="str">
        <f t="shared" si="16"/>
        <v>Творог 5%</v>
      </c>
      <c r="P54" s="94" t="str">
        <f t="shared" si="16"/>
        <v>Молоко сгущенное</v>
      </c>
      <c r="Q54" s="94" t="str">
        <f t="shared" si="16"/>
        <v xml:space="preserve">Джем Сава </v>
      </c>
      <c r="R54" s="94" t="str">
        <f t="shared" si="16"/>
        <v>Сыр</v>
      </c>
      <c r="S54" s="94" t="str">
        <f t="shared" si="16"/>
        <v>Зеленый горошек</v>
      </c>
      <c r="T54" s="94" t="str">
        <f t="shared" si="16"/>
        <v>Кукуруза консервирован.</v>
      </c>
      <c r="U54" s="94" t="str">
        <f t="shared" si="16"/>
        <v>Консервы рыбные</v>
      </c>
      <c r="V54" s="94" t="str">
        <f t="shared" si="16"/>
        <v>Огурцы консервирован.</v>
      </c>
      <c r="W54" s="51"/>
      <c r="X54" s="94" t="str">
        <f t="shared" si="16"/>
        <v>Яйцо</v>
      </c>
      <c r="Y54" s="94" t="str">
        <f t="shared" si="16"/>
        <v>Икра кабачковая</v>
      </c>
      <c r="Z54" s="94" t="str">
        <f t="shared" si="16"/>
        <v>Изюм</v>
      </c>
      <c r="AA54" s="94" t="str">
        <f t="shared" si="16"/>
        <v>Курага</v>
      </c>
      <c r="AB54" s="94" t="str">
        <f t="shared" si="16"/>
        <v>Чернослив</v>
      </c>
      <c r="AC54" s="94" t="str">
        <f t="shared" si="16"/>
        <v>Шиповник</v>
      </c>
      <c r="AD54" s="94" t="str">
        <f t="shared" si="16"/>
        <v>Сухофрукты</v>
      </c>
      <c r="AE54" s="94" t="str">
        <f t="shared" si="16"/>
        <v>Ягода свежемороженная</v>
      </c>
      <c r="AF54" s="94" t="str">
        <f t="shared" ref="AF54:AI54" si="17">AF7</f>
        <v>Апельсин</v>
      </c>
      <c r="AG54" s="94" t="str">
        <f t="shared" si="17"/>
        <v>Банан</v>
      </c>
      <c r="AH54" s="94" t="str">
        <f t="shared" si="17"/>
        <v>Лимон</v>
      </c>
      <c r="AI54" s="94" t="str">
        <f t="shared" si="17"/>
        <v>Яблоко</v>
      </c>
      <c r="AJ54" s="94" t="str">
        <f t="shared" si="16"/>
        <v>Кисель</v>
      </c>
      <c r="AK54" s="94" t="str">
        <f t="shared" si="16"/>
        <v xml:space="preserve">Сок </v>
      </c>
      <c r="AL54" s="94" t="str">
        <f t="shared" si="16"/>
        <v>Макаронные изделия</v>
      </c>
      <c r="AM54" s="94" t="str">
        <f t="shared" si="16"/>
        <v>Мука</v>
      </c>
      <c r="AN54" s="94" t="str">
        <f t="shared" si="16"/>
        <v>Дрожжи</v>
      </c>
      <c r="AO54" s="94" t="str">
        <f t="shared" si="16"/>
        <v>Печенье</v>
      </c>
      <c r="AP54" s="94" t="str">
        <f t="shared" si="16"/>
        <v>Пряники</v>
      </c>
      <c r="AQ54" s="94" t="str">
        <f t="shared" si="16"/>
        <v>Вафли</v>
      </c>
      <c r="AR54" s="94" t="str">
        <f t="shared" si="16"/>
        <v>Конфеты</v>
      </c>
      <c r="AS54" s="94" t="str">
        <f t="shared" si="16"/>
        <v>Повидло Сава</v>
      </c>
      <c r="AT54" s="94" t="str">
        <f t="shared" si="16"/>
        <v>Крупа геркулес</v>
      </c>
      <c r="AU54" s="94" t="str">
        <f t="shared" si="16"/>
        <v>Крупа горох</v>
      </c>
      <c r="AV54" s="94" t="str">
        <f t="shared" si="16"/>
        <v>Крупа гречневая</v>
      </c>
      <c r="AW54" s="94" t="str">
        <f t="shared" si="16"/>
        <v>Крупа кукурузная</v>
      </c>
      <c r="AX54" s="94" t="str">
        <f t="shared" si="16"/>
        <v>Крупа манная</v>
      </c>
      <c r="AY54" s="94" t="str">
        <f t="shared" si="16"/>
        <v>Крупа перловая</v>
      </c>
      <c r="AZ54" s="94" t="str">
        <f t="shared" si="16"/>
        <v>Крупа пшеничная</v>
      </c>
      <c r="BA54" s="94" t="str">
        <f t="shared" si="16"/>
        <v>Крупа пшено</v>
      </c>
      <c r="BB54" s="94" t="str">
        <f t="shared" si="16"/>
        <v>Крупа ячневая</v>
      </c>
      <c r="BC54" s="94" t="str">
        <f t="shared" si="16"/>
        <v>Рис</v>
      </c>
      <c r="BD54" s="94" t="str">
        <f t="shared" si="16"/>
        <v>Цыпленок бройлер</v>
      </c>
      <c r="BE54" s="94" t="str">
        <f t="shared" si="16"/>
        <v>Филе куриное</v>
      </c>
      <c r="BF54" s="94" t="str">
        <f t="shared" si="16"/>
        <v>Фарш говяжий</v>
      </c>
      <c r="BG54" s="94" t="str">
        <f>BG7</f>
        <v>Печень куриная</v>
      </c>
      <c r="BH54" s="94" t="str">
        <f>BH7</f>
        <v>Филе минтая</v>
      </c>
      <c r="BI54" s="94" t="str">
        <f>BI7</f>
        <v>Филе сельди слабосол.</v>
      </c>
      <c r="BJ54" s="94" t="str">
        <f t="shared" ref="BJ54:BQ54" si="18">BJ7</f>
        <v>Картофель</v>
      </c>
      <c r="BK54" s="94" t="str">
        <f t="shared" si="18"/>
        <v>Морковь</v>
      </c>
      <c r="BL54" s="94" t="str">
        <f t="shared" si="18"/>
        <v>Лук</v>
      </c>
      <c r="BM54" s="94" t="str">
        <f t="shared" si="18"/>
        <v>Капуста</v>
      </c>
      <c r="BN54" s="94" t="str">
        <f t="shared" si="18"/>
        <v>Свекла</v>
      </c>
      <c r="BO54" s="94" t="str">
        <f t="shared" si="18"/>
        <v>Томатная паста</v>
      </c>
      <c r="BP54" s="94" t="str">
        <f t="shared" si="18"/>
        <v>Масло растительное</v>
      </c>
      <c r="BQ54" s="94" t="str">
        <f t="shared" si="18"/>
        <v>Соль</v>
      </c>
      <c r="BR54" s="94" t="str">
        <f t="shared" ref="BR54" si="19">BR7</f>
        <v>Аскорбиновая кислота</v>
      </c>
      <c r="BS54" s="106" t="s">
        <v>5</v>
      </c>
      <c r="BT54" s="106" t="s">
        <v>6</v>
      </c>
    </row>
    <row r="55" spans="1:72" ht="28.5" customHeight="1" x14ac:dyDescent="0.3">
      <c r="A55" s="99"/>
      <c r="B55" s="5" t="s">
        <v>7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52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107"/>
      <c r="BT55" s="107"/>
    </row>
    <row r="56" spans="1:72" x14ac:dyDescent="0.3">
      <c r="A56" s="100" t="s">
        <v>8</v>
      </c>
      <c r="B56" s="6" t="str">
        <f>B9</f>
        <v>Каша манная молочная</v>
      </c>
      <c r="C56" s="101">
        <f>$E$6</f>
        <v>34</v>
      </c>
      <c r="D56" s="6">
        <f>D9</f>
        <v>0</v>
      </c>
      <c r="E56" s="6">
        <f t="shared" ref="E56:BQ60" si="20">E9</f>
        <v>0</v>
      </c>
      <c r="F56" s="6">
        <f t="shared" si="20"/>
        <v>5.0000000000000001E-3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0.15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>W9</f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0.02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6">
        <f t="shared" ref="BR56:BR59" si="22">BR9</f>
        <v>0</v>
      </c>
    </row>
    <row r="57" spans="1:72" x14ac:dyDescent="0.3">
      <c r="A57" s="100"/>
      <c r="B57" s="6" t="str">
        <f>B10</f>
        <v xml:space="preserve">Бутерброд с маслом </v>
      </c>
      <c r="C57" s="102"/>
      <c r="D57" s="6">
        <f>D10</f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W10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6">
        <f t="shared" si="22"/>
        <v>0</v>
      </c>
    </row>
    <row r="58" spans="1:72" x14ac:dyDescent="0.3">
      <c r="A58" s="100"/>
      <c r="B58" s="6" t="str">
        <f>B11</f>
        <v>Какао с молоком</v>
      </c>
      <c r="C58" s="102"/>
      <c r="D58" s="6">
        <f>D11</f>
        <v>0</v>
      </c>
      <c r="E58" s="6">
        <f t="shared" si="20"/>
        <v>0</v>
      </c>
      <c r="F58" s="6">
        <f t="shared" si="20"/>
        <v>1.0999999999999999E-2</v>
      </c>
      <c r="G58" s="6">
        <f t="shared" si="20"/>
        <v>0</v>
      </c>
      <c r="H58" s="6">
        <f t="shared" si="20"/>
        <v>1.1999999999999999E-3</v>
      </c>
      <c r="I58" s="6">
        <f t="shared" si="20"/>
        <v>0</v>
      </c>
      <c r="J58" s="6">
        <f t="shared" si="20"/>
        <v>9.6000000000000002E-2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W11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x14ac:dyDescent="0.3">
      <c r="A59" s="100"/>
      <c r="B59" s="6">
        <f>B12</f>
        <v>0</v>
      </c>
      <c r="C59" s="102"/>
      <c r="D59" s="6">
        <f>D12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W12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100"/>
      <c r="B60" s="6">
        <f>B13</f>
        <v>0</v>
      </c>
      <c r="C60" s="103"/>
      <c r="D60" s="6">
        <f>D13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ref="P60:BQ60" si="23">P13</f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6">
        <f t="shared" ref="BR60" si="25">BR13</f>
        <v>0</v>
      </c>
    </row>
    <row r="61" spans="1:72" ht="17.399999999999999" x14ac:dyDescent="0.35">
      <c r="B61" s="20" t="s">
        <v>24</v>
      </c>
      <c r="C61" s="18"/>
      <c r="D61" s="19">
        <f>SUM(D56:D60)</f>
        <v>0.03</v>
      </c>
      <c r="E61" s="19">
        <f t="shared" ref="E61:BQ61" si="26">SUM(E56:E60)</f>
        <v>0</v>
      </c>
      <c r="F61" s="19">
        <f t="shared" si="26"/>
        <v>1.6E-2</v>
      </c>
      <c r="G61" s="19">
        <f t="shared" si="26"/>
        <v>0</v>
      </c>
      <c r="H61" s="19">
        <f t="shared" si="26"/>
        <v>1.1999999999999999E-3</v>
      </c>
      <c r="I61" s="19">
        <f t="shared" si="26"/>
        <v>0</v>
      </c>
      <c r="J61" s="19">
        <f t="shared" si="26"/>
        <v>0.246</v>
      </c>
      <c r="K61" s="19">
        <f t="shared" si="26"/>
        <v>8.0000000000000002E-3</v>
      </c>
      <c r="L61" s="19">
        <f t="shared" si="26"/>
        <v>0</v>
      </c>
      <c r="M61" s="19">
        <f t="shared" si="26"/>
        <v>0</v>
      </c>
      <c r="N61" s="19">
        <f t="shared" si="26"/>
        <v>0</v>
      </c>
      <c r="O61" s="19">
        <f t="shared" si="26"/>
        <v>0</v>
      </c>
      <c r="P61" s="19">
        <f t="shared" si="26"/>
        <v>0</v>
      </c>
      <c r="Q61" s="19">
        <f t="shared" si="26"/>
        <v>0</v>
      </c>
      <c r="R61" s="19">
        <f t="shared" si="26"/>
        <v>0</v>
      </c>
      <c r="S61" s="19">
        <f t="shared" si="26"/>
        <v>0</v>
      </c>
      <c r="T61" s="19">
        <f t="shared" si="26"/>
        <v>0</v>
      </c>
      <c r="U61" s="19">
        <f t="shared" si="26"/>
        <v>0</v>
      </c>
      <c r="V61" s="19">
        <f t="shared" si="26"/>
        <v>0</v>
      </c>
      <c r="W61" s="19">
        <f>SUM(W56:W60)</f>
        <v>0</v>
      </c>
      <c r="X61" s="19">
        <f t="shared" si="26"/>
        <v>0</v>
      </c>
      <c r="Y61" s="19">
        <f t="shared" si="26"/>
        <v>0</v>
      </c>
      <c r="Z61" s="19">
        <f t="shared" si="26"/>
        <v>0</v>
      </c>
      <c r="AA61" s="19">
        <f t="shared" si="26"/>
        <v>0</v>
      </c>
      <c r="AB61" s="19">
        <f t="shared" si="26"/>
        <v>0</v>
      </c>
      <c r="AC61" s="19">
        <f t="shared" si="26"/>
        <v>0</v>
      </c>
      <c r="AD61" s="19">
        <f t="shared" si="26"/>
        <v>0</v>
      </c>
      <c r="AE61" s="19">
        <f t="shared" si="26"/>
        <v>0</v>
      </c>
      <c r="AF61" s="19">
        <f t="shared" ref="AF61:AI61" si="27">SUM(AF56:AF60)</f>
        <v>0</v>
      </c>
      <c r="AG61" s="19">
        <f t="shared" si="27"/>
        <v>0</v>
      </c>
      <c r="AH61" s="19">
        <f t="shared" si="27"/>
        <v>0</v>
      </c>
      <c r="AI61" s="19">
        <f t="shared" si="27"/>
        <v>0</v>
      </c>
      <c r="AJ61" s="19">
        <f t="shared" si="26"/>
        <v>0</v>
      </c>
      <c r="AK61" s="19">
        <f t="shared" si="26"/>
        <v>0</v>
      </c>
      <c r="AL61" s="19">
        <f t="shared" si="26"/>
        <v>0</v>
      </c>
      <c r="AM61" s="19">
        <f t="shared" si="26"/>
        <v>0</v>
      </c>
      <c r="AN61" s="19">
        <f t="shared" si="26"/>
        <v>0</v>
      </c>
      <c r="AO61" s="19">
        <f t="shared" si="26"/>
        <v>0</v>
      </c>
      <c r="AP61" s="19">
        <f t="shared" si="26"/>
        <v>0</v>
      </c>
      <c r="AQ61" s="19">
        <f t="shared" si="26"/>
        <v>0</v>
      </c>
      <c r="AR61" s="19">
        <f t="shared" si="26"/>
        <v>0</v>
      </c>
      <c r="AS61" s="19">
        <f t="shared" si="26"/>
        <v>0</v>
      </c>
      <c r="AT61" s="19">
        <f t="shared" si="26"/>
        <v>0</v>
      </c>
      <c r="AU61" s="19">
        <f t="shared" si="26"/>
        <v>0</v>
      </c>
      <c r="AV61" s="19">
        <f t="shared" si="26"/>
        <v>0</v>
      </c>
      <c r="AW61" s="19">
        <f t="shared" si="26"/>
        <v>0</v>
      </c>
      <c r="AX61" s="19">
        <f t="shared" si="26"/>
        <v>0.02</v>
      </c>
      <c r="AY61" s="19">
        <f t="shared" si="26"/>
        <v>0</v>
      </c>
      <c r="AZ61" s="19">
        <f t="shared" si="26"/>
        <v>0</v>
      </c>
      <c r="BA61" s="19">
        <f t="shared" si="26"/>
        <v>0</v>
      </c>
      <c r="BB61" s="19">
        <f t="shared" si="26"/>
        <v>0</v>
      </c>
      <c r="BC61" s="19">
        <f t="shared" si="26"/>
        <v>0</v>
      </c>
      <c r="BD61" s="19">
        <f t="shared" si="26"/>
        <v>0</v>
      </c>
      <c r="BE61" s="19">
        <f t="shared" si="26"/>
        <v>0</v>
      </c>
      <c r="BF61" s="19">
        <f t="shared" si="26"/>
        <v>0</v>
      </c>
      <c r="BG61" s="19">
        <f t="shared" si="26"/>
        <v>0</v>
      </c>
      <c r="BH61" s="19">
        <f t="shared" si="26"/>
        <v>0</v>
      </c>
      <c r="BI61" s="19">
        <f t="shared" si="26"/>
        <v>0</v>
      </c>
      <c r="BJ61" s="19">
        <f t="shared" si="26"/>
        <v>0</v>
      </c>
      <c r="BK61" s="19">
        <f t="shared" si="26"/>
        <v>0</v>
      </c>
      <c r="BL61" s="19">
        <f t="shared" si="26"/>
        <v>0</v>
      </c>
      <c r="BM61" s="19">
        <f t="shared" si="26"/>
        <v>0</v>
      </c>
      <c r="BN61" s="19">
        <f t="shared" si="26"/>
        <v>0</v>
      </c>
      <c r="BO61" s="19">
        <f t="shared" si="26"/>
        <v>0</v>
      </c>
      <c r="BP61" s="19">
        <f t="shared" si="26"/>
        <v>0</v>
      </c>
      <c r="BQ61" s="19">
        <f t="shared" si="26"/>
        <v>1E-3</v>
      </c>
      <c r="BR61" s="19">
        <f t="shared" ref="BR61" si="28">SUM(BR56:BR60)</f>
        <v>0</v>
      </c>
    </row>
    <row r="62" spans="1:72" ht="17.399999999999999" x14ac:dyDescent="0.35">
      <c r="B62" s="20" t="s">
        <v>25</v>
      </c>
      <c r="C62" s="18"/>
      <c r="D62" s="21">
        <f t="shared" ref="D62:BQ62" si="29">PRODUCT(D61,$E$6)</f>
        <v>1.02</v>
      </c>
      <c r="E62" s="21">
        <f t="shared" si="29"/>
        <v>0</v>
      </c>
      <c r="F62" s="21">
        <f t="shared" si="29"/>
        <v>0.54400000000000004</v>
      </c>
      <c r="G62" s="21">
        <f t="shared" si="29"/>
        <v>0</v>
      </c>
      <c r="H62" s="21">
        <f t="shared" si="29"/>
        <v>4.0799999999999996E-2</v>
      </c>
      <c r="I62" s="21">
        <f t="shared" si="29"/>
        <v>0</v>
      </c>
      <c r="J62" s="21">
        <f t="shared" si="29"/>
        <v>8.3640000000000008</v>
      </c>
      <c r="K62" s="21">
        <f t="shared" si="29"/>
        <v>0.27200000000000002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>PRODUCT(W61,$E$6)</f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PRODUCT(AF61,$E$6)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0</v>
      </c>
      <c r="AW62" s="21">
        <f t="shared" si="29"/>
        <v>0</v>
      </c>
      <c r="AX62" s="21">
        <f t="shared" si="29"/>
        <v>0.68</v>
      </c>
      <c r="AY62" s="21">
        <f t="shared" si="29"/>
        <v>0</v>
      </c>
      <c r="AZ62" s="21">
        <f t="shared" si="29"/>
        <v>0</v>
      </c>
      <c r="BA62" s="21">
        <f t="shared" si="29"/>
        <v>0</v>
      </c>
      <c r="BB62" s="21">
        <f t="shared" si="29"/>
        <v>0</v>
      </c>
      <c r="BC62" s="21">
        <f t="shared" si="29"/>
        <v>0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3.4000000000000002E-2</v>
      </c>
      <c r="BR62" s="21">
        <f t="shared" ref="BR62" si="31">PRODUCT(BR61,$E$6)</f>
        <v>0</v>
      </c>
      <c r="BS62" s="53"/>
      <c r="BT62" s="53"/>
    </row>
    <row r="64" spans="1:72" ht="17.399999999999999" x14ac:dyDescent="0.35">
      <c r="A64" s="24"/>
      <c r="B64" s="25" t="s">
        <v>27</v>
      </c>
      <c r="C64" s="26" t="s">
        <v>28</v>
      </c>
      <c r="D64" s="27">
        <f>D44</f>
        <v>78.180000000000007</v>
      </c>
      <c r="E64" s="27">
        <f t="shared" ref="E64:BQ64" si="32">E44</f>
        <v>82</v>
      </c>
      <c r="F64" s="27">
        <f t="shared" si="32"/>
        <v>82</v>
      </c>
      <c r="G64" s="27">
        <f t="shared" si="32"/>
        <v>596</v>
      </c>
      <c r="H64" s="27">
        <f t="shared" si="32"/>
        <v>1490</v>
      </c>
      <c r="I64" s="27">
        <f t="shared" si="32"/>
        <v>720</v>
      </c>
      <c r="J64" s="27">
        <f t="shared" si="32"/>
        <v>82.38</v>
      </c>
      <c r="K64" s="27">
        <f t="shared" si="32"/>
        <v>1038.8900000000001</v>
      </c>
      <c r="L64" s="27">
        <f t="shared" si="32"/>
        <v>231.94</v>
      </c>
      <c r="M64" s="27">
        <f t="shared" si="32"/>
        <v>738</v>
      </c>
      <c r="N64" s="27">
        <f t="shared" si="32"/>
        <v>114.89</v>
      </c>
      <c r="O64" s="27">
        <f t="shared" si="32"/>
        <v>359.11</v>
      </c>
      <c r="P64" s="27">
        <f t="shared" si="32"/>
        <v>428.95</v>
      </c>
      <c r="Q64" s="27">
        <f t="shared" si="32"/>
        <v>400</v>
      </c>
      <c r="R64" s="27">
        <f t="shared" si="32"/>
        <v>1210</v>
      </c>
      <c r="S64" s="27">
        <f t="shared" si="32"/>
        <v>207.5</v>
      </c>
      <c r="T64" s="27">
        <f t="shared" si="32"/>
        <v>207.5</v>
      </c>
      <c r="U64" s="27">
        <f t="shared" si="32"/>
        <v>1032</v>
      </c>
      <c r="V64" s="27">
        <f t="shared" si="32"/>
        <v>352.56</v>
      </c>
      <c r="W64" s="27">
        <f>W44</f>
        <v>100</v>
      </c>
      <c r="X64" s="27">
        <f t="shared" si="32"/>
        <v>10.4</v>
      </c>
      <c r="Y64" s="27">
        <f t="shared" si="32"/>
        <v>0</v>
      </c>
      <c r="Z64" s="27">
        <f t="shared" si="32"/>
        <v>492</v>
      </c>
      <c r="AA64" s="27">
        <f t="shared" si="32"/>
        <v>382</v>
      </c>
      <c r="AB64" s="27">
        <f t="shared" si="32"/>
        <v>341</v>
      </c>
      <c r="AC64" s="27">
        <f t="shared" si="32"/>
        <v>261</v>
      </c>
      <c r="AD64" s="27">
        <f t="shared" si="32"/>
        <v>125</v>
      </c>
      <c r="AE64" s="27">
        <f t="shared" si="32"/>
        <v>607</v>
      </c>
      <c r="AF64" s="27">
        <f t="shared" si="32"/>
        <v>259</v>
      </c>
      <c r="AG64" s="27">
        <f t="shared" si="32"/>
        <v>188</v>
      </c>
      <c r="AH64" s="27">
        <f t="shared" si="32"/>
        <v>219</v>
      </c>
      <c r="AI64" s="27">
        <f t="shared" si="32"/>
        <v>156</v>
      </c>
      <c r="AJ64" s="27">
        <f t="shared" si="32"/>
        <v>227.27</v>
      </c>
      <c r="AK64" s="27">
        <f t="shared" si="32"/>
        <v>89</v>
      </c>
      <c r="AL64" s="27">
        <f t="shared" si="32"/>
        <v>62</v>
      </c>
      <c r="AM64" s="27">
        <f t="shared" si="32"/>
        <v>44.6</v>
      </c>
      <c r="AN64" s="27">
        <f t="shared" si="32"/>
        <v>200</v>
      </c>
      <c r="AO64" s="27">
        <f t="shared" si="32"/>
        <v>227</v>
      </c>
      <c r="AP64" s="27">
        <f t="shared" si="32"/>
        <v>0</v>
      </c>
      <c r="AQ64" s="27">
        <f t="shared" si="32"/>
        <v>277</v>
      </c>
      <c r="AR64" s="27">
        <f t="shared" si="32"/>
        <v>0</v>
      </c>
      <c r="AS64" s="27">
        <f t="shared" si="32"/>
        <v>235.63</v>
      </c>
      <c r="AT64" s="27">
        <f t="shared" si="32"/>
        <v>72.5</v>
      </c>
      <c r="AU64" s="27">
        <f t="shared" si="32"/>
        <v>65.33</v>
      </c>
      <c r="AV64" s="27">
        <f t="shared" si="32"/>
        <v>59.33</v>
      </c>
      <c r="AW64" s="27">
        <f t="shared" si="32"/>
        <v>67.14</v>
      </c>
      <c r="AX64" s="27">
        <f t="shared" si="32"/>
        <v>74.290000000000006</v>
      </c>
      <c r="AY64" s="27">
        <f t="shared" si="32"/>
        <v>51.25</v>
      </c>
      <c r="AZ64" s="27">
        <f t="shared" si="32"/>
        <v>77.14</v>
      </c>
      <c r="BA64" s="27">
        <f t="shared" si="32"/>
        <v>68</v>
      </c>
      <c r="BB64" s="27">
        <f t="shared" si="32"/>
        <v>60</v>
      </c>
      <c r="BC64" s="27">
        <f t="shared" si="32"/>
        <v>137.33000000000001</v>
      </c>
      <c r="BD64" s="27">
        <f t="shared" si="32"/>
        <v>319</v>
      </c>
      <c r="BE64" s="27">
        <f t="shared" si="32"/>
        <v>486</v>
      </c>
      <c r="BF64" s="27">
        <f t="shared" si="32"/>
        <v>564</v>
      </c>
      <c r="BG64" s="27">
        <f t="shared" si="32"/>
        <v>247</v>
      </c>
      <c r="BH64" s="27">
        <f t="shared" si="32"/>
        <v>427</v>
      </c>
      <c r="BI64" s="27">
        <f t="shared" si="32"/>
        <v>750</v>
      </c>
      <c r="BJ64" s="27">
        <f t="shared" si="32"/>
        <v>36</v>
      </c>
      <c r="BK64" s="27">
        <f t="shared" si="32"/>
        <v>30</v>
      </c>
      <c r="BL64" s="27">
        <f t="shared" si="32"/>
        <v>30</v>
      </c>
      <c r="BM64" s="27">
        <f t="shared" si="32"/>
        <v>34</v>
      </c>
      <c r="BN64" s="27">
        <f t="shared" si="32"/>
        <v>35</v>
      </c>
      <c r="BO64" s="27">
        <f t="shared" si="32"/>
        <v>314</v>
      </c>
      <c r="BP64" s="27">
        <f t="shared" si="32"/>
        <v>138.88999999999999</v>
      </c>
      <c r="BQ64" s="27">
        <f t="shared" si="32"/>
        <v>22</v>
      </c>
      <c r="BR64" s="27">
        <f t="shared" ref="BR64" si="33">BR44</f>
        <v>0</v>
      </c>
    </row>
    <row r="65" spans="1:72" ht="17.399999999999999" x14ac:dyDescent="0.35">
      <c r="B65" s="20" t="s">
        <v>29</v>
      </c>
      <c r="C65" s="18" t="s">
        <v>28</v>
      </c>
      <c r="D65" s="19">
        <f>D64/1000</f>
        <v>7.8180000000000013E-2</v>
      </c>
      <c r="E65" s="19">
        <f t="shared" ref="E65:BQ65" si="34">E64/1000</f>
        <v>8.2000000000000003E-2</v>
      </c>
      <c r="F65" s="19">
        <f t="shared" si="34"/>
        <v>8.2000000000000003E-2</v>
      </c>
      <c r="G65" s="19">
        <f t="shared" si="34"/>
        <v>0.59599999999999997</v>
      </c>
      <c r="H65" s="19">
        <f t="shared" si="34"/>
        <v>1.49</v>
      </c>
      <c r="I65" s="19">
        <f t="shared" si="34"/>
        <v>0.72</v>
      </c>
      <c r="J65" s="19">
        <f t="shared" si="34"/>
        <v>8.2379999999999995E-2</v>
      </c>
      <c r="K65" s="19">
        <f t="shared" si="34"/>
        <v>1.0388900000000001</v>
      </c>
      <c r="L65" s="19">
        <f t="shared" si="34"/>
        <v>0.23194000000000001</v>
      </c>
      <c r="M65" s="19">
        <f t="shared" si="34"/>
        <v>0.73799999999999999</v>
      </c>
      <c r="N65" s="19">
        <f t="shared" si="34"/>
        <v>0.11489000000000001</v>
      </c>
      <c r="O65" s="19">
        <f t="shared" si="34"/>
        <v>0.35911000000000004</v>
      </c>
      <c r="P65" s="19">
        <f t="shared" si="34"/>
        <v>0.42895</v>
      </c>
      <c r="Q65" s="19">
        <f t="shared" si="34"/>
        <v>0.4</v>
      </c>
      <c r="R65" s="19">
        <f t="shared" si="34"/>
        <v>1.21</v>
      </c>
      <c r="S65" s="19">
        <f t="shared" si="34"/>
        <v>0.20749999999999999</v>
      </c>
      <c r="T65" s="19">
        <f t="shared" si="34"/>
        <v>0.20749999999999999</v>
      </c>
      <c r="U65" s="19">
        <f t="shared" si="34"/>
        <v>1.032</v>
      </c>
      <c r="V65" s="19">
        <f t="shared" si="34"/>
        <v>0.35255999999999998</v>
      </c>
      <c r="W65" s="19">
        <f>W64/1000</f>
        <v>0.1</v>
      </c>
      <c r="X65" s="19">
        <f t="shared" si="34"/>
        <v>1.04E-2</v>
      </c>
      <c r="Y65" s="19">
        <f t="shared" si="34"/>
        <v>0</v>
      </c>
      <c r="Z65" s="19">
        <f t="shared" si="34"/>
        <v>0.49199999999999999</v>
      </c>
      <c r="AA65" s="19">
        <f t="shared" si="34"/>
        <v>0.38200000000000001</v>
      </c>
      <c r="AB65" s="19">
        <f t="shared" si="34"/>
        <v>0.34100000000000003</v>
      </c>
      <c r="AC65" s="19">
        <f t="shared" si="34"/>
        <v>0.26100000000000001</v>
      </c>
      <c r="AD65" s="19">
        <f t="shared" si="34"/>
        <v>0.125</v>
      </c>
      <c r="AE65" s="19">
        <f t="shared" si="34"/>
        <v>0.60699999999999998</v>
      </c>
      <c r="AF65" s="19">
        <f t="shared" ref="AF65:AI65" si="35">AF64/1000</f>
        <v>0.25900000000000001</v>
      </c>
      <c r="AG65" s="19">
        <f t="shared" si="35"/>
        <v>0.188</v>
      </c>
      <c r="AH65" s="19">
        <f t="shared" si="35"/>
        <v>0.219</v>
      </c>
      <c r="AI65" s="19">
        <f t="shared" si="35"/>
        <v>0.156</v>
      </c>
      <c r="AJ65" s="19">
        <f t="shared" si="34"/>
        <v>0.22727</v>
      </c>
      <c r="AK65" s="19">
        <f t="shared" si="34"/>
        <v>8.8999999999999996E-2</v>
      </c>
      <c r="AL65" s="19">
        <f t="shared" si="34"/>
        <v>6.2E-2</v>
      </c>
      <c r="AM65" s="19">
        <f t="shared" si="34"/>
        <v>4.4600000000000001E-2</v>
      </c>
      <c r="AN65" s="19">
        <f t="shared" si="34"/>
        <v>0.2</v>
      </c>
      <c r="AO65" s="19">
        <f t="shared" si="34"/>
        <v>0.22700000000000001</v>
      </c>
      <c r="AP65" s="19">
        <f t="shared" si="34"/>
        <v>0</v>
      </c>
      <c r="AQ65" s="19">
        <f t="shared" si="34"/>
        <v>0.27700000000000002</v>
      </c>
      <c r="AR65" s="19">
        <f t="shared" si="34"/>
        <v>0</v>
      </c>
      <c r="AS65" s="19">
        <f t="shared" si="34"/>
        <v>0.23563000000000001</v>
      </c>
      <c r="AT65" s="19">
        <f t="shared" si="34"/>
        <v>7.2499999999999995E-2</v>
      </c>
      <c r="AU65" s="19">
        <f t="shared" si="34"/>
        <v>6.5329999999999999E-2</v>
      </c>
      <c r="AV65" s="19">
        <f t="shared" si="34"/>
        <v>5.9330000000000001E-2</v>
      </c>
      <c r="AW65" s="19">
        <f t="shared" si="34"/>
        <v>6.7140000000000005E-2</v>
      </c>
      <c r="AX65" s="19">
        <f t="shared" si="34"/>
        <v>7.4290000000000009E-2</v>
      </c>
      <c r="AY65" s="19">
        <f t="shared" si="34"/>
        <v>5.1249999999999997E-2</v>
      </c>
      <c r="AZ65" s="19">
        <f t="shared" si="34"/>
        <v>7.714E-2</v>
      </c>
      <c r="BA65" s="19">
        <f t="shared" si="34"/>
        <v>6.8000000000000005E-2</v>
      </c>
      <c r="BB65" s="19">
        <f t="shared" si="34"/>
        <v>0.06</v>
      </c>
      <c r="BC65" s="19">
        <f t="shared" si="34"/>
        <v>0.13733000000000001</v>
      </c>
      <c r="BD65" s="19">
        <f t="shared" si="34"/>
        <v>0.31900000000000001</v>
      </c>
      <c r="BE65" s="19">
        <f t="shared" si="34"/>
        <v>0.48599999999999999</v>
      </c>
      <c r="BF65" s="19">
        <f t="shared" si="34"/>
        <v>0.56399999999999995</v>
      </c>
      <c r="BG65" s="19">
        <f t="shared" si="34"/>
        <v>0.247</v>
      </c>
      <c r="BH65" s="19">
        <f t="shared" si="34"/>
        <v>0.42699999999999999</v>
      </c>
      <c r="BI65" s="19">
        <f t="shared" si="34"/>
        <v>0.75</v>
      </c>
      <c r="BJ65" s="19">
        <f t="shared" si="34"/>
        <v>3.5999999999999997E-2</v>
      </c>
      <c r="BK65" s="19">
        <f t="shared" si="34"/>
        <v>0.03</v>
      </c>
      <c r="BL65" s="19">
        <f t="shared" si="34"/>
        <v>0.03</v>
      </c>
      <c r="BM65" s="19">
        <f t="shared" si="34"/>
        <v>3.4000000000000002E-2</v>
      </c>
      <c r="BN65" s="19">
        <f t="shared" si="34"/>
        <v>3.5000000000000003E-2</v>
      </c>
      <c r="BO65" s="19">
        <f t="shared" si="34"/>
        <v>0.314</v>
      </c>
      <c r="BP65" s="19">
        <f t="shared" si="34"/>
        <v>0.13888999999999999</v>
      </c>
      <c r="BQ65" s="19">
        <f t="shared" si="34"/>
        <v>2.1999999999999999E-2</v>
      </c>
      <c r="BR65" s="19">
        <f t="shared" ref="BR65" si="36">BR64/1000</f>
        <v>0</v>
      </c>
    </row>
    <row r="66" spans="1:72" ht="17.399999999999999" x14ac:dyDescent="0.35">
      <c r="A66" s="28"/>
      <c r="B66" s="29" t="s">
        <v>30</v>
      </c>
      <c r="C66" s="104"/>
      <c r="D66" s="30">
        <f>D62*D64</f>
        <v>79.743600000000015</v>
      </c>
      <c r="E66" s="30">
        <f t="shared" ref="E66:BQ66" si="37">E62*E64</f>
        <v>0</v>
      </c>
      <c r="F66" s="30">
        <f t="shared" si="37"/>
        <v>44.608000000000004</v>
      </c>
      <c r="G66" s="30">
        <f t="shared" si="37"/>
        <v>0</v>
      </c>
      <c r="H66" s="30">
        <f t="shared" si="37"/>
        <v>60.791999999999994</v>
      </c>
      <c r="I66" s="30">
        <f t="shared" si="37"/>
        <v>0</v>
      </c>
      <c r="J66" s="30">
        <f t="shared" si="37"/>
        <v>689.02632000000006</v>
      </c>
      <c r="K66" s="30">
        <f t="shared" si="37"/>
        <v>282.57808000000006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0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W62*W64</f>
        <v>0</v>
      </c>
      <c r="X66" s="30">
        <f t="shared" si="37"/>
        <v>0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AF62*AF64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50.51720000000001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0.748</v>
      </c>
      <c r="BR66" s="30">
        <f t="shared" ref="BR66" si="39">BR62*BR64</f>
        <v>0</v>
      </c>
      <c r="BS66" s="31">
        <f>SUM(D66:BQ66)</f>
        <v>1208.0132000000001</v>
      </c>
      <c r="BT66" s="32">
        <f>BS66/$C$9</f>
        <v>35.529800000000002</v>
      </c>
    </row>
    <row r="67" spans="1:72" ht="17.399999999999999" x14ac:dyDescent="0.35">
      <c r="A67" s="28"/>
      <c r="B67" s="29" t="s">
        <v>31</v>
      </c>
      <c r="C67" s="104"/>
      <c r="D67" s="30">
        <f>D62*D64</f>
        <v>79.743600000000015</v>
      </c>
      <c r="E67" s="30">
        <f t="shared" ref="E67:BQ67" si="40">E62*E64</f>
        <v>0</v>
      </c>
      <c r="F67" s="30">
        <f t="shared" si="40"/>
        <v>44.608000000000004</v>
      </c>
      <c r="G67" s="30">
        <f t="shared" si="40"/>
        <v>0</v>
      </c>
      <c r="H67" s="30">
        <f t="shared" si="40"/>
        <v>60.791999999999994</v>
      </c>
      <c r="I67" s="30">
        <f t="shared" si="40"/>
        <v>0</v>
      </c>
      <c r="J67" s="30">
        <f t="shared" si="40"/>
        <v>689.02632000000006</v>
      </c>
      <c r="K67" s="30">
        <f t="shared" si="40"/>
        <v>282.57808000000006</v>
      </c>
      <c r="L67" s="30">
        <f t="shared" si="40"/>
        <v>0</v>
      </c>
      <c r="M67" s="30">
        <f t="shared" si="40"/>
        <v>0</v>
      </c>
      <c r="N67" s="30">
        <f t="shared" si="40"/>
        <v>0</v>
      </c>
      <c r="O67" s="30">
        <f t="shared" si="40"/>
        <v>0</v>
      </c>
      <c r="P67" s="30">
        <f t="shared" si="40"/>
        <v>0</v>
      </c>
      <c r="Q67" s="30">
        <f t="shared" si="40"/>
        <v>0</v>
      </c>
      <c r="R67" s="30">
        <f t="shared" si="40"/>
        <v>0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  <c r="W67" s="30">
        <f>W62*W64</f>
        <v>0</v>
      </c>
      <c r="X67" s="30">
        <f t="shared" si="40"/>
        <v>0</v>
      </c>
      <c r="Y67" s="30">
        <f t="shared" si="40"/>
        <v>0</v>
      </c>
      <c r="Z67" s="30">
        <f t="shared" si="40"/>
        <v>0</v>
      </c>
      <c r="AA67" s="30">
        <f t="shared" si="40"/>
        <v>0</v>
      </c>
      <c r="AB67" s="30">
        <f t="shared" si="40"/>
        <v>0</v>
      </c>
      <c r="AC67" s="30">
        <f t="shared" si="40"/>
        <v>0</v>
      </c>
      <c r="AD67" s="30">
        <f t="shared" si="40"/>
        <v>0</v>
      </c>
      <c r="AE67" s="30">
        <f t="shared" si="40"/>
        <v>0</v>
      </c>
      <c r="AF67" s="30">
        <f t="shared" ref="AF67:AI67" si="41">AF62*AF64</f>
        <v>0</v>
      </c>
      <c r="AG67" s="30">
        <f t="shared" si="41"/>
        <v>0</v>
      </c>
      <c r="AH67" s="30">
        <f t="shared" si="41"/>
        <v>0</v>
      </c>
      <c r="AI67" s="30">
        <f t="shared" si="41"/>
        <v>0</v>
      </c>
      <c r="AJ67" s="30">
        <f t="shared" si="40"/>
        <v>0</v>
      </c>
      <c r="AK67" s="30">
        <f t="shared" si="40"/>
        <v>0</v>
      </c>
      <c r="AL67" s="30">
        <f t="shared" si="40"/>
        <v>0</v>
      </c>
      <c r="AM67" s="30">
        <f t="shared" si="40"/>
        <v>0</v>
      </c>
      <c r="AN67" s="30">
        <f t="shared" si="40"/>
        <v>0</v>
      </c>
      <c r="AO67" s="30">
        <f t="shared" si="40"/>
        <v>0</v>
      </c>
      <c r="AP67" s="30">
        <f t="shared" si="40"/>
        <v>0</v>
      </c>
      <c r="AQ67" s="30">
        <f t="shared" si="40"/>
        <v>0</v>
      </c>
      <c r="AR67" s="30">
        <f t="shared" si="40"/>
        <v>0</v>
      </c>
      <c r="AS67" s="30">
        <f t="shared" si="40"/>
        <v>0</v>
      </c>
      <c r="AT67" s="30">
        <f t="shared" si="40"/>
        <v>0</v>
      </c>
      <c r="AU67" s="30">
        <f t="shared" si="40"/>
        <v>0</v>
      </c>
      <c r="AV67" s="30">
        <f t="shared" si="40"/>
        <v>0</v>
      </c>
      <c r="AW67" s="30">
        <f t="shared" si="40"/>
        <v>0</v>
      </c>
      <c r="AX67" s="30">
        <f t="shared" si="40"/>
        <v>50.51720000000001</v>
      </c>
      <c r="AY67" s="30">
        <f t="shared" si="40"/>
        <v>0</v>
      </c>
      <c r="AZ67" s="30">
        <f t="shared" si="40"/>
        <v>0</v>
      </c>
      <c r="BA67" s="30">
        <f t="shared" si="40"/>
        <v>0</v>
      </c>
      <c r="BB67" s="30">
        <f t="shared" si="40"/>
        <v>0</v>
      </c>
      <c r="BC67" s="30">
        <f t="shared" si="40"/>
        <v>0</v>
      </c>
      <c r="BD67" s="30">
        <f t="shared" si="40"/>
        <v>0</v>
      </c>
      <c r="BE67" s="30">
        <f t="shared" si="40"/>
        <v>0</v>
      </c>
      <c r="BF67" s="30">
        <f t="shared" si="40"/>
        <v>0</v>
      </c>
      <c r="BG67" s="30">
        <f t="shared" si="40"/>
        <v>0</v>
      </c>
      <c r="BH67" s="30">
        <f t="shared" si="40"/>
        <v>0</v>
      </c>
      <c r="BI67" s="30">
        <f t="shared" si="40"/>
        <v>0</v>
      </c>
      <c r="BJ67" s="30">
        <f t="shared" si="40"/>
        <v>0</v>
      </c>
      <c r="BK67" s="30">
        <f t="shared" si="40"/>
        <v>0</v>
      </c>
      <c r="BL67" s="30">
        <f t="shared" si="40"/>
        <v>0</v>
      </c>
      <c r="BM67" s="30">
        <f t="shared" si="40"/>
        <v>0</v>
      </c>
      <c r="BN67" s="30">
        <f t="shared" si="40"/>
        <v>0</v>
      </c>
      <c r="BO67" s="30">
        <f t="shared" si="40"/>
        <v>0</v>
      </c>
      <c r="BP67" s="30">
        <f t="shared" si="40"/>
        <v>0</v>
      </c>
      <c r="BQ67" s="30">
        <f t="shared" si="40"/>
        <v>0.748</v>
      </c>
      <c r="BR67" s="30">
        <f t="shared" ref="BR67" si="42">BR62*BR64</f>
        <v>0</v>
      </c>
      <c r="BS67" s="31">
        <f>SUM(D67:BQ67)</f>
        <v>1208.0132000000001</v>
      </c>
      <c r="BT67" s="32">
        <f>BS67/$C$9</f>
        <v>35.529800000000002</v>
      </c>
    </row>
    <row r="69" spans="1:72" x14ac:dyDescent="0.3">
      <c r="L69" s="2"/>
    </row>
    <row r="70" spans="1:72" ht="15" customHeight="1" x14ac:dyDescent="0.3">
      <c r="A70" s="98"/>
      <c r="B70" s="4" t="s">
        <v>3</v>
      </c>
      <c r="C70" s="94" t="s">
        <v>4</v>
      </c>
      <c r="D70" s="96" t="str">
        <f t="shared" ref="D70:T70" si="43">D7</f>
        <v>Хлеб пшеничный</v>
      </c>
      <c r="E70" s="96" t="str">
        <f t="shared" si="43"/>
        <v>Хлеб ржано-пшеничный</v>
      </c>
      <c r="F70" s="96" t="str">
        <f t="shared" si="43"/>
        <v>Сахар</v>
      </c>
      <c r="G70" s="96" t="str">
        <f t="shared" si="43"/>
        <v>Чай</v>
      </c>
      <c r="H70" s="96" t="str">
        <f t="shared" si="43"/>
        <v>Какао</v>
      </c>
      <c r="I70" s="96" t="str">
        <f t="shared" si="43"/>
        <v>Кофейный напиток</v>
      </c>
      <c r="J70" s="96" t="str">
        <f t="shared" si="43"/>
        <v>Молоко 2,5%</v>
      </c>
      <c r="K70" s="96" t="str">
        <f t="shared" si="43"/>
        <v>Масло сливочное</v>
      </c>
      <c r="L70" s="96" t="str">
        <f t="shared" si="43"/>
        <v>Сметана 15%</v>
      </c>
      <c r="M70" s="96" t="str">
        <f t="shared" si="43"/>
        <v>Молоко сухое</v>
      </c>
      <c r="N70" s="96" t="str">
        <f t="shared" si="43"/>
        <v>Снежок 2,5 %</v>
      </c>
      <c r="O70" s="96" t="str">
        <f t="shared" si="43"/>
        <v>Творог 5%</v>
      </c>
      <c r="P70" s="96" t="str">
        <f t="shared" si="43"/>
        <v>Молоко сгущенное</v>
      </c>
      <c r="Q70" s="96" t="str">
        <f t="shared" si="43"/>
        <v xml:space="preserve">Джем Сава </v>
      </c>
      <c r="R70" s="96" t="str">
        <f t="shared" si="43"/>
        <v>Сыр</v>
      </c>
      <c r="S70" s="96" t="str">
        <f t="shared" si="43"/>
        <v>Зеленый горошек</v>
      </c>
      <c r="T70" s="96" t="str">
        <f t="shared" si="43"/>
        <v>Кукуруза консервирован.</v>
      </c>
      <c r="U70" s="96" t="str">
        <f>U7</f>
        <v>Консервы рыбные</v>
      </c>
      <c r="V70" s="96" t="str">
        <f>V7</f>
        <v>Огурцы консервирован.</v>
      </c>
      <c r="W70" s="35"/>
      <c r="X70" s="96" t="str">
        <f>X7</f>
        <v>Яйцо</v>
      </c>
      <c r="Y70" s="96" t="str">
        <f t="shared" ref="Y70:BE70" si="44">Y7</f>
        <v>Икра кабачковая</v>
      </c>
      <c r="Z70" s="96" t="str">
        <f t="shared" si="44"/>
        <v>Изюм</v>
      </c>
      <c r="AA70" s="96" t="str">
        <f t="shared" si="44"/>
        <v>Курага</v>
      </c>
      <c r="AB70" s="96" t="str">
        <f t="shared" si="44"/>
        <v>Чернослив</v>
      </c>
      <c r="AC70" s="96" t="str">
        <f t="shared" si="44"/>
        <v>Шиповник</v>
      </c>
      <c r="AD70" s="96" t="str">
        <f t="shared" si="44"/>
        <v>Сухофрукты</v>
      </c>
      <c r="AE70" s="96" t="str">
        <f t="shared" si="44"/>
        <v>Ягода свежемороженная</v>
      </c>
      <c r="AF70" s="96" t="str">
        <f t="shared" ref="AF70:AI70" si="45">AF7</f>
        <v>Апельсин</v>
      </c>
      <c r="AG70" s="96" t="str">
        <f t="shared" si="45"/>
        <v>Банан</v>
      </c>
      <c r="AH70" s="96" t="str">
        <f t="shared" si="45"/>
        <v>Лимон</v>
      </c>
      <c r="AI70" s="96" t="str">
        <f t="shared" si="45"/>
        <v>Яблоко</v>
      </c>
      <c r="AJ70" s="96" t="str">
        <f t="shared" si="44"/>
        <v>Кисель</v>
      </c>
      <c r="AK70" s="96" t="str">
        <f t="shared" si="44"/>
        <v xml:space="preserve">Сок </v>
      </c>
      <c r="AL70" s="96" t="str">
        <f t="shared" si="44"/>
        <v>Макаронные изделия</v>
      </c>
      <c r="AM70" s="96" t="str">
        <f t="shared" si="44"/>
        <v>Мука</v>
      </c>
      <c r="AN70" s="96" t="str">
        <f t="shared" si="44"/>
        <v>Дрожжи</v>
      </c>
      <c r="AO70" s="96" t="str">
        <f t="shared" si="44"/>
        <v>Печенье</v>
      </c>
      <c r="AP70" s="96" t="str">
        <f t="shared" si="44"/>
        <v>Пряники</v>
      </c>
      <c r="AQ70" s="96" t="str">
        <f t="shared" si="44"/>
        <v>Вафли</v>
      </c>
      <c r="AR70" s="96" t="str">
        <f t="shared" si="44"/>
        <v>Конфеты</v>
      </c>
      <c r="AS70" s="96" t="str">
        <f t="shared" si="44"/>
        <v>Повидло Сава</v>
      </c>
      <c r="AT70" s="96" t="str">
        <f t="shared" si="44"/>
        <v>Крупа геркулес</v>
      </c>
      <c r="AU70" s="96" t="str">
        <f t="shared" si="44"/>
        <v>Крупа горох</v>
      </c>
      <c r="AV70" s="96" t="str">
        <f t="shared" si="44"/>
        <v>Крупа гречневая</v>
      </c>
      <c r="AW70" s="96" t="str">
        <f t="shared" si="44"/>
        <v>Крупа кукурузная</v>
      </c>
      <c r="AX70" s="96" t="str">
        <f t="shared" si="44"/>
        <v>Крупа манная</v>
      </c>
      <c r="AY70" s="96" t="str">
        <f t="shared" si="44"/>
        <v>Крупа перловая</v>
      </c>
      <c r="AZ70" s="96" t="str">
        <f t="shared" si="44"/>
        <v>Крупа пшеничная</v>
      </c>
      <c r="BA70" s="96" t="str">
        <f t="shared" si="44"/>
        <v>Крупа пшено</v>
      </c>
      <c r="BB70" s="96" t="str">
        <f t="shared" si="44"/>
        <v>Крупа ячневая</v>
      </c>
      <c r="BC70" s="96" t="str">
        <f t="shared" si="44"/>
        <v>Рис</v>
      </c>
      <c r="BD70" s="96" t="str">
        <f t="shared" si="44"/>
        <v>Цыпленок бройлер</v>
      </c>
      <c r="BE70" s="96" t="str">
        <f t="shared" si="44"/>
        <v>Филе куриное</v>
      </c>
      <c r="BF70" s="96" t="str">
        <f>BF7</f>
        <v>Фарш говяжий</v>
      </c>
      <c r="BG70" s="96" t="str">
        <f>BG7</f>
        <v>Печень куриная</v>
      </c>
      <c r="BH70" s="96" t="str">
        <f>BH7</f>
        <v>Филе минтая</v>
      </c>
      <c r="BI70" s="96" t="str">
        <f t="shared" ref="BI70:BQ70" si="46">BI7</f>
        <v>Филе сельди слабосол.</v>
      </c>
      <c r="BJ70" s="96" t="str">
        <f t="shared" si="46"/>
        <v>Картофель</v>
      </c>
      <c r="BK70" s="96" t="str">
        <f t="shared" si="46"/>
        <v>Морковь</v>
      </c>
      <c r="BL70" s="96" t="str">
        <f t="shared" si="46"/>
        <v>Лук</v>
      </c>
      <c r="BM70" s="96" t="str">
        <f t="shared" si="46"/>
        <v>Капуста</v>
      </c>
      <c r="BN70" s="96" t="str">
        <f t="shared" si="46"/>
        <v>Свекла</v>
      </c>
      <c r="BO70" s="96" t="str">
        <f t="shared" si="46"/>
        <v>Томатная паста</v>
      </c>
      <c r="BP70" s="96" t="str">
        <f t="shared" si="46"/>
        <v>Масло растительное</v>
      </c>
      <c r="BQ70" s="96" t="str">
        <f t="shared" si="46"/>
        <v>Соль</v>
      </c>
      <c r="BR70" s="96" t="str">
        <f t="shared" ref="BR70" si="47">BR7</f>
        <v>Аскорбиновая кислота</v>
      </c>
      <c r="BS70" s="105" t="s">
        <v>5</v>
      </c>
      <c r="BT70" s="105" t="s">
        <v>6</v>
      </c>
    </row>
    <row r="71" spans="1:72" ht="28.5" customHeight="1" x14ac:dyDescent="0.3">
      <c r="A71" s="99"/>
      <c r="B71" s="5" t="s">
        <v>7</v>
      </c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35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105"/>
      <c r="BT71" s="105"/>
    </row>
    <row r="72" spans="1:72" x14ac:dyDescent="0.3">
      <c r="A72" s="100" t="s">
        <v>12</v>
      </c>
      <c r="B72" s="6" t="str">
        <f>B14</f>
        <v>Суп шахтерский</v>
      </c>
      <c r="C72" s="101">
        <f>$E$6</f>
        <v>34</v>
      </c>
      <c r="D72" s="6">
        <f t="shared" ref="D72:BQ76" si="48">D14</f>
        <v>0</v>
      </c>
      <c r="E72" s="6">
        <f t="shared" si="48"/>
        <v>0</v>
      </c>
      <c r="F72" s="6">
        <f t="shared" si="48"/>
        <v>0</v>
      </c>
      <c r="G72" s="6">
        <f t="shared" si="48"/>
        <v>0</v>
      </c>
      <c r="H72" s="6">
        <f t="shared" si="48"/>
        <v>0</v>
      </c>
      <c r="I72" s="6">
        <f t="shared" si="48"/>
        <v>0</v>
      </c>
      <c r="J72" s="6">
        <f t="shared" si="48"/>
        <v>0</v>
      </c>
      <c r="K72" s="6">
        <f t="shared" si="48"/>
        <v>3.0000000000000001E-3</v>
      </c>
      <c r="L72" s="6">
        <f t="shared" si="48"/>
        <v>7.0000000000000001E-3</v>
      </c>
      <c r="M72" s="6">
        <f t="shared" si="48"/>
        <v>0</v>
      </c>
      <c r="N72" s="6">
        <f t="shared" si="48"/>
        <v>0</v>
      </c>
      <c r="O72" s="6">
        <f t="shared" si="48"/>
        <v>0</v>
      </c>
      <c r="P72" s="6">
        <f t="shared" si="48"/>
        <v>0</v>
      </c>
      <c r="Q72" s="6">
        <f t="shared" si="48"/>
        <v>0</v>
      </c>
      <c r="R72" s="6">
        <f t="shared" si="48"/>
        <v>0</v>
      </c>
      <c r="S72" s="6">
        <f t="shared" si="48"/>
        <v>0</v>
      </c>
      <c r="T72" s="6">
        <f t="shared" si="48"/>
        <v>0</v>
      </c>
      <c r="U72" s="6">
        <f t="shared" si="48"/>
        <v>0</v>
      </c>
      <c r="V72" s="6">
        <f t="shared" si="48"/>
        <v>0</v>
      </c>
      <c r="W72" s="6">
        <f t="shared" si="48"/>
        <v>0</v>
      </c>
      <c r="X72" s="6">
        <f t="shared" si="48"/>
        <v>0</v>
      </c>
      <c r="Y72" s="6">
        <f t="shared" si="48"/>
        <v>0</v>
      </c>
      <c r="Z72" s="6">
        <f t="shared" si="48"/>
        <v>0</v>
      </c>
      <c r="AA72" s="6">
        <f t="shared" si="48"/>
        <v>0</v>
      </c>
      <c r="AB72" s="6">
        <f t="shared" si="48"/>
        <v>0</v>
      </c>
      <c r="AC72" s="6">
        <f t="shared" si="48"/>
        <v>0</v>
      </c>
      <c r="AD72" s="6">
        <f t="shared" si="48"/>
        <v>0</v>
      </c>
      <c r="AE72" s="6">
        <f t="shared" si="48"/>
        <v>0</v>
      </c>
      <c r="AF72" s="6">
        <f t="shared" ref="AF72:AI75" si="49">AF14</f>
        <v>0</v>
      </c>
      <c r="AG72" s="6">
        <f t="shared" si="49"/>
        <v>0</v>
      </c>
      <c r="AH72" s="6">
        <f t="shared" si="49"/>
        <v>0</v>
      </c>
      <c r="AI72" s="6">
        <f t="shared" si="49"/>
        <v>0</v>
      </c>
      <c r="AJ72" s="6">
        <f t="shared" si="48"/>
        <v>0</v>
      </c>
      <c r="AK72" s="6">
        <f t="shared" si="48"/>
        <v>0</v>
      </c>
      <c r="AL72" s="6">
        <f t="shared" si="48"/>
        <v>0</v>
      </c>
      <c r="AM72" s="6">
        <f t="shared" si="48"/>
        <v>0</v>
      </c>
      <c r="AN72" s="6">
        <f t="shared" si="48"/>
        <v>0</v>
      </c>
      <c r="AO72" s="6">
        <f t="shared" si="48"/>
        <v>0</v>
      </c>
      <c r="AP72" s="6">
        <f t="shared" si="48"/>
        <v>0</v>
      </c>
      <c r="AQ72" s="6">
        <f t="shared" si="48"/>
        <v>0</v>
      </c>
      <c r="AR72" s="6">
        <f t="shared" si="48"/>
        <v>0</v>
      </c>
      <c r="AS72" s="6">
        <f t="shared" si="48"/>
        <v>0</v>
      </c>
      <c r="AT72" s="6">
        <f t="shared" si="48"/>
        <v>0</v>
      </c>
      <c r="AU72" s="6">
        <f t="shared" si="48"/>
        <v>0</v>
      </c>
      <c r="AV72" s="6">
        <f t="shared" si="48"/>
        <v>8.0000000000000002E-3</v>
      </c>
      <c r="AW72" s="6">
        <f t="shared" si="48"/>
        <v>0</v>
      </c>
      <c r="AX72" s="6">
        <f t="shared" si="48"/>
        <v>0</v>
      </c>
      <c r="AY72" s="6">
        <f t="shared" si="48"/>
        <v>0</v>
      </c>
      <c r="AZ72" s="6">
        <f t="shared" si="48"/>
        <v>0</v>
      </c>
      <c r="BA72" s="6">
        <f t="shared" si="48"/>
        <v>0</v>
      </c>
      <c r="BB72" s="6">
        <f t="shared" si="48"/>
        <v>0</v>
      </c>
      <c r="BC72" s="6">
        <f t="shared" si="48"/>
        <v>0</v>
      </c>
      <c r="BD72" s="6">
        <f t="shared" si="48"/>
        <v>2.9000000000000001E-2</v>
      </c>
      <c r="BE72" s="6">
        <f t="shared" si="48"/>
        <v>0</v>
      </c>
      <c r="BF72" s="6">
        <f t="shared" si="48"/>
        <v>0</v>
      </c>
      <c r="BG72" s="6">
        <f t="shared" si="48"/>
        <v>0</v>
      </c>
      <c r="BH72" s="6">
        <f t="shared" si="48"/>
        <v>0</v>
      </c>
      <c r="BI72" s="6">
        <f t="shared" si="48"/>
        <v>0</v>
      </c>
      <c r="BJ72" s="6">
        <f t="shared" si="48"/>
        <v>0.1</v>
      </c>
      <c r="BK72" s="6">
        <f t="shared" si="48"/>
        <v>1.2500000000000001E-2</v>
      </c>
      <c r="BL72" s="6">
        <f t="shared" si="48"/>
        <v>1.2999999999999999E-2</v>
      </c>
      <c r="BM72" s="6">
        <f t="shared" si="48"/>
        <v>0</v>
      </c>
      <c r="BN72" s="6">
        <f t="shared" si="48"/>
        <v>0</v>
      </c>
      <c r="BO72" s="6">
        <f t="shared" si="48"/>
        <v>0</v>
      </c>
      <c r="BP72" s="6">
        <f t="shared" si="48"/>
        <v>3.0000000000000001E-3</v>
      </c>
      <c r="BQ72" s="6">
        <f t="shared" si="48"/>
        <v>2E-3</v>
      </c>
      <c r="BR72" s="6">
        <f t="shared" ref="BR72:BR75" si="50">BR14</f>
        <v>0</v>
      </c>
    </row>
    <row r="73" spans="1:72" x14ac:dyDescent="0.3">
      <c r="A73" s="100"/>
      <c r="B73" s="6" t="str">
        <f t="shared" ref="B73:B78" si="51">B15</f>
        <v>Капуста, тушеная с мясом</v>
      </c>
      <c r="C73" s="102"/>
      <c r="D73" s="6">
        <f t="shared" si="48"/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2E-3</v>
      </c>
      <c r="L73" s="6">
        <f t="shared" si="48"/>
        <v>0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si="49"/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0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0.04</v>
      </c>
      <c r="BE73" s="6">
        <f t="shared" si="48"/>
        <v>0</v>
      </c>
      <c r="BF73" s="6">
        <f t="shared" si="48"/>
        <v>7.0000000000000001E-3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</v>
      </c>
      <c r="BK73" s="6">
        <f t="shared" si="48"/>
        <v>8.9999999999999993E-3</v>
      </c>
      <c r="BL73" s="6">
        <f t="shared" si="48"/>
        <v>1.4999999999999999E-2</v>
      </c>
      <c r="BM73" s="6">
        <f t="shared" si="48"/>
        <v>0.18</v>
      </c>
      <c r="BN73" s="6">
        <f t="shared" si="48"/>
        <v>0</v>
      </c>
      <c r="BO73" s="6">
        <f t="shared" si="48"/>
        <v>3.0000000000000001E-3</v>
      </c>
      <c r="BP73" s="6">
        <f t="shared" si="48"/>
        <v>4.0000000000000001E-3</v>
      </c>
      <c r="BQ73" s="6">
        <f t="shared" si="48"/>
        <v>2E-3</v>
      </c>
      <c r="BR73" s="6">
        <f t="shared" si="50"/>
        <v>0</v>
      </c>
    </row>
    <row r="74" spans="1:72" x14ac:dyDescent="0.3">
      <c r="A74" s="100"/>
      <c r="B74" s="6" t="str">
        <f t="shared" si="51"/>
        <v>Хлеб пшеничный</v>
      </c>
      <c r="C74" s="102"/>
      <c r="D74" s="6">
        <f t="shared" si="48"/>
        <v>0.03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0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</v>
      </c>
      <c r="BE74" s="6">
        <f t="shared" si="48"/>
        <v>0</v>
      </c>
      <c r="BF74" s="6">
        <f t="shared" si="48"/>
        <v>0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0</v>
      </c>
      <c r="BL74" s="6">
        <f t="shared" si="48"/>
        <v>0</v>
      </c>
      <c r="BM74" s="6">
        <f t="shared" si="48"/>
        <v>0</v>
      </c>
      <c r="BN74" s="6">
        <f t="shared" si="48"/>
        <v>0</v>
      </c>
      <c r="BO74" s="6">
        <f t="shared" si="48"/>
        <v>0</v>
      </c>
      <c r="BP74" s="6">
        <f t="shared" si="48"/>
        <v>0</v>
      </c>
      <c r="BQ74" s="6">
        <f t="shared" si="48"/>
        <v>0</v>
      </c>
      <c r="BR74" s="6">
        <f t="shared" si="50"/>
        <v>0</v>
      </c>
    </row>
    <row r="75" spans="1:72" x14ac:dyDescent="0.3">
      <c r="A75" s="100"/>
      <c r="B75" s="6" t="str">
        <f t="shared" si="51"/>
        <v>Хлеб ржано-пшеничный</v>
      </c>
      <c r="C75" s="102"/>
      <c r="D75" s="6">
        <f t="shared" si="48"/>
        <v>0</v>
      </c>
      <c r="E75" s="6">
        <f t="shared" si="48"/>
        <v>5.1470000000000002E-2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6">
        <f t="shared" si="50"/>
        <v>0</v>
      </c>
    </row>
    <row r="76" spans="1:72" x14ac:dyDescent="0.3">
      <c r="A76" s="100"/>
      <c r="B76" s="6" t="str">
        <f t="shared" si="51"/>
        <v>Компот из сухофруктов</v>
      </c>
      <c r="C76" s="102"/>
      <c r="D76" s="6">
        <f t="shared" si="48"/>
        <v>0</v>
      </c>
      <c r="E76" s="6">
        <f t="shared" si="48"/>
        <v>0</v>
      </c>
      <c r="F76" s="6">
        <f t="shared" si="48"/>
        <v>1.4999999999999999E-2</v>
      </c>
      <c r="G76" s="6">
        <f t="shared" ref="G76:BQ78" si="52">G18</f>
        <v>0</v>
      </c>
      <c r="H76" s="6">
        <f t="shared" si="52"/>
        <v>0</v>
      </c>
      <c r="I76" s="6">
        <f t="shared" si="52"/>
        <v>0</v>
      </c>
      <c r="J76" s="6">
        <f t="shared" si="52"/>
        <v>0</v>
      </c>
      <c r="K76" s="6">
        <f t="shared" si="52"/>
        <v>0</v>
      </c>
      <c r="L76" s="6">
        <f t="shared" si="52"/>
        <v>0</v>
      </c>
      <c r="M76" s="6">
        <f t="shared" si="52"/>
        <v>0</v>
      </c>
      <c r="N76" s="6">
        <f t="shared" si="52"/>
        <v>0</v>
      </c>
      <c r="O76" s="6">
        <f t="shared" si="52"/>
        <v>0</v>
      </c>
      <c r="P76" s="6">
        <f t="shared" si="52"/>
        <v>0</v>
      </c>
      <c r="Q76" s="6">
        <f t="shared" si="52"/>
        <v>0</v>
      </c>
      <c r="R76" s="6">
        <f t="shared" si="52"/>
        <v>0</v>
      </c>
      <c r="S76" s="6">
        <f t="shared" si="52"/>
        <v>0</v>
      </c>
      <c r="T76" s="6">
        <f t="shared" si="52"/>
        <v>0</v>
      </c>
      <c r="U76" s="6">
        <f t="shared" si="52"/>
        <v>0</v>
      </c>
      <c r="V76" s="6">
        <f t="shared" si="52"/>
        <v>0</v>
      </c>
      <c r="W76" s="6">
        <f t="shared" si="52"/>
        <v>0</v>
      </c>
      <c r="X76" s="6">
        <f t="shared" si="52"/>
        <v>0</v>
      </c>
      <c r="Y76" s="6">
        <f t="shared" si="52"/>
        <v>0</v>
      </c>
      <c r="Z76" s="6">
        <f t="shared" si="52"/>
        <v>0</v>
      </c>
      <c r="AA76" s="6">
        <f t="shared" si="52"/>
        <v>0</v>
      </c>
      <c r="AB76" s="6">
        <f t="shared" si="52"/>
        <v>0</v>
      </c>
      <c r="AC76" s="6">
        <f t="shared" si="52"/>
        <v>0</v>
      </c>
      <c r="AD76" s="6">
        <f t="shared" si="52"/>
        <v>2.1999999999999999E-2</v>
      </c>
      <c r="AE76" s="6">
        <f t="shared" si="52"/>
        <v>0</v>
      </c>
      <c r="AF76" s="6">
        <f t="shared" ref="AF76:AI76" si="53">AF18</f>
        <v>0</v>
      </c>
      <c r="AG76" s="6">
        <f t="shared" si="53"/>
        <v>0</v>
      </c>
      <c r="AH76" s="6">
        <f t="shared" si="53"/>
        <v>0</v>
      </c>
      <c r="AI76" s="6">
        <f t="shared" si="53"/>
        <v>0</v>
      </c>
      <c r="AJ76" s="6">
        <f t="shared" si="52"/>
        <v>0</v>
      </c>
      <c r="AK76" s="6">
        <f t="shared" si="52"/>
        <v>0</v>
      </c>
      <c r="AL76" s="6">
        <f t="shared" si="52"/>
        <v>0</v>
      </c>
      <c r="AM76" s="6">
        <f t="shared" si="52"/>
        <v>0</v>
      </c>
      <c r="AN76" s="6">
        <f t="shared" si="52"/>
        <v>0</v>
      </c>
      <c r="AO76" s="6">
        <f t="shared" si="52"/>
        <v>0</v>
      </c>
      <c r="AP76" s="6">
        <f t="shared" si="52"/>
        <v>0</v>
      </c>
      <c r="AQ76" s="6">
        <f t="shared" si="52"/>
        <v>0</v>
      </c>
      <c r="AR76" s="6">
        <f t="shared" si="52"/>
        <v>0</v>
      </c>
      <c r="AS76" s="6">
        <f t="shared" si="52"/>
        <v>0</v>
      </c>
      <c r="AT76" s="6">
        <f t="shared" si="52"/>
        <v>0</v>
      </c>
      <c r="AU76" s="6">
        <f t="shared" si="52"/>
        <v>0</v>
      </c>
      <c r="AV76" s="6">
        <f t="shared" si="52"/>
        <v>0</v>
      </c>
      <c r="AW76" s="6">
        <f t="shared" si="52"/>
        <v>0</v>
      </c>
      <c r="AX76" s="6">
        <f t="shared" si="52"/>
        <v>0</v>
      </c>
      <c r="AY76" s="6">
        <f t="shared" si="52"/>
        <v>0</v>
      </c>
      <c r="AZ76" s="6">
        <f t="shared" si="52"/>
        <v>0</v>
      </c>
      <c r="BA76" s="6">
        <f t="shared" si="52"/>
        <v>0</v>
      </c>
      <c r="BB76" s="6">
        <f t="shared" si="52"/>
        <v>0</v>
      </c>
      <c r="BC76" s="6">
        <f t="shared" si="52"/>
        <v>0</v>
      </c>
      <c r="BD76" s="6">
        <f t="shared" si="52"/>
        <v>0</v>
      </c>
      <c r="BE76" s="6">
        <f t="shared" si="52"/>
        <v>0</v>
      </c>
      <c r="BF76" s="6">
        <f t="shared" si="52"/>
        <v>0</v>
      </c>
      <c r="BG76" s="6">
        <f t="shared" si="52"/>
        <v>0</v>
      </c>
      <c r="BH76" s="6">
        <f t="shared" si="52"/>
        <v>0</v>
      </c>
      <c r="BI76" s="6">
        <f t="shared" si="52"/>
        <v>0</v>
      </c>
      <c r="BJ76" s="6">
        <f t="shared" si="52"/>
        <v>0</v>
      </c>
      <c r="BK76" s="6">
        <f t="shared" si="52"/>
        <v>0</v>
      </c>
      <c r="BL76" s="6">
        <f t="shared" si="52"/>
        <v>0</v>
      </c>
      <c r="BM76" s="6">
        <f t="shared" si="52"/>
        <v>0</v>
      </c>
      <c r="BN76" s="6">
        <f t="shared" si="52"/>
        <v>0</v>
      </c>
      <c r="BO76" s="6">
        <f t="shared" si="52"/>
        <v>0</v>
      </c>
      <c r="BP76" s="6">
        <f t="shared" si="52"/>
        <v>0</v>
      </c>
      <c r="BQ76" s="6">
        <f t="shared" si="52"/>
        <v>0</v>
      </c>
      <c r="BR76" s="6">
        <f t="shared" ref="BR76" si="54">BR18</f>
        <v>5.0000000000000002E-5</v>
      </c>
    </row>
    <row r="77" spans="1:72" x14ac:dyDescent="0.3">
      <c r="A77" s="100"/>
      <c r="B77" s="6">
        <f t="shared" si="51"/>
        <v>0</v>
      </c>
      <c r="C77" s="102"/>
      <c r="D77" s="6">
        <f t="shared" ref="D77:BQ78" si="55">D19</f>
        <v>0</v>
      </c>
      <c r="E77" s="6">
        <f t="shared" si="55"/>
        <v>0</v>
      </c>
      <c r="F77" s="6">
        <f t="shared" si="55"/>
        <v>0</v>
      </c>
      <c r="G77" s="6">
        <f t="shared" si="55"/>
        <v>0</v>
      </c>
      <c r="H77" s="6">
        <f t="shared" si="55"/>
        <v>0</v>
      </c>
      <c r="I77" s="6">
        <f t="shared" si="55"/>
        <v>0</v>
      </c>
      <c r="J77" s="6">
        <f t="shared" si="55"/>
        <v>0</v>
      </c>
      <c r="K77" s="6">
        <f t="shared" si="55"/>
        <v>0</v>
      </c>
      <c r="L77" s="6">
        <f t="shared" si="55"/>
        <v>0</v>
      </c>
      <c r="M77" s="6">
        <f t="shared" si="55"/>
        <v>0</v>
      </c>
      <c r="N77" s="6">
        <f t="shared" si="55"/>
        <v>0</v>
      </c>
      <c r="O77" s="6">
        <f t="shared" si="55"/>
        <v>0</v>
      </c>
      <c r="P77" s="6">
        <f t="shared" si="55"/>
        <v>0</v>
      </c>
      <c r="Q77" s="6">
        <f t="shared" si="55"/>
        <v>0</v>
      </c>
      <c r="R77" s="6">
        <f t="shared" si="55"/>
        <v>0</v>
      </c>
      <c r="S77" s="6">
        <f t="shared" si="55"/>
        <v>0</v>
      </c>
      <c r="T77" s="6">
        <f t="shared" si="55"/>
        <v>0</v>
      </c>
      <c r="U77" s="6">
        <f t="shared" si="55"/>
        <v>0</v>
      </c>
      <c r="V77" s="6">
        <f t="shared" si="55"/>
        <v>0</v>
      </c>
      <c r="W77" s="6">
        <f t="shared" si="52"/>
        <v>0</v>
      </c>
      <c r="X77" s="6">
        <f t="shared" si="55"/>
        <v>0</v>
      </c>
      <c r="Y77" s="6">
        <f t="shared" si="55"/>
        <v>0</v>
      </c>
      <c r="Z77" s="6">
        <f t="shared" si="55"/>
        <v>0</v>
      </c>
      <c r="AA77" s="6">
        <f t="shared" si="55"/>
        <v>0</v>
      </c>
      <c r="AB77" s="6">
        <f t="shared" si="55"/>
        <v>0</v>
      </c>
      <c r="AC77" s="6">
        <f t="shared" si="55"/>
        <v>0</v>
      </c>
      <c r="AD77" s="6">
        <f t="shared" si="55"/>
        <v>0</v>
      </c>
      <c r="AE77" s="6">
        <f t="shared" si="55"/>
        <v>0</v>
      </c>
      <c r="AF77" s="6">
        <f t="shared" ref="AF77:AI77" si="56">AF19</f>
        <v>0</v>
      </c>
      <c r="AG77" s="6">
        <f t="shared" si="56"/>
        <v>0</v>
      </c>
      <c r="AH77" s="6">
        <f t="shared" si="56"/>
        <v>0</v>
      </c>
      <c r="AI77" s="6">
        <f t="shared" si="56"/>
        <v>0</v>
      </c>
      <c r="AJ77" s="6">
        <f t="shared" si="55"/>
        <v>0</v>
      </c>
      <c r="AK77" s="6">
        <f t="shared" si="55"/>
        <v>0</v>
      </c>
      <c r="AL77" s="6">
        <f t="shared" si="55"/>
        <v>0</v>
      </c>
      <c r="AM77" s="6">
        <f t="shared" si="55"/>
        <v>0</v>
      </c>
      <c r="AN77" s="6">
        <f t="shared" si="55"/>
        <v>0</v>
      </c>
      <c r="AO77" s="6">
        <f t="shared" si="55"/>
        <v>0</v>
      </c>
      <c r="AP77" s="6">
        <f t="shared" si="55"/>
        <v>0</v>
      </c>
      <c r="AQ77" s="6">
        <f t="shared" si="55"/>
        <v>0</v>
      </c>
      <c r="AR77" s="6">
        <f t="shared" si="55"/>
        <v>0</v>
      </c>
      <c r="AS77" s="6">
        <f t="shared" si="55"/>
        <v>0</v>
      </c>
      <c r="AT77" s="6">
        <f t="shared" si="55"/>
        <v>0</v>
      </c>
      <c r="AU77" s="6">
        <f t="shared" si="55"/>
        <v>0</v>
      </c>
      <c r="AV77" s="6">
        <f t="shared" si="55"/>
        <v>0</v>
      </c>
      <c r="AW77" s="6">
        <f t="shared" si="55"/>
        <v>0</v>
      </c>
      <c r="AX77" s="6">
        <f t="shared" si="55"/>
        <v>0</v>
      </c>
      <c r="AY77" s="6">
        <f t="shared" si="55"/>
        <v>0</v>
      </c>
      <c r="AZ77" s="6">
        <f t="shared" si="55"/>
        <v>0</v>
      </c>
      <c r="BA77" s="6">
        <f t="shared" si="55"/>
        <v>0</v>
      </c>
      <c r="BB77" s="6">
        <f t="shared" si="55"/>
        <v>0</v>
      </c>
      <c r="BC77" s="6">
        <f t="shared" si="55"/>
        <v>0</v>
      </c>
      <c r="BD77" s="6">
        <f t="shared" si="55"/>
        <v>0</v>
      </c>
      <c r="BE77" s="6">
        <f t="shared" si="55"/>
        <v>0</v>
      </c>
      <c r="BF77" s="6">
        <f t="shared" si="55"/>
        <v>0</v>
      </c>
      <c r="BG77" s="6">
        <f t="shared" si="55"/>
        <v>0</v>
      </c>
      <c r="BH77" s="6">
        <f t="shared" si="55"/>
        <v>0</v>
      </c>
      <c r="BI77" s="6">
        <f t="shared" si="55"/>
        <v>0</v>
      </c>
      <c r="BJ77" s="6">
        <f t="shared" si="55"/>
        <v>0</v>
      </c>
      <c r="BK77" s="6">
        <f t="shared" si="55"/>
        <v>0</v>
      </c>
      <c r="BL77" s="6">
        <f t="shared" si="55"/>
        <v>0</v>
      </c>
      <c r="BM77" s="6">
        <f t="shared" si="55"/>
        <v>0</v>
      </c>
      <c r="BN77" s="6">
        <f t="shared" si="55"/>
        <v>0</v>
      </c>
      <c r="BO77" s="6">
        <f t="shared" si="55"/>
        <v>0</v>
      </c>
      <c r="BP77" s="6">
        <f t="shared" si="55"/>
        <v>0</v>
      </c>
      <c r="BQ77" s="6">
        <f t="shared" si="55"/>
        <v>0</v>
      </c>
      <c r="BR77" s="6">
        <f t="shared" ref="BR77" si="57">BR19</f>
        <v>0</v>
      </c>
    </row>
    <row r="78" spans="1:72" x14ac:dyDescent="0.3">
      <c r="A78" s="100"/>
      <c r="B78" s="6">
        <f t="shared" si="51"/>
        <v>0</v>
      </c>
      <c r="C78" s="103"/>
      <c r="D78" s="6">
        <f t="shared" si="55"/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8">AF20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6">
        <f t="shared" ref="BR78" si="59">BR20</f>
        <v>0</v>
      </c>
    </row>
    <row r="79" spans="1:72" ht="17.399999999999999" x14ac:dyDescent="0.35">
      <c r="B79" s="20" t="s">
        <v>24</v>
      </c>
      <c r="C79" s="18"/>
      <c r="D79" s="19">
        <f>SUM(D72:D78)</f>
        <v>0.03</v>
      </c>
      <c r="E79" s="19">
        <f t="shared" ref="E79:BQ79" si="60">SUM(E72:E78)</f>
        <v>5.1470000000000002E-2</v>
      </c>
      <c r="F79" s="19">
        <f t="shared" si="60"/>
        <v>1.4999999999999999E-2</v>
      </c>
      <c r="G79" s="19">
        <f t="shared" si="60"/>
        <v>0</v>
      </c>
      <c r="H79" s="19">
        <f t="shared" si="60"/>
        <v>0</v>
      </c>
      <c r="I79" s="19">
        <f t="shared" si="60"/>
        <v>0</v>
      </c>
      <c r="J79" s="19">
        <f t="shared" si="60"/>
        <v>0</v>
      </c>
      <c r="K79" s="19">
        <f t="shared" si="60"/>
        <v>5.0000000000000001E-3</v>
      </c>
      <c r="L79" s="19">
        <f t="shared" si="60"/>
        <v>7.0000000000000001E-3</v>
      </c>
      <c r="M79" s="19">
        <f t="shared" si="60"/>
        <v>0</v>
      </c>
      <c r="N79" s="19">
        <f t="shared" si="60"/>
        <v>0</v>
      </c>
      <c r="O79" s="19">
        <f t="shared" si="60"/>
        <v>0</v>
      </c>
      <c r="P79" s="19">
        <f t="shared" si="60"/>
        <v>0</v>
      </c>
      <c r="Q79" s="19">
        <f t="shared" si="60"/>
        <v>0</v>
      </c>
      <c r="R79" s="19">
        <f t="shared" si="60"/>
        <v>0</v>
      </c>
      <c r="S79" s="19">
        <f t="shared" si="60"/>
        <v>0</v>
      </c>
      <c r="T79" s="19">
        <f t="shared" si="60"/>
        <v>0</v>
      </c>
      <c r="U79" s="19">
        <f t="shared" si="60"/>
        <v>0</v>
      </c>
      <c r="V79" s="19">
        <f t="shared" si="60"/>
        <v>0</v>
      </c>
      <c r="W79" s="19">
        <f>SUM(W72:W78)</f>
        <v>0</v>
      </c>
      <c r="X79" s="19">
        <f t="shared" si="60"/>
        <v>0</v>
      </c>
      <c r="Y79" s="19">
        <f t="shared" si="60"/>
        <v>0</v>
      </c>
      <c r="Z79" s="19">
        <f t="shared" si="60"/>
        <v>0</v>
      </c>
      <c r="AA79" s="19">
        <f t="shared" si="60"/>
        <v>0</v>
      </c>
      <c r="AB79" s="19">
        <f t="shared" si="60"/>
        <v>0</v>
      </c>
      <c r="AC79" s="19">
        <f t="shared" si="60"/>
        <v>0</v>
      </c>
      <c r="AD79" s="19">
        <f t="shared" si="60"/>
        <v>2.1999999999999999E-2</v>
      </c>
      <c r="AE79" s="19">
        <f t="shared" si="60"/>
        <v>0</v>
      </c>
      <c r="AF79" s="19">
        <f t="shared" ref="AF79:AI79" si="61">SUM(AF72:AF78)</f>
        <v>0</v>
      </c>
      <c r="AG79" s="19">
        <f t="shared" si="61"/>
        <v>0</v>
      </c>
      <c r="AH79" s="19">
        <f t="shared" si="61"/>
        <v>0</v>
      </c>
      <c r="AI79" s="19">
        <f t="shared" si="61"/>
        <v>0</v>
      </c>
      <c r="AJ79" s="19">
        <f t="shared" si="60"/>
        <v>0</v>
      </c>
      <c r="AK79" s="19">
        <f t="shared" si="60"/>
        <v>0</v>
      </c>
      <c r="AL79" s="19">
        <f t="shared" si="60"/>
        <v>0</v>
      </c>
      <c r="AM79" s="19">
        <f t="shared" si="60"/>
        <v>0</v>
      </c>
      <c r="AN79" s="19">
        <f t="shared" si="60"/>
        <v>0</v>
      </c>
      <c r="AO79" s="19">
        <f t="shared" si="60"/>
        <v>0</v>
      </c>
      <c r="AP79" s="19">
        <f t="shared" si="60"/>
        <v>0</v>
      </c>
      <c r="AQ79" s="19">
        <f t="shared" si="60"/>
        <v>0</v>
      </c>
      <c r="AR79" s="19">
        <f t="shared" si="60"/>
        <v>0</v>
      </c>
      <c r="AS79" s="19">
        <f t="shared" si="60"/>
        <v>0</v>
      </c>
      <c r="AT79" s="19">
        <f t="shared" si="60"/>
        <v>0</v>
      </c>
      <c r="AU79" s="19">
        <f t="shared" si="60"/>
        <v>0</v>
      </c>
      <c r="AV79" s="19">
        <f t="shared" si="60"/>
        <v>8.0000000000000002E-3</v>
      </c>
      <c r="AW79" s="19">
        <f t="shared" si="60"/>
        <v>0</v>
      </c>
      <c r="AX79" s="19">
        <f t="shared" si="60"/>
        <v>0</v>
      </c>
      <c r="AY79" s="19">
        <f t="shared" si="60"/>
        <v>0</v>
      </c>
      <c r="AZ79" s="19">
        <f t="shared" si="60"/>
        <v>0</v>
      </c>
      <c r="BA79" s="19">
        <f t="shared" si="60"/>
        <v>0</v>
      </c>
      <c r="BB79" s="19">
        <f t="shared" si="60"/>
        <v>0</v>
      </c>
      <c r="BC79" s="19">
        <f t="shared" si="60"/>
        <v>0</v>
      </c>
      <c r="BD79" s="19">
        <f t="shared" si="60"/>
        <v>6.9000000000000006E-2</v>
      </c>
      <c r="BE79" s="19">
        <f t="shared" si="60"/>
        <v>0</v>
      </c>
      <c r="BF79" s="19">
        <f t="shared" si="60"/>
        <v>7.0000000000000001E-3</v>
      </c>
      <c r="BG79" s="19">
        <f t="shared" si="60"/>
        <v>0</v>
      </c>
      <c r="BH79" s="19">
        <f t="shared" si="60"/>
        <v>0</v>
      </c>
      <c r="BI79" s="19">
        <f t="shared" si="60"/>
        <v>0</v>
      </c>
      <c r="BJ79" s="19">
        <f t="shared" si="60"/>
        <v>0.1</v>
      </c>
      <c r="BK79" s="19">
        <f t="shared" si="60"/>
        <v>2.1499999999999998E-2</v>
      </c>
      <c r="BL79" s="19">
        <f t="shared" si="60"/>
        <v>2.7999999999999997E-2</v>
      </c>
      <c r="BM79" s="19">
        <f t="shared" si="60"/>
        <v>0.18</v>
      </c>
      <c r="BN79" s="19">
        <f t="shared" si="60"/>
        <v>0</v>
      </c>
      <c r="BO79" s="19">
        <f t="shared" si="60"/>
        <v>3.0000000000000001E-3</v>
      </c>
      <c r="BP79" s="19">
        <f t="shared" si="60"/>
        <v>7.0000000000000001E-3</v>
      </c>
      <c r="BQ79" s="19">
        <f t="shared" si="60"/>
        <v>4.0000000000000001E-3</v>
      </c>
      <c r="BR79" s="19">
        <f t="shared" ref="BR79" si="62">SUM(BR72:BR78)</f>
        <v>5.0000000000000002E-5</v>
      </c>
    </row>
    <row r="80" spans="1:72" ht="17.399999999999999" x14ac:dyDescent="0.35">
      <c r="B80" s="20" t="s">
        <v>25</v>
      </c>
      <c r="C80" s="18"/>
      <c r="D80" s="21">
        <f t="shared" ref="D80:BQ80" si="63">PRODUCT(D79,$E$6)</f>
        <v>1.02</v>
      </c>
      <c r="E80" s="21">
        <f t="shared" si="63"/>
        <v>1.7499800000000001</v>
      </c>
      <c r="F80" s="21">
        <f t="shared" si="63"/>
        <v>0.51</v>
      </c>
      <c r="G80" s="21">
        <f t="shared" si="63"/>
        <v>0</v>
      </c>
      <c r="H80" s="21">
        <f t="shared" si="63"/>
        <v>0</v>
      </c>
      <c r="I80" s="21">
        <f t="shared" si="63"/>
        <v>0</v>
      </c>
      <c r="J80" s="21">
        <f t="shared" si="63"/>
        <v>0</v>
      </c>
      <c r="K80" s="21">
        <f t="shared" si="63"/>
        <v>0.17</v>
      </c>
      <c r="L80" s="21">
        <f t="shared" si="63"/>
        <v>0.23800000000000002</v>
      </c>
      <c r="M80" s="21">
        <f t="shared" si="63"/>
        <v>0</v>
      </c>
      <c r="N80" s="21">
        <f t="shared" si="63"/>
        <v>0</v>
      </c>
      <c r="O80" s="21">
        <f t="shared" si="63"/>
        <v>0</v>
      </c>
      <c r="P80" s="21">
        <f t="shared" si="63"/>
        <v>0</v>
      </c>
      <c r="Q80" s="21">
        <f t="shared" si="63"/>
        <v>0</v>
      </c>
      <c r="R80" s="21">
        <f t="shared" si="63"/>
        <v>0</v>
      </c>
      <c r="S80" s="21">
        <f t="shared" si="63"/>
        <v>0</v>
      </c>
      <c r="T80" s="21">
        <f t="shared" si="63"/>
        <v>0</v>
      </c>
      <c r="U80" s="21">
        <f t="shared" si="63"/>
        <v>0</v>
      </c>
      <c r="V80" s="21">
        <f t="shared" si="63"/>
        <v>0</v>
      </c>
      <c r="W80" s="21">
        <f>PRODUCT(W79,$E$6)</f>
        <v>0</v>
      </c>
      <c r="X80" s="21">
        <f t="shared" si="63"/>
        <v>0</v>
      </c>
      <c r="Y80" s="21">
        <f t="shared" si="63"/>
        <v>0</v>
      </c>
      <c r="Z80" s="21">
        <f t="shared" si="63"/>
        <v>0</v>
      </c>
      <c r="AA80" s="21">
        <f t="shared" si="63"/>
        <v>0</v>
      </c>
      <c r="AB80" s="21">
        <f t="shared" si="63"/>
        <v>0</v>
      </c>
      <c r="AC80" s="21">
        <f t="shared" si="63"/>
        <v>0</v>
      </c>
      <c r="AD80" s="21">
        <f t="shared" si="63"/>
        <v>0.748</v>
      </c>
      <c r="AE80" s="21">
        <f t="shared" si="63"/>
        <v>0</v>
      </c>
      <c r="AF80" s="21">
        <f t="shared" ref="AF80:AI80" si="64">PRODUCT(AF79,$E$6)</f>
        <v>0</v>
      </c>
      <c r="AG80" s="21">
        <f t="shared" si="64"/>
        <v>0</v>
      </c>
      <c r="AH80" s="21">
        <f t="shared" si="64"/>
        <v>0</v>
      </c>
      <c r="AI80" s="21">
        <f t="shared" si="64"/>
        <v>0</v>
      </c>
      <c r="AJ80" s="21">
        <f t="shared" si="63"/>
        <v>0</v>
      </c>
      <c r="AK80" s="21">
        <f t="shared" si="63"/>
        <v>0</v>
      </c>
      <c r="AL80" s="21">
        <f t="shared" si="63"/>
        <v>0</v>
      </c>
      <c r="AM80" s="21">
        <f t="shared" si="63"/>
        <v>0</v>
      </c>
      <c r="AN80" s="21">
        <f t="shared" si="63"/>
        <v>0</v>
      </c>
      <c r="AO80" s="21">
        <f t="shared" si="63"/>
        <v>0</v>
      </c>
      <c r="AP80" s="21">
        <f t="shared" si="63"/>
        <v>0</v>
      </c>
      <c r="AQ80" s="21">
        <f t="shared" si="63"/>
        <v>0</v>
      </c>
      <c r="AR80" s="21">
        <f t="shared" si="63"/>
        <v>0</v>
      </c>
      <c r="AS80" s="21">
        <f t="shared" si="63"/>
        <v>0</v>
      </c>
      <c r="AT80" s="21">
        <f t="shared" si="63"/>
        <v>0</v>
      </c>
      <c r="AU80" s="21">
        <f t="shared" si="63"/>
        <v>0</v>
      </c>
      <c r="AV80" s="21">
        <f t="shared" si="63"/>
        <v>0.27200000000000002</v>
      </c>
      <c r="AW80" s="21">
        <f t="shared" si="63"/>
        <v>0</v>
      </c>
      <c r="AX80" s="21">
        <f t="shared" si="63"/>
        <v>0</v>
      </c>
      <c r="AY80" s="21">
        <f t="shared" si="63"/>
        <v>0</v>
      </c>
      <c r="AZ80" s="21">
        <f t="shared" si="63"/>
        <v>0</v>
      </c>
      <c r="BA80" s="21">
        <f t="shared" si="63"/>
        <v>0</v>
      </c>
      <c r="BB80" s="21">
        <f t="shared" si="63"/>
        <v>0</v>
      </c>
      <c r="BC80" s="21">
        <f t="shared" si="63"/>
        <v>0</v>
      </c>
      <c r="BD80" s="21">
        <f t="shared" si="63"/>
        <v>2.3460000000000001</v>
      </c>
      <c r="BE80" s="21">
        <f t="shared" si="63"/>
        <v>0</v>
      </c>
      <c r="BF80" s="21">
        <f t="shared" si="63"/>
        <v>0.23800000000000002</v>
      </c>
      <c r="BG80" s="21">
        <f t="shared" si="63"/>
        <v>0</v>
      </c>
      <c r="BH80" s="21">
        <f t="shared" si="63"/>
        <v>0</v>
      </c>
      <c r="BI80" s="21">
        <f t="shared" si="63"/>
        <v>0</v>
      </c>
      <c r="BJ80" s="21">
        <f t="shared" si="63"/>
        <v>3.4000000000000004</v>
      </c>
      <c r="BK80" s="21">
        <f t="shared" si="63"/>
        <v>0.73099999999999998</v>
      </c>
      <c r="BL80" s="21">
        <f t="shared" si="63"/>
        <v>0.95199999999999996</v>
      </c>
      <c r="BM80" s="21">
        <f t="shared" si="63"/>
        <v>6.12</v>
      </c>
      <c r="BN80" s="21">
        <f t="shared" si="63"/>
        <v>0</v>
      </c>
      <c r="BO80" s="21">
        <f t="shared" si="63"/>
        <v>0.10200000000000001</v>
      </c>
      <c r="BP80" s="21">
        <f t="shared" si="63"/>
        <v>0.23800000000000002</v>
      </c>
      <c r="BQ80" s="21">
        <f t="shared" si="63"/>
        <v>0.13600000000000001</v>
      </c>
      <c r="BR80" s="21">
        <f t="shared" ref="BR80" si="65">PRODUCT(BR79,$E$6)</f>
        <v>1.7000000000000001E-3</v>
      </c>
      <c r="BS80" s="53"/>
      <c r="BT80" s="53"/>
    </row>
    <row r="82" spans="1:72" ht="17.399999999999999" x14ac:dyDescent="0.35">
      <c r="A82" s="24"/>
      <c r="B82" s="25" t="s">
        <v>27</v>
      </c>
      <c r="C82" s="26" t="s">
        <v>28</v>
      </c>
      <c r="D82" s="27">
        <f>D44</f>
        <v>78.180000000000007</v>
      </c>
      <c r="E82" s="27">
        <f t="shared" ref="E82:BQ82" si="66">E44</f>
        <v>82</v>
      </c>
      <c r="F82" s="27">
        <f t="shared" si="66"/>
        <v>82</v>
      </c>
      <c r="G82" s="27">
        <f t="shared" si="66"/>
        <v>596</v>
      </c>
      <c r="H82" s="27">
        <f t="shared" si="66"/>
        <v>1490</v>
      </c>
      <c r="I82" s="27">
        <f t="shared" si="66"/>
        <v>720</v>
      </c>
      <c r="J82" s="27">
        <f t="shared" si="66"/>
        <v>82.38</v>
      </c>
      <c r="K82" s="27">
        <f t="shared" si="66"/>
        <v>1038.8900000000001</v>
      </c>
      <c r="L82" s="27">
        <f t="shared" si="66"/>
        <v>231.94</v>
      </c>
      <c r="M82" s="27">
        <f t="shared" si="66"/>
        <v>738</v>
      </c>
      <c r="N82" s="27">
        <f t="shared" si="66"/>
        <v>114.89</v>
      </c>
      <c r="O82" s="27">
        <f t="shared" si="66"/>
        <v>359.11</v>
      </c>
      <c r="P82" s="27">
        <f t="shared" si="66"/>
        <v>428.95</v>
      </c>
      <c r="Q82" s="27">
        <f t="shared" si="66"/>
        <v>400</v>
      </c>
      <c r="R82" s="27">
        <f t="shared" si="66"/>
        <v>1210</v>
      </c>
      <c r="S82" s="27">
        <f t="shared" si="66"/>
        <v>207.5</v>
      </c>
      <c r="T82" s="27">
        <f t="shared" si="66"/>
        <v>207.5</v>
      </c>
      <c r="U82" s="27">
        <f t="shared" si="66"/>
        <v>1032</v>
      </c>
      <c r="V82" s="27">
        <f t="shared" si="66"/>
        <v>352.56</v>
      </c>
      <c r="W82" s="27">
        <f>W44</f>
        <v>100</v>
      </c>
      <c r="X82" s="27">
        <f t="shared" si="66"/>
        <v>10.4</v>
      </c>
      <c r="Y82" s="27">
        <f t="shared" si="66"/>
        <v>0</v>
      </c>
      <c r="Z82" s="27">
        <f t="shared" si="66"/>
        <v>492</v>
      </c>
      <c r="AA82" s="27">
        <f t="shared" si="66"/>
        <v>382</v>
      </c>
      <c r="AB82" s="27">
        <f t="shared" si="66"/>
        <v>341</v>
      </c>
      <c r="AC82" s="27">
        <f t="shared" si="66"/>
        <v>261</v>
      </c>
      <c r="AD82" s="27">
        <f t="shared" si="66"/>
        <v>125</v>
      </c>
      <c r="AE82" s="27">
        <f t="shared" si="66"/>
        <v>607</v>
      </c>
      <c r="AF82" s="27">
        <f t="shared" si="66"/>
        <v>259</v>
      </c>
      <c r="AG82" s="27">
        <f t="shared" si="66"/>
        <v>188</v>
      </c>
      <c r="AH82" s="27">
        <f t="shared" si="66"/>
        <v>219</v>
      </c>
      <c r="AI82" s="27">
        <f t="shared" si="66"/>
        <v>156</v>
      </c>
      <c r="AJ82" s="27">
        <f t="shared" si="66"/>
        <v>227.27</v>
      </c>
      <c r="AK82" s="27">
        <f t="shared" si="66"/>
        <v>89</v>
      </c>
      <c r="AL82" s="27">
        <f t="shared" si="66"/>
        <v>62</v>
      </c>
      <c r="AM82" s="27">
        <f t="shared" si="66"/>
        <v>44.6</v>
      </c>
      <c r="AN82" s="27">
        <f t="shared" si="66"/>
        <v>200</v>
      </c>
      <c r="AO82" s="27">
        <f t="shared" si="66"/>
        <v>227</v>
      </c>
      <c r="AP82" s="27">
        <f t="shared" si="66"/>
        <v>0</v>
      </c>
      <c r="AQ82" s="27">
        <f t="shared" si="66"/>
        <v>277</v>
      </c>
      <c r="AR82" s="27">
        <f t="shared" si="66"/>
        <v>0</v>
      </c>
      <c r="AS82" s="27">
        <f t="shared" si="66"/>
        <v>235.63</v>
      </c>
      <c r="AT82" s="27">
        <f t="shared" si="66"/>
        <v>72.5</v>
      </c>
      <c r="AU82" s="27">
        <f t="shared" si="66"/>
        <v>65.33</v>
      </c>
      <c r="AV82" s="27">
        <f t="shared" si="66"/>
        <v>59.33</v>
      </c>
      <c r="AW82" s="27">
        <f t="shared" si="66"/>
        <v>67.14</v>
      </c>
      <c r="AX82" s="27">
        <f t="shared" si="66"/>
        <v>74.290000000000006</v>
      </c>
      <c r="AY82" s="27">
        <f t="shared" si="66"/>
        <v>51.25</v>
      </c>
      <c r="AZ82" s="27">
        <f t="shared" si="66"/>
        <v>77.14</v>
      </c>
      <c r="BA82" s="27">
        <f t="shared" si="66"/>
        <v>68</v>
      </c>
      <c r="BB82" s="27">
        <f t="shared" si="66"/>
        <v>60</v>
      </c>
      <c r="BC82" s="27">
        <f t="shared" si="66"/>
        <v>137.33000000000001</v>
      </c>
      <c r="BD82" s="27">
        <f t="shared" si="66"/>
        <v>319</v>
      </c>
      <c r="BE82" s="27">
        <f t="shared" si="66"/>
        <v>486</v>
      </c>
      <c r="BF82" s="27">
        <f t="shared" si="66"/>
        <v>564</v>
      </c>
      <c r="BG82" s="27">
        <f t="shared" si="66"/>
        <v>247</v>
      </c>
      <c r="BH82" s="27">
        <f t="shared" si="66"/>
        <v>427</v>
      </c>
      <c r="BI82" s="27">
        <f t="shared" si="66"/>
        <v>750</v>
      </c>
      <c r="BJ82" s="27">
        <f t="shared" si="66"/>
        <v>36</v>
      </c>
      <c r="BK82" s="27">
        <f t="shared" si="66"/>
        <v>30</v>
      </c>
      <c r="BL82" s="27">
        <f t="shared" si="66"/>
        <v>30</v>
      </c>
      <c r="BM82" s="27">
        <f t="shared" si="66"/>
        <v>34</v>
      </c>
      <c r="BN82" s="27">
        <f t="shared" si="66"/>
        <v>35</v>
      </c>
      <c r="BO82" s="27">
        <f t="shared" si="66"/>
        <v>314</v>
      </c>
      <c r="BP82" s="27">
        <f t="shared" si="66"/>
        <v>138.88999999999999</v>
      </c>
      <c r="BQ82" s="27">
        <f t="shared" si="66"/>
        <v>22</v>
      </c>
      <c r="BR82" s="27">
        <f t="shared" ref="BR82" si="67">BR44</f>
        <v>0</v>
      </c>
    </row>
    <row r="83" spans="1:72" ht="17.399999999999999" x14ac:dyDescent="0.35">
      <c r="B83" s="20" t="s">
        <v>29</v>
      </c>
      <c r="C83" s="18" t="s">
        <v>28</v>
      </c>
      <c r="D83" s="19">
        <f>D82/1000</f>
        <v>7.8180000000000013E-2</v>
      </c>
      <c r="E83" s="19">
        <f t="shared" ref="E83:BQ83" si="68">E82/1000</f>
        <v>8.2000000000000003E-2</v>
      </c>
      <c r="F83" s="19">
        <f t="shared" si="68"/>
        <v>8.2000000000000003E-2</v>
      </c>
      <c r="G83" s="19">
        <f t="shared" si="68"/>
        <v>0.59599999999999997</v>
      </c>
      <c r="H83" s="19">
        <f t="shared" si="68"/>
        <v>1.49</v>
      </c>
      <c r="I83" s="19">
        <f t="shared" si="68"/>
        <v>0.72</v>
      </c>
      <c r="J83" s="19">
        <f t="shared" si="68"/>
        <v>8.2379999999999995E-2</v>
      </c>
      <c r="K83" s="19">
        <f t="shared" si="68"/>
        <v>1.0388900000000001</v>
      </c>
      <c r="L83" s="19">
        <f t="shared" si="68"/>
        <v>0.23194000000000001</v>
      </c>
      <c r="M83" s="19">
        <f t="shared" si="68"/>
        <v>0.73799999999999999</v>
      </c>
      <c r="N83" s="19">
        <f t="shared" si="68"/>
        <v>0.11489000000000001</v>
      </c>
      <c r="O83" s="19">
        <f t="shared" si="68"/>
        <v>0.35911000000000004</v>
      </c>
      <c r="P83" s="19">
        <f t="shared" si="68"/>
        <v>0.42895</v>
      </c>
      <c r="Q83" s="19">
        <f t="shared" si="68"/>
        <v>0.4</v>
      </c>
      <c r="R83" s="19">
        <f t="shared" si="68"/>
        <v>1.21</v>
      </c>
      <c r="S83" s="19">
        <f t="shared" si="68"/>
        <v>0.20749999999999999</v>
      </c>
      <c r="T83" s="19">
        <f t="shared" si="68"/>
        <v>0.20749999999999999</v>
      </c>
      <c r="U83" s="19">
        <f t="shared" si="68"/>
        <v>1.032</v>
      </c>
      <c r="V83" s="19">
        <f t="shared" si="68"/>
        <v>0.35255999999999998</v>
      </c>
      <c r="W83" s="19">
        <f>W82/1000</f>
        <v>0.1</v>
      </c>
      <c r="X83" s="19">
        <f t="shared" si="68"/>
        <v>1.04E-2</v>
      </c>
      <c r="Y83" s="19">
        <f t="shared" si="68"/>
        <v>0</v>
      </c>
      <c r="Z83" s="19">
        <f t="shared" si="68"/>
        <v>0.49199999999999999</v>
      </c>
      <c r="AA83" s="19">
        <f t="shared" si="68"/>
        <v>0.38200000000000001</v>
      </c>
      <c r="AB83" s="19">
        <f t="shared" si="68"/>
        <v>0.34100000000000003</v>
      </c>
      <c r="AC83" s="19">
        <f t="shared" si="68"/>
        <v>0.26100000000000001</v>
      </c>
      <c r="AD83" s="19">
        <f t="shared" si="68"/>
        <v>0.125</v>
      </c>
      <c r="AE83" s="19">
        <f t="shared" si="68"/>
        <v>0.60699999999999998</v>
      </c>
      <c r="AF83" s="19">
        <f t="shared" ref="AF83:AI83" si="69">AF82/1000</f>
        <v>0.25900000000000001</v>
      </c>
      <c r="AG83" s="19">
        <f t="shared" si="69"/>
        <v>0.188</v>
      </c>
      <c r="AH83" s="19">
        <f t="shared" si="69"/>
        <v>0.219</v>
      </c>
      <c r="AI83" s="19">
        <f t="shared" si="69"/>
        <v>0.156</v>
      </c>
      <c r="AJ83" s="19">
        <f t="shared" si="68"/>
        <v>0.22727</v>
      </c>
      <c r="AK83" s="19">
        <f t="shared" si="68"/>
        <v>8.8999999999999996E-2</v>
      </c>
      <c r="AL83" s="19">
        <f t="shared" si="68"/>
        <v>6.2E-2</v>
      </c>
      <c r="AM83" s="19">
        <f t="shared" si="68"/>
        <v>4.4600000000000001E-2</v>
      </c>
      <c r="AN83" s="19">
        <f t="shared" si="68"/>
        <v>0.2</v>
      </c>
      <c r="AO83" s="19">
        <f t="shared" si="68"/>
        <v>0.22700000000000001</v>
      </c>
      <c r="AP83" s="19">
        <f t="shared" si="68"/>
        <v>0</v>
      </c>
      <c r="AQ83" s="19">
        <f t="shared" si="68"/>
        <v>0.27700000000000002</v>
      </c>
      <c r="AR83" s="19">
        <f t="shared" si="68"/>
        <v>0</v>
      </c>
      <c r="AS83" s="19">
        <f t="shared" si="68"/>
        <v>0.23563000000000001</v>
      </c>
      <c r="AT83" s="19">
        <f t="shared" si="68"/>
        <v>7.2499999999999995E-2</v>
      </c>
      <c r="AU83" s="19">
        <f t="shared" si="68"/>
        <v>6.5329999999999999E-2</v>
      </c>
      <c r="AV83" s="19">
        <f t="shared" si="68"/>
        <v>5.9330000000000001E-2</v>
      </c>
      <c r="AW83" s="19">
        <f t="shared" si="68"/>
        <v>6.7140000000000005E-2</v>
      </c>
      <c r="AX83" s="19">
        <f t="shared" si="68"/>
        <v>7.4290000000000009E-2</v>
      </c>
      <c r="AY83" s="19">
        <f t="shared" si="68"/>
        <v>5.1249999999999997E-2</v>
      </c>
      <c r="AZ83" s="19">
        <f t="shared" si="68"/>
        <v>7.714E-2</v>
      </c>
      <c r="BA83" s="19">
        <f t="shared" si="68"/>
        <v>6.8000000000000005E-2</v>
      </c>
      <c r="BB83" s="19">
        <f t="shared" si="68"/>
        <v>0.06</v>
      </c>
      <c r="BC83" s="19">
        <f t="shared" si="68"/>
        <v>0.13733000000000001</v>
      </c>
      <c r="BD83" s="19">
        <f t="shared" si="68"/>
        <v>0.31900000000000001</v>
      </c>
      <c r="BE83" s="19">
        <f t="shared" si="68"/>
        <v>0.48599999999999999</v>
      </c>
      <c r="BF83" s="19">
        <f t="shared" si="68"/>
        <v>0.56399999999999995</v>
      </c>
      <c r="BG83" s="19">
        <f t="shared" si="68"/>
        <v>0.247</v>
      </c>
      <c r="BH83" s="19">
        <f t="shared" si="68"/>
        <v>0.42699999999999999</v>
      </c>
      <c r="BI83" s="19">
        <f t="shared" si="68"/>
        <v>0.75</v>
      </c>
      <c r="BJ83" s="19">
        <f t="shared" si="68"/>
        <v>3.5999999999999997E-2</v>
      </c>
      <c r="BK83" s="19">
        <f t="shared" si="68"/>
        <v>0.03</v>
      </c>
      <c r="BL83" s="19">
        <f t="shared" si="68"/>
        <v>0.03</v>
      </c>
      <c r="BM83" s="19">
        <f t="shared" si="68"/>
        <v>3.4000000000000002E-2</v>
      </c>
      <c r="BN83" s="19">
        <f t="shared" si="68"/>
        <v>3.5000000000000003E-2</v>
      </c>
      <c r="BO83" s="19">
        <f t="shared" si="68"/>
        <v>0.314</v>
      </c>
      <c r="BP83" s="19">
        <f t="shared" si="68"/>
        <v>0.13888999999999999</v>
      </c>
      <c r="BQ83" s="19">
        <f t="shared" si="68"/>
        <v>2.1999999999999999E-2</v>
      </c>
      <c r="BR83" s="19">
        <f t="shared" ref="BR83" si="70">BR82/1000</f>
        <v>0</v>
      </c>
    </row>
    <row r="84" spans="1:72" ht="17.399999999999999" x14ac:dyDescent="0.35">
      <c r="A84" s="28"/>
      <c r="B84" s="29" t="s">
        <v>30</v>
      </c>
      <c r="C84" s="104"/>
      <c r="D84" s="30">
        <f>D80*D82</f>
        <v>79.743600000000015</v>
      </c>
      <c r="E84" s="30">
        <f t="shared" ref="E84:BQ84" si="71">E80*E82</f>
        <v>143.49836000000002</v>
      </c>
      <c r="F84" s="30">
        <f t="shared" si="71"/>
        <v>41.82</v>
      </c>
      <c r="G84" s="30">
        <f t="shared" si="71"/>
        <v>0</v>
      </c>
      <c r="H84" s="30">
        <f t="shared" si="71"/>
        <v>0</v>
      </c>
      <c r="I84" s="30">
        <f t="shared" si="71"/>
        <v>0</v>
      </c>
      <c r="J84" s="30">
        <f t="shared" si="71"/>
        <v>0</v>
      </c>
      <c r="K84" s="30">
        <f t="shared" si="71"/>
        <v>176.61130000000003</v>
      </c>
      <c r="L84" s="30">
        <f t="shared" si="71"/>
        <v>55.201720000000002</v>
      </c>
      <c r="M84" s="30">
        <f t="shared" si="71"/>
        <v>0</v>
      </c>
      <c r="N84" s="30">
        <f t="shared" si="71"/>
        <v>0</v>
      </c>
      <c r="O84" s="30">
        <f t="shared" si="71"/>
        <v>0</v>
      </c>
      <c r="P84" s="30">
        <f t="shared" si="71"/>
        <v>0</v>
      </c>
      <c r="Q84" s="30">
        <f t="shared" si="71"/>
        <v>0</v>
      </c>
      <c r="R84" s="30">
        <f t="shared" si="71"/>
        <v>0</v>
      </c>
      <c r="S84" s="30">
        <f t="shared" si="71"/>
        <v>0</v>
      </c>
      <c r="T84" s="30">
        <f t="shared" si="71"/>
        <v>0</v>
      </c>
      <c r="U84" s="30">
        <f t="shared" si="71"/>
        <v>0</v>
      </c>
      <c r="V84" s="30">
        <f t="shared" si="71"/>
        <v>0</v>
      </c>
      <c r="W84" s="30">
        <f>W80*W82</f>
        <v>0</v>
      </c>
      <c r="X84" s="30">
        <f t="shared" si="71"/>
        <v>0</v>
      </c>
      <c r="Y84" s="30">
        <f t="shared" si="71"/>
        <v>0</v>
      </c>
      <c r="Z84" s="30">
        <f t="shared" si="71"/>
        <v>0</v>
      </c>
      <c r="AA84" s="30">
        <f t="shared" si="71"/>
        <v>0</v>
      </c>
      <c r="AB84" s="30">
        <f t="shared" si="71"/>
        <v>0</v>
      </c>
      <c r="AC84" s="30">
        <f t="shared" si="71"/>
        <v>0</v>
      </c>
      <c r="AD84" s="30">
        <f t="shared" si="71"/>
        <v>93.5</v>
      </c>
      <c r="AE84" s="30">
        <f t="shared" si="71"/>
        <v>0</v>
      </c>
      <c r="AF84" s="30">
        <f t="shared" ref="AF84:AI84" si="72">AF80*AF82</f>
        <v>0</v>
      </c>
      <c r="AG84" s="30">
        <f t="shared" si="72"/>
        <v>0</v>
      </c>
      <c r="AH84" s="30">
        <f t="shared" si="72"/>
        <v>0</v>
      </c>
      <c r="AI84" s="30">
        <f t="shared" si="72"/>
        <v>0</v>
      </c>
      <c r="AJ84" s="30">
        <f t="shared" si="71"/>
        <v>0</v>
      </c>
      <c r="AK84" s="30">
        <f t="shared" si="71"/>
        <v>0</v>
      </c>
      <c r="AL84" s="30">
        <f t="shared" si="71"/>
        <v>0</v>
      </c>
      <c r="AM84" s="30">
        <f t="shared" si="71"/>
        <v>0</v>
      </c>
      <c r="AN84" s="30">
        <f t="shared" si="71"/>
        <v>0</v>
      </c>
      <c r="AO84" s="30">
        <f t="shared" si="71"/>
        <v>0</v>
      </c>
      <c r="AP84" s="30">
        <f t="shared" si="71"/>
        <v>0</v>
      </c>
      <c r="AQ84" s="30">
        <f t="shared" si="71"/>
        <v>0</v>
      </c>
      <c r="AR84" s="30">
        <f t="shared" si="71"/>
        <v>0</v>
      </c>
      <c r="AS84" s="30">
        <f t="shared" si="71"/>
        <v>0</v>
      </c>
      <c r="AT84" s="30">
        <f t="shared" si="71"/>
        <v>0</v>
      </c>
      <c r="AU84" s="30">
        <f t="shared" si="71"/>
        <v>0</v>
      </c>
      <c r="AV84" s="30">
        <f t="shared" si="71"/>
        <v>16.13776</v>
      </c>
      <c r="AW84" s="30">
        <f t="shared" si="71"/>
        <v>0</v>
      </c>
      <c r="AX84" s="30">
        <f t="shared" si="71"/>
        <v>0</v>
      </c>
      <c r="AY84" s="30">
        <f t="shared" si="71"/>
        <v>0</v>
      </c>
      <c r="AZ84" s="30">
        <f t="shared" si="71"/>
        <v>0</v>
      </c>
      <c r="BA84" s="30">
        <f t="shared" si="71"/>
        <v>0</v>
      </c>
      <c r="BB84" s="30">
        <f t="shared" si="71"/>
        <v>0</v>
      </c>
      <c r="BC84" s="30">
        <f t="shared" si="71"/>
        <v>0</v>
      </c>
      <c r="BD84" s="30">
        <f t="shared" si="71"/>
        <v>748.37400000000002</v>
      </c>
      <c r="BE84" s="30">
        <f t="shared" si="71"/>
        <v>0</v>
      </c>
      <c r="BF84" s="30">
        <f t="shared" si="71"/>
        <v>134.232</v>
      </c>
      <c r="BG84" s="30">
        <f t="shared" si="71"/>
        <v>0</v>
      </c>
      <c r="BH84" s="30">
        <f t="shared" si="71"/>
        <v>0</v>
      </c>
      <c r="BI84" s="30">
        <f t="shared" si="71"/>
        <v>0</v>
      </c>
      <c r="BJ84" s="30">
        <f t="shared" si="71"/>
        <v>122.4</v>
      </c>
      <c r="BK84" s="30">
        <f t="shared" si="71"/>
        <v>21.93</v>
      </c>
      <c r="BL84" s="30">
        <f t="shared" si="71"/>
        <v>28.56</v>
      </c>
      <c r="BM84" s="30">
        <f t="shared" si="71"/>
        <v>208.08</v>
      </c>
      <c r="BN84" s="30">
        <f t="shared" si="71"/>
        <v>0</v>
      </c>
      <c r="BO84" s="30">
        <f t="shared" si="71"/>
        <v>32.028000000000006</v>
      </c>
      <c r="BP84" s="30">
        <f t="shared" si="71"/>
        <v>33.055819999999997</v>
      </c>
      <c r="BQ84" s="30">
        <f t="shared" si="71"/>
        <v>2.992</v>
      </c>
      <c r="BR84" s="30">
        <f t="shared" ref="BR84" si="73">BR80*BR82</f>
        <v>0</v>
      </c>
      <c r="BS84" s="31">
        <f>SUM(D84:BQ84)</f>
        <v>1938.1645599999999</v>
      </c>
      <c r="BT84" s="32">
        <f>BS84/$C$9</f>
        <v>57.004840000000002</v>
      </c>
    </row>
    <row r="85" spans="1:72" ht="17.399999999999999" x14ac:dyDescent="0.35">
      <c r="A85" s="28"/>
      <c r="B85" s="29" t="s">
        <v>31</v>
      </c>
      <c r="C85" s="104"/>
      <c r="D85" s="30">
        <f>D80*D82</f>
        <v>79.743600000000015</v>
      </c>
      <c r="E85" s="30">
        <f t="shared" ref="E85:BQ85" si="74">E80*E82</f>
        <v>143.49836000000002</v>
      </c>
      <c r="F85" s="30">
        <f t="shared" si="74"/>
        <v>41.82</v>
      </c>
      <c r="G85" s="30">
        <f t="shared" si="74"/>
        <v>0</v>
      </c>
      <c r="H85" s="30">
        <f t="shared" si="74"/>
        <v>0</v>
      </c>
      <c r="I85" s="30">
        <f t="shared" si="74"/>
        <v>0</v>
      </c>
      <c r="J85" s="30">
        <f t="shared" si="74"/>
        <v>0</v>
      </c>
      <c r="K85" s="30">
        <f t="shared" si="74"/>
        <v>176.61130000000003</v>
      </c>
      <c r="L85" s="30">
        <f t="shared" si="74"/>
        <v>55.201720000000002</v>
      </c>
      <c r="M85" s="30">
        <f t="shared" si="74"/>
        <v>0</v>
      </c>
      <c r="N85" s="30">
        <f t="shared" si="74"/>
        <v>0</v>
      </c>
      <c r="O85" s="30">
        <f t="shared" si="74"/>
        <v>0</v>
      </c>
      <c r="P85" s="30">
        <f t="shared" si="74"/>
        <v>0</v>
      </c>
      <c r="Q85" s="30">
        <f t="shared" si="74"/>
        <v>0</v>
      </c>
      <c r="R85" s="30">
        <f t="shared" si="74"/>
        <v>0</v>
      </c>
      <c r="S85" s="30">
        <f t="shared" si="74"/>
        <v>0</v>
      </c>
      <c r="T85" s="30">
        <f t="shared" si="74"/>
        <v>0</v>
      </c>
      <c r="U85" s="30">
        <f t="shared" si="74"/>
        <v>0</v>
      </c>
      <c r="V85" s="30">
        <f t="shared" si="74"/>
        <v>0</v>
      </c>
      <c r="W85" s="30">
        <f>W80*W82</f>
        <v>0</v>
      </c>
      <c r="X85" s="30">
        <f t="shared" si="74"/>
        <v>0</v>
      </c>
      <c r="Y85" s="30">
        <f t="shared" si="74"/>
        <v>0</v>
      </c>
      <c r="Z85" s="30">
        <f t="shared" si="74"/>
        <v>0</v>
      </c>
      <c r="AA85" s="30">
        <f t="shared" si="74"/>
        <v>0</v>
      </c>
      <c r="AB85" s="30">
        <f t="shared" si="74"/>
        <v>0</v>
      </c>
      <c r="AC85" s="30">
        <f t="shared" si="74"/>
        <v>0</v>
      </c>
      <c r="AD85" s="30">
        <f t="shared" si="74"/>
        <v>93.5</v>
      </c>
      <c r="AE85" s="30">
        <f t="shared" si="74"/>
        <v>0</v>
      </c>
      <c r="AF85" s="30">
        <f t="shared" ref="AF85:AI85" si="75">AF80*AF82</f>
        <v>0</v>
      </c>
      <c r="AG85" s="30">
        <f t="shared" si="75"/>
        <v>0</v>
      </c>
      <c r="AH85" s="30">
        <f t="shared" si="75"/>
        <v>0</v>
      </c>
      <c r="AI85" s="30">
        <f t="shared" si="75"/>
        <v>0</v>
      </c>
      <c r="AJ85" s="30">
        <f t="shared" si="74"/>
        <v>0</v>
      </c>
      <c r="AK85" s="30">
        <f t="shared" si="74"/>
        <v>0</v>
      </c>
      <c r="AL85" s="30">
        <f t="shared" si="74"/>
        <v>0</v>
      </c>
      <c r="AM85" s="30">
        <f t="shared" si="74"/>
        <v>0</v>
      </c>
      <c r="AN85" s="30">
        <f t="shared" si="74"/>
        <v>0</v>
      </c>
      <c r="AO85" s="30">
        <f t="shared" si="74"/>
        <v>0</v>
      </c>
      <c r="AP85" s="30">
        <f t="shared" si="74"/>
        <v>0</v>
      </c>
      <c r="AQ85" s="30">
        <f t="shared" si="74"/>
        <v>0</v>
      </c>
      <c r="AR85" s="30">
        <f t="shared" si="74"/>
        <v>0</v>
      </c>
      <c r="AS85" s="30">
        <f t="shared" si="74"/>
        <v>0</v>
      </c>
      <c r="AT85" s="30">
        <f t="shared" si="74"/>
        <v>0</v>
      </c>
      <c r="AU85" s="30">
        <f t="shared" si="74"/>
        <v>0</v>
      </c>
      <c r="AV85" s="30">
        <f t="shared" si="74"/>
        <v>16.13776</v>
      </c>
      <c r="AW85" s="30">
        <f t="shared" si="74"/>
        <v>0</v>
      </c>
      <c r="AX85" s="30">
        <f t="shared" si="74"/>
        <v>0</v>
      </c>
      <c r="AY85" s="30">
        <f t="shared" si="74"/>
        <v>0</v>
      </c>
      <c r="AZ85" s="30">
        <f t="shared" si="74"/>
        <v>0</v>
      </c>
      <c r="BA85" s="30">
        <f t="shared" si="74"/>
        <v>0</v>
      </c>
      <c r="BB85" s="30">
        <f t="shared" si="74"/>
        <v>0</v>
      </c>
      <c r="BC85" s="30">
        <f t="shared" si="74"/>
        <v>0</v>
      </c>
      <c r="BD85" s="30">
        <f t="shared" si="74"/>
        <v>748.37400000000002</v>
      </c>
      <c r="BE85" s="30">
        <f t="shared" si="74"/>
        <v>0</v>
      </c>
      <c r="BF85" s="30">
        <f t="shared" si="74"/>
        <v>134.232</v>
      </c>
      <c r="BG85" s="30">
        <f t="shared" si="74"/>
        <v>0</v>
      </c>
      <c r="BH85" s="30">
        <f t="shared" si="74"/>
        <v>0</v>
      </c>
      <c r="BI85" s="30">
        <f t="shared" si="74"/>
        <v>0</v>
      </c>
      <c r="BJ85" s="30">
        <f t="shared" si="74"/>
        <v>122.4</v>
      </c>
      <c r="BK85" s="30">
        <f t="shared" si="74"/>
        <v>21.93</v>
      </c>
      <c r="BL85" s="30">
        <f t="shared" si="74"/>
        <v>28.56</v>
      </c>
      <c r="BM85" s="30">
        <f t="shared" si="74"/>
        <v>208.08</v>
      </c>
      <c r="BN85" s="30">
        <f t="shared" si="74"/>
        <v>0</v>
      </c>
      <c r="BO85" s="30">
        <f t="shared" si="74"/>
        <v>32.028000000000006</v>
      </c>
      <c r="BP85" s="30">
        <f t="shared" si="74"/>
        <v>33.055819999999997</v>
      </c>
      <c r="BQ85" s="30">
        <f t="shared" si="74"/>
        <v>2.992</v>
      </c>
      <c r="BR85" s="30">
        <f t="shared" ref="BR85" si="76">BR80*BR82</f>
        <v>0</v>
      </c>
      <c r="BS85" s="31">
        <f>SUM(D85:BQ85)</f>
        <v>1938.1645599999999</v>
      </c>
      <c r="BT85" s="32">
        <f>BS85/$C$9</f>
        <v>57.004840000000002</v>
      </c>
    </row>
    <row r="87" spans="1:72" x14ac:dyDescent="0.3">
      <c r="L87" s="2"/>
    </row>
    <row r="88" spans="1:72" ht="15" customHeight="1" x14ac:dyDescent="0.3">
      <c r="A88" s="98"/>
      <c r="B88" s="4" t="s">
        <v>3</v>
      </c>
      <c r="C88" s="94" t="s">
        <v>4</v>
      </c>
      <c r="D88" s="96" t="str">
        <f t="shared" ref="D88:BQ88" si="77">D7</f>
        <v>Хлеб пшеничный</v>
      </c>
      <c r="E88" s="96" t="str">
        <f t="shared" si="77"/>
        <v>Хлеб ржано-пшеничный</v>
      </c>
      <c r="F88" s="96" t="str">
        <f t="shared" si="77"/>
        <v>Сахар</v>
      </c>
      <c r="G88" s="96" t="str">
        <f t="shared" si="77"/>
        <v>Чай</v>
      </c>
      <c r="H88" s="96" t="str">
        <f t="shared" si="77"/>
        <v>Какао</v>
      </c>
      <c r="I88" s="96" t="str">
        <f t="shared" si="77"/>
        <v>Кофейный напиток</v>
      </c>
      <c r="J88" s="96" t="str">
        <f t="shared" si="77"/>
        <v>Молоко 2,5%</v>
      </c>
      <c r="K88" s="96" t="str">
        <f t="shared" si="77"/>
        <v>Масло сливочное</v>
      </c>
      <c r="L88" s="96" t="str">
        <f t="shared" si="77"/>
        <v>Сметана 15%</v>
      </c>
      <c r="M88" s="96" t="str">
        <f t="shared" si="77"/>
        <v>Молоко сухое</v>
      </c>
      <c r="N88" s="96" t="str">
        <f t="shared" si="77"/>
        <v>Снежок 2,5 %</v>
      </c>
      <c r="O88" s="96" t="str">
        <f t="shared" si="77"/>
        <v>Творог 5%</v>
      </c>
      <c r="P88" s="96" t="str">
        <f t="shared" si="77"/>
        <v>Молоко сгущенное</v>
      </c>
      <c r="Q88" s="96" t="str">
        <f t="shared" si="77"/>
        <v xml:space="preserve">Джем Сава </v>
      </c>
      <c r="R88" s="96" t="str">
        <f t="shared" si="77"/>
        <v>Сыр</v>
      </c>
      <c r="S88" s="96" t="str">
        <f t="shared" si="77"/>
        <v>Зеленый горошек</v>
      </c>
      <c r="T88" s="96" t="str">
        <f t="shared" si="77"/>
        <v>Кукуруза консервирован.</v>
      </c>
      <c r="U88" s="96" t="str">
        <f t="shared" si="77"/>
        <v>Консервы рыбные</v>
      </c>
      <c r="V88" s="96" t="str">
        <f t="shared" si="77"/>
        <v>Огурцы консервирован.</v>
      </c>
      <c r="W88" s="35"/>
      <c r="X88" s="96" t="str">
        <f t="shared" si="77"/>
        <v>Яйцо</v>
      </c>
      <c r="Y88" s="96" t="str">
        <f t="shared" si="77"/>
        <v>Икра кабачковая</v>
      </c>
      <c r="Z88" s="96" t="str">
        <f t="shared" si="77"/>
        <v>Изюм</v>
      </c>
      <c r="AA88" s="96" t="str">
        <f t="shared" si="77"/>
        <v>Курага</v>
      </c>
      <c r="AB88" s="96" t="str">
        <f t="shared" si="77"/>
        <v>Чернослив</v>
      </c>
      <c r="AC88" s="96" t="str">
        <f t="shared" si="77"/>
        <v>Шиповник</v>
      </c>
      <c r="AD88" s="96" t="str">
        <f t="shared" si="77"/>
        <v>Сухофрукты</v>
      </c>
      <c r="AE88" s="96" t="str">
        <f t="shared" si="77"/>
        <v>Ягода свежемороженная</v>
      </c>
      <c r="AF88" s="96" t="str">
        <f t="shared" ref="AF88:AI88" si="78">AF7</f>
        <v>Апельсин</v>
      </c>
      <c r="AG88" s="96" t="str">
        <f t="shared" si="78"/>
        <v>Банан</v>
      </c>
      <c r="AH88" s="96" t="str">
        <f t="shared" si="78"/>
        <v>Лимон</v>
      </c>
      <c r="AI88" s="96" t="str">
        <f t="shared" si="78"/>
        <v>Яблоко</v>
      </c>
      <c r="AJ88" s="96" t="str">
        <f t="shared" si="77"/>
        <v>Кисель</v>
      </c>
      <c r="AK88" s="96" t="str">
        <f t="shared" si="77"/>
        <v xml:space="preserve">Сок </v>
      </c>
      <c r="AL88" s="96" t="str">
        <f t="shared" si="77"/>
        <v>Макаронные изделия</v>
      </c>
      <c r="AM88" s="96" t="str">
        <f t="shared" si="77"/>
        <v>Мука</v>
      </c>
      <c r="AN88" s="96" t="str">
        <f t="shared" si="77"/>
        <v>Дрожжи</v>
      </c>
      <c r="AO88" s="96" t="str">
        <f t="shared" si="77"/>
        <v>Печенье</v>
      </c>
      <c r="AP88" s="96" t="str">
        <f t="shared" si="77"/>
        <v>Пряники</v>
      </c>
      <c r="AQ88" s="96" t="str">
        <f t="shared" si="77"/>
        <v>Вафли</v>
      </c>
      <c r="AR88" s="96" t="str">
        <f t="shared" si="77"/>
        <v>Конфеты</v>
      </c>
      <c r="AS88" s="96" t="str">
        <f t="shared" si="77"/>
        <v>Повидло Сава</v>
      </c>
      <c r="AT88" s="96" t="str">
        <f t="shared" si="77"/>
        <v>Крупа геркулес</v>
      </c>
      <c r="AU88" s="96" t="str">
        <f t="shared" si="77"/>
        <v>Крупа горох</v>
      </c>
      <c r="AV88" s="96" t="str">
        <f t="shared" si="77"/>
        <v>Крупа гречневая</v>
      </c>
      <c r="AW88" s="96" t="str">
        <f t="shared" si="77"/>
        <v>Крупа кукурузная</v>
      </c>
      <c r="AX88" s="96" t="str">
        <f t="shared" si="77"/>
        <v>Крупа манная</v>
      </c>
      <c r="AY88" s="96" t="str">
        <f t="shared" si="77"/>
        <v>Крупа перловая</v>
      </c>
      <c r="AZ88" s="96" t="str">
        <f t="shared" si="77"/>
        <v>Крупа пшеничная</v>
      </c>
      <c r="BA88" s="96" t="str">
        <f t="shared" si="77"/>
        <v>Крупа пшено</v>
      </c>
      <c r="BB88" s="96" t="str">
        <f t="shared" si="77"/>
        <v>Крупа ячневая</v>
      </c>
      <c r="BC88" s="96" t="str">
        <f t="shared" si="77"/>
        <v>Рис</v>
      </c>
      <c r="BD88" s="96" t="str">
        <f t="shared" si="77"/>
        <v>Цыпленок бройлер</v>
      </c>
      <c r="BE88" s="96" t="str">
        <f t="shared" si="77"/>
        <v>Филе куриное</v>
      </c>
      <c r="BF88" s="96" t="str">
        <f t="shared" si="77"/>
        <v>Фарш говяжий</v>
      </c>
      <c r="BG88" s="96" t="str">
        <f t="shared" si="77"/>
        <v>Печень куриная</v>
      </c>
      <c r="BH88" s="96" t="str">
        <f t="shared" si="77"/>
        <v>Филе минтая</v>
      </c>
      <c r="BI88" s="96" t="str">
        <f t="shared" si="77"/>
        <v>Филе сельди слабосол.</v>
      </c>
      <c r="BJ88" s="96" t="str">
        <f t="shared" si="77"/>
        <v>Картофель</v>
      </c>
      <c r="BK88" s="96" t="str">
        <f t="shared" si="77"/>
        <v>Морковь</v>
      </c>
      <c r="BL88" s="96" t="str">
        <f t="shared" si="77"/>
        <v>Лук</v>
      </c>
      <c r="BM88" s="96" t="str">
        <f t="shared" si="77"/>
        <v>Капуста</v>
      </c>
      <c r="BN88" s="96" t="str">
        <f t="shared" si="77"/>
        <v>Свекла</v>
      </c>
      <c r="BO88" s="96" t="str">
        <f t="shared" si="77"/>
        <v>Томатная паста</v>
      </c>
      <c r="BP88" s="96" t="str">
        <f t="shared" si="77"/>
        <v>Масло растительное</v>
      </c>
      <c r="BQ88" s="96" t="str">
        <f t="shared" si="77"/>
        <v>Соль</v>
      </c>
      <c r="BR88" s="96" t="str">
        <f t="shared" ref="BR88" si="79">BR7</f>
        <v>Аскорбиновая кислота</v>
      </c>
      <c r="BS88" s="105" t="s">
        <v>5</v>
      </c>
      <c r="BT88" s="105" t="s">
        <v>6</v>
      </c>
    </row>
    <row r="89" spans="1:72" ht="28.5" customHeight="1" x14ac:dyDescent="0.3">
      <c r="A89" s="99"/>
      <c r="B89" s="5" t="s">
        <v>7</v>
      </c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35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105"/>
      <c r="BT89" s="105"/>
    </row>
    <row r="90" spans="1:72" ht="16.5" customHeight="1" x14ac:dyDescent="0.3">
      <c r="A90" s="100" t="s">
        <v>18</v>
      </c>
      <c r="B90" s="6" t="str">
        <f>B22</f>
        <v>Компот из свеж. морож. ягод</v>
      </c>
      <c r="C90" s="101">
        <f>$E$6</f>
        <v>34</v>
      </c>
      <c r="D90" s="6">
        <f>D22</f>
        <v>0</v>
      </c>
      <c r="E90" s="6">
        <f t="shared" ref="E90:BQ94" si="80">E22</f>
        <v>0</v>
      </c>
      <c r="F90" s="6">
        <f t="shared" si="80"/>
        <v>1.4E-2</v>
      </c>
      <c r="G90" s="6">
        <f t="shared" si="80"/>
        <v>0</v>
      </c>
      <c r="H90" s="6">
        <f t="shared" si="80"/>
        <v>0</v>
      </c>
      <c r="I90" s="6">
        <f t="shared" si="80"/>
        <v>0</v>
      </c>
      <c r="J90" s="6">
        <f t="shared" si="80"/>
        <v>0</v>
      </c>
      <c r="K90" s="6">
        <f t="shared" si="80"/>
        <v>0</v>
      </c>
      <c r="L90" s="6">
        <f t="shared" si="80"/>
        <v>0</v>
      </c>
      <c r="M90" s="6">
        <f t="shared" si="80"/>
        <v>0</v>
      </c>
      <c r="N90" s="6">
        <f t="shared" si="80"/>
        <v>0</v>
      </c>
      <c r="O90" s="6">
        <f t="shared" si="80"/>
        <v>0</v>
      </c>
      <c r="P90" s="6">
        <f t="shared" si="80"/>
        <v>0</v>
      </c>
      <c r="Q90" s="6">
        <f t="shared" si="80"/>
        <v>0</v>
      </c>
      <c r="R90" s="6">
        <f t="shared" si="80"/>
        <v>0</v>
      </c>
      <c r="S90" s="6">
        <f t="shared" si="80"/>
        <v>0</v>
      </c>
      <c r="T90" s="6">
        <f t="shared" si="80"/>
        <v>0</v>
      </c>
      <c r="U90" s="6">
        <f t="shared" si="80"/>
        <v>0</v>
      </c>
      <c r="V90" s="6">
        <f t="shared" si="80"/>
        <v>0</v>
      </c>
      <c r="W90" s="6">
        <f>W22</f>
        <v>0</v>
      </c>
      <c r="X90" s="6">
        <f t="shared" si="80"/>
        <v>0</v>
      </c>
      <c r="Y90" s="6">
        <f t="shared" si="80"/>
        <v>0</v>
      </c>
      <c r="Z90" s="6">
        <f t="shared" si="80"/>
        <v>0</v>
      </c>
      <c r="AA90" s="6">
        <f t="shared" si="80"/>
        <v>0</v>
      </c>
      <c r="AB90" s="6">
        <f t="shared" si="80"/>
        <v>0</v>
      </c>
      <c r="AC90" s="6">
        <f t="shared" si="80"/>
        <v>0</v>
      </c>
      <c r="AD90" s="6">
        <f t="shared" si="80"/>
        <v>0</v>
      </c>
      <c r="AE90" s="6">
        <f t="shared" si="80"/>
        <v>2.5000000000000001E-2</v>
      </c>
      <c r="AF90" s="6">
        <f t="shared" ref="AF90:AI93" si="81">AF22</f>
        <v>0</v>
      </c>
      <c r="AG90" s="6">
        <f t="shared" si="81"/>
        <v>0</v>
      </c>
      <c r="AH90" s="6">
        <f t="shared" si="81"/>
        <v>0</v>
      </c>
      <c r="AI90" s="6">
        <f t="shared" si="81"/>
        <v>0</v>
      </c>
      <c r="AJ90" s="6">
        <f t="shared" si="80"/>
        <v>0</v>
      </c>
      <c r="AK90" s="6">
        <f t="shared" si="80"/>
        <v>0</v>
      </c>
      <c r="AL90" s="6">
        <f t="shared" si="80"/>
        <v>0</v>
      </c>
      <c r="AM90" s="6">
        <f t="shared" si="80"/>
        <v>0</v>
      </c>
      <c r="AN90" s="6">
        <f t="shared" si="80"/>
        <v>0</v>
      </c>
      <c r="AO90" s="6">
        <f t="shared" si="80"/>
        <v>0</v>
      </c>
      <c r="AP90" s="6">
        <f t="shared" si="80"/>
        <v>0</v>
      </c>
      <c r="AQ90" s="6">
        <f t="shared" si="80"/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6">
        <f t="shared" si="80"/>
        <v>0</v>
      </c>
      <c r="AZ90" s="6">
        <f t="shared" si="80"/>
        <v>0</v>
      </c>
      <c r="BA90" s="6">
        <f t="shared" si="80"/>
        <v>0</v>
      </c>
      <c r="BB90" s="6">
        <f t="shared" si="80"/>
        <v>0</v>
      </c>
      <c r="BC90" s="6">
        <f t="shared" si="80"/>
        <v>0</v>
      </c>
      <c r="BD90" s="6">
        <f t="shared" si="80"/>
        <v>0</v>
      </c>
      <c r="BE90" s="6">
        <f t="shared" si="80"/>
        <v>0</v>
      </c>
      <c r="BF90" s="6">
        <f t="shared" si="80"/>
        <v>0</v>
      </c>
      <c r="BG90" s="6">
        <f t="shared" si="80"/>
        <v>0</v>
      </c>
      <c r="BH90" s="6">
        <f t="shared" si="80"/>
        <v>0</v>
      </c>
      <c r="BI90" s="6">
        <f t="shared" si="80"/>
        <v>0</v>
      </c>
      <c r="BJ90" s="6">
        <f t="shared" si="80"/>
        <v>0</v>
      </c>
      <c r="BK90" s="6">
        <f t="shared" si="80"/>
        <v>0</v>
      </c>
      <c r="BL90" s="6">
        <f t="shared" si="80"/>
        <v>0</v>
      </c>
      <c r="BM90" s="6">
        <f t="shared" si="80"/>
        <v>0</v>
      </c>
      <c r="BN90" s="6">
        <f t="shared" si="80"/>
        <v>0</v>
      </c>
      <c r="BO90" s="6">
        <f t="shared" si="80"/>
        <v>0</v>
      </c>
      <c r="BP90" s="6">
        <f t="shared" si="80"/>
        <v>0</v>
      </c>
      <c r="BQ90" s="6">
        <f t="shared" si="80"/>
        <v>0</v>
      </c>
      <c r="BR90" s="6">
        <f t="shared" ref="BR90:BR93" si="82">BR22</f>
        <v>0</v>
      </c>
    </row>
    <row r="91" spans="1:72" x14ac:dyDescent="0.3">
      <c r="A91" s="100"/>
      <c r="B91" s="6" t="str">
        <f>B23</f>
        <v>Пирог рыбный</v>
      </c>
      <c r="C91" s="102"/>
      <c r="D91" s="6">
        <f>D23</f>
        <v>0</v>
      </c>
      <c r="E91" s="6">
        <f t="shared" si="80"/>
        <v>0</v>
      </c>
      <c r="F91" s="6">
        <f t="shared" si="80"/>
        <v>2E-3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8.0000000000000002E-3</v>
      </c>
      <c r="K91" s="6">
        <f t="shared" si="80"/>
        <v>3.0000000000000001E-3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1.9E-2</v>
      </c>
      <c r="V91" s="6">
        <f t="shared" si="80"/>
        <v>0</v>
      </c>
      <c r="W91" s="6">
        <f>W23</f>
        <v>0</v>
      </c>
      <c r="X91" s="6">
        <f t="shared" si="80"/>
        <v>0.1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0</v>
      </c>
      <c r="AF91" s="6">
        <f t="shared" si="81"/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3.3000000000000002E-2</v>
      </c>
      <c r="AN91" s="6">
        <f t="shared" si="80"/>
        <v>1.9183E-3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4.0000000000000001E-3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3.0000000000000001E-3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1E-3</v>
      </c>
      <c r="BQ91" s="6">
        <f t="shared" si="80"/>
        <v>0</v>
      </c>
      <c r="BR91" s="6">
        <f t="shared" si="82"/>
        <v>0</v>
      </c>
    </row>
    <row r="92" spans="1:72" x14ac:dyDescent="0.3">
      <c r="A92" s="100"/>
      <c r="B92" s="6" t="str">
        <f>B24</f>
        <v>Апельсин</v>
      </c>
      <c r="C92" s="102"/>
      <c r="D92" s="6">
        <f>D24</f>
        <v>0</v>
      </c>
      <c r="E92" s="6">
        <f t="shared" si="80"/>
        <v>0</v>
      </c>
      <c r="F92" s="6">
        <f t="shared" si="80"/>
        <v>0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0</v>
      </c>
      <c r="K92" s="6">
        <f t="shared" si="80"/>
        <v>0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0</v>
      </c>
      <c r="V92" s="6">
        <f t="shared" si="80"/>
        <v>0</v>
      </c>
      <c r="W92" s="6">
        <f>W24</f>
        <v>0</v>
      </c>
      <c r="X92" s="6">
        <f t="shared" si="80"/>
        <v>0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0.14899999999999999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0</v>
      </c>
      <c r="AN92" s="6">
        <f t="shared" si="80"/>
        <v>0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0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0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0</v>
      </c>
      <c r="BQ92" s="6">
        <f t="shared" si="80"/>
        <v>0</v>
      </c>
      <c r="BR92" s="6">
        <f t="shared" si="82"/>
        <v>0</v>
      </c>
    </row>
    <row r="93" spans="1:72" x14ac:dyDescent="0.3">
      <c r="A93" s="100"/>
      <c r="B93" s="6">
        <f>B25</f>
        <v>0</v>
      </c>
      <c r="C93" s="102"/>
      <c r="D93" s="6">
        <f>D25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W25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6">
        <f t="shared" si="82"/>
        <v>0</v>
      </c>
    </row>
    <row r="94" spans="1:72" ht="15" customHeight="1" x14ac:dyDescent="0.3">
      <c r="A94" s="100"/>
      <c r="B94" s="6">
        <f>B26</f>
        <v>0</v>
      </c>
      <c r="C94" s="103"/>
      <c r="D94" s="6">
        <f>D26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ref="P94:BQ94" si="83">P26</f>
        <v>0</v>
      </c>
      <c r="Q94" s="6">
        <f t="shared" si="83"/>
        <v>0</v>
      </c>
      <c r="R94" s="6">
        <f t="shared" si="83"/>
        <v>0</v>
      </c>
      <c r="S94" s="6">
        <f t="shared" si="83"/>
        <v>0</v>
      </c>
      <c r="T94" s="6">
        <f t="shared" si="83"/>
        <v>0</v>
      </c>
      <c r="U94" s="6">
        <f t="shared" si="83"/>
        <v>0</v>
      </c>
      <c r="V94" s="6">
        <f t="shared" si="83"/>
        <v>0</v>
      </c>
      <c r="W94" s="6">
        <f>W26</f>
        <v>0</v>
      </c>
      <c r="X94" s="6">
        <f t="shared" si="83"/>
        <v>0</v>
      </c>
      <c r="Y94" s="6">
        <f t="shared" si="83"/>
        <v>0</v>
      </c>
      <c r="Z94" s="6">
        <f t="shared" si="83"/>
        <v>0</v>
      </c>
      <c r="AA94" s="6">
        <f t="shared" si="83"/>
        <v>0</v>
      </c>
      <c r="AB94" s="6">
        <f t="shared" si="83"/>
        <v>0</v>
      </c>
      <c r="AC94" s="6">
        <f t="shared" si="83"/>
        <v>0</v>
      </c>
      <c r="AD94" s="6">
        <f t="shared" si="83"/>
        <v>0</v>
      </c>
      <c r="AE94" s="6">
        <f t="shared" si="83"/>
        <v>0</v>
      </c>
      <c r="AF94" s="6">
        <f t="shared" ref="AF94:AI94" si="84">AF26</f>
        <v>0</v>
      </c>
      <c r="AG94" s="6">
        <f t="shared" si="84"/>
        <v>0</v>
      </c>
      <c r="AH94" s="6">
        <f t="shared" si="84"/>
        <v>0</v>
      </c>
      <c r="AI94" s="6">
        <f t="shared" si="84"/>
        <v>0</v>
      </c>
      <c r="AJ94" s="6">
        <f t="shared" si="83"/>
        <v>0</v>
      </c>
      <c r="AK94" s="6">
        <f t="shared" si="83"/>
        <v>0</v>
      </c>
      <c r="AL94" s="6">
        <f t="shared" si="83"/>
        <v>0</v>
      </c>
      <c r="AM94" s="6">
        <f t="shared" si="83"/>
        <v>0</v>
      </c>
      <c r="AN94" s="6">
        <f t="shared" si="83"/>
        <v>0</v>
      </c>
      <c r="AO94" s="6">
        <f t="shared" si="83"/>
        <v>0</v>
      </c>
      <c r="AP94" s="6">
        <f t="shared" si="83"/>
        <v>0</v>
      </c>
      <c r="AQ94" s="6">
        <f t="shared" si="83"/>
        <v>0</v>
      </c>
      <c r="AR94" s="6">
        <f t="shared" si="83"/>
        <v>0</v>
      </c>
      <c r="AS94" s="6">
        <f t="shared" si="83"/>
        <v>0</v>
      </c>
      <c r="AT94" s="6">
        <f t="shared" si="83"/>
        <v>0</v>
      </c>
      <c r="AU94" s="6">
        <f t="shared" si="83"/>
        <v>0</v>
      </c>
      <c r="AV94" s="6">
        <f t="shared" si="83"/>
        <v>0</v>
      </c>
      <c r="AW94" s="6">
        <f t="shared" si="83"/>
        <v>0</v>
      </c>
      <c r="AX94" s="6">
        <f t="shared" si="83"/>
        <v>0</v>
      </c>
      <c r="AY94" s="6">
        <f t="shared" si="83"/>
        <v>0</v>
      </c>
      <c r="AZ94" s="6">
        <f t="shared" si="83"/>
        <v>0</v>
      </c>
      <c r="BA94" s="6">
        <f t="shared" si="83"/>
        <v>0</v>
      </c>
      <c r="BB94" s="6">
        <f t="shared" si="83"/>
        <v>0</v>
      </c>
      <c r="BC94" s="6">
        <f t="shared" si="83"/>
        <v>0</v>
      </c>
      <c r="BD94" s="6">
        <f t="shared" si="83"/>
        <v>0</v>
      </c>
      <c r="BE94" s="6">
        <f t="shared" si="83"/>
        <v>0</v>
      </c>
      <c r="BF94" s="6">
        <f t="shared" si="83"/>
        <v>0</v>
      </c>
      <c r="BG94" s="6">
        <f t="shared" si="83"/>
        <v>0</v>
      </c>
      <c r="BH94" s="6">
        <f t="shared" si="83"/>
        <v>0</v>
      </c>
      <c r="BI94" s="6">
        <f t="shared" si="83"/>
        <v>0</v>
      </c>
      <c r="BJ94" s="6">
        <f t="shared" si="83"/>
        <v>0</v>
      </c>
      <c r="BK94" s="6">
        <f t="shared" si="83"/>
        <v>0</v>
      </c>
      <c r="BL94" s="6">
        <f t="shared" si="83"/>
        <v>0</v>
      </c>
      <c r="BM94" s="6">
        <f t="shared" si="83"/>
        <v>0</v>
      </c>
      <c r="BN94" s="6">
        <f t="shared" si="83"/>
        <v>0</v>
      </c>
      <c r="BO94" s="6">
        <f t="shared" si="83"/>
        <v>0</v>
      </c>
      <c r="BP94" s="6">
        <f t="shared" si="83"/>
        <v>0</v>
      </c>
      <c r="BQ94" s="6">
        <f t="shared" si="83"/>
        <v>0</v>
      </c>
      <c r="BR94" s="6">
        <f t="shared" ref="BR94" si="85">BR26</f>
        <v>0</v>
      </c>
    </row>
    <row r="95" spans="1:72" ht="17.399999999999999" x14ac:dyDescent="0.35">
      <c r="B95" s="20" t="s">
        <v>24</v>
      </c>
      <c r="C95" s="18"/>
      <c r="D95" s="19">
        <f>SUM(D90:D94)</f>
        <v>0</v>
      </c>
      <c r="E95" s="19">
        <f t="shared" ref="E95:BQ95" si="86">SUM(E90:E94)</f>
        <v>0</v>
      </c>
      <c r="F95" s="19">
        <f t="shared" si="86"/>
        <v>1.6E-2</v>
      </c>
      <c r="G95" s="19">
        <f t="shared" si="86"/>
        <v>0</v>
      </c>
      <c r="H95" s="19">
        <f t="shared" si="86"/>
        <v>0</v>
      </c>
      <c r="I95" s="19">
        <f t="shared" si="86"/>
        <v>0</v>
      </c>
      <c r="J95" s="19">
        <f t="shared" si="86"/>
        <v>8.0000000000000002E-3</v>
      </c>
      <c r="K95" s="19">
        <f t="shared" si="86"/>
        <v>3.0000000000000001E-3</v>
      </c>
      <c r="L95" s="19">
        <f t="shared" si="86"/>
        <v>0</v>
      </c>
      <c r="M95" s="19">
        <f t="shared" si="86"/>
        <v>0</v>
      </c>
      <c r="N95" s="19">
        <f t="shared" si="86"/>
        <v>0</v>
      </c>
      <c r="O95" s="19">
        <f t="shared" si="86"/>
        <v>0</v>
      </c>
      <c r="P95" s="19">
        <f t="shared" si="86"/>
        <v>0</v>
      </c>
      <c r="Q95" s="19">
        <f t="shared" si="86"/>
        <v>0</v>
      </c>
      <c r="R95" s="19">
        <f t="shared" si="86"/>
        <v>0</v>
      </c>
      <c r="S95" s="19">
        <f t="shared" si="86"/>
        <v>0</v>
      </c>
      <c r="T95" s="19">
        <f t="shared" si="86"/>
        <v>0</v>
      </c>
      <c r="U95" s="19">
        <f t="shared" si="86"/>
        <v>1.9E-2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86"/>
        <v>0</v>
      </c>
      <c r="Z95" s="19">
        <f t="shared" si="86"/>
        <v>0</v>
      </c>
      <c r="AA95" s="19">
        <f t="shared" si="86"/>
        <v>0</v>
      </c>
      <c r="AB95" s="19">
        <f t="shared" si="86"/>
        <v>0</v>
      </c>
      <c r="AC95" s="19">
        <f t="shared" si="86"/>
        <v>0</v>
      </c>
      <c r="AD95" s="19">
        <f t="shared" si="86"/>
        <v>0</v>
      </c>
      <c r="AE95" s="19">
        <f t="shared" si="86"/>
        <v>2.5000000000000001E-2</v>
      </c>
      <c r="AF95" s="19">
        <f t="shared" ref="AF95:AI95" si="87">SUM(AF90:AF94)</f>
        <v>0.14899999999999999</v>
      </c>
      <c r="AG95" s="19">
        <f t="shared" si="87"/>
        <v>0</v>
      </c>
      <c r="AH95" s="19">
        <f t="shared" si="87"/>
        <v>0</v>
      </c>
      <c r="AI95" s="19">
        <f t="shared" si="87"/>
        <v>0</v>
      </c>
      <c r="AJ95" s="19">
        <f t="shared" si="86"/>
        <v>0</v>
      </c>
      <c r="AK95" s="19">
        <f t="shared" si="86"/>
        <v>0</v>
      </c>
      <c r="AL95" s="19">
        <f t="shared" si="86"/>
        <v>0</v>
      </c>
      <c r="AM95" s="19">
        <f t="shared" si="86"/>
        <v>3.3000000000000002E-2</v>
      </c>
      <c r="AN95" s="19">
        <f t="shared" si="86"/>
        <v>1.9183E-3</v>
      </c>
      <c r="AO95" s="19">
        <f t="shared" si="86"/>
        <v>0</v>
      </c>
      <c r="AP95" s="19">
        <f t="shared" si="86"/>
        <v>0</v>
      </c>
      <c r="AQ95" s="19">
        <f t="shared" si="86"/>
        <v>0</v>
      </c>
      <c r="AR95" s="19">
        <f t="shared" si="86"/>
        <v>0</v>
      </c>
      <c r="AS95" s="19">
        <f t="shared" si="86"/>
        <v>0</v>
      </c>
      <c r="AT95" s="19">
        <f t="shared" si="86"/>
        <v>0</v>
      </c>
      <c r="AU95" s="19">
        <f t="shared" si="86"/>
        <v>0</v>
      </c>
      <c r="AV95" s="19">
        <f t="shared" si="86"/>
        <v>0</v>
      </c>
      <c r="AW95" s="19">
        <f t="shared" si="86"/>
        <v>0</v>
      </c>
      <c r="AX95" s="19">
        <f t="shared" si="86"/>
        <v>0</v>
      </c>
      <c r="AY95" s="19">
        <f t="shared" si="86"/>
        <v>0</v>
      </c>
      <c r="AZ95" s="19">
        <f t="shared" si="86"/>
        <v>0</v>
      </c>
      <c r="BA95" s="19">
        <f t="shared" si="86"/>
        <v>0</v>
      </c>
      <c r="BB95" s="19">
        <f t="shared" si="86"/>
        <v>0</v>
      </c>
      <c r="BC95" s="19">
        <f t="shared" si="86"/>
        <v>4.0000000000000001E-3</v>
      </c>
      <c r="BD95" s="19">
        <f t="shared" si="86"/>
        <v>0</v>
      </c>
      <c r="BE95" s="19">
        <f t="shared" si="86"/>
        <v>0</v>
      </c>
      <c r="BF95" s="19">
        <f t="shared" si="86"/>
        <v>0</v>
      </c>
      <c r="BG95" s="19">
        <f t="shared" si="86"/>
        <v>0</v>
      </c>
      <c r="BH95" s="19">
        <f t="shared" si="86"/>
        <v>0</v>
      </c>
      <c r="BI95" s="19">
        <f t="shared" si="86"/>
        <v>0</v>
      </c>
      <c r="BJ95" s="19">
        <f t="shared" si="86"/>
        <v>0</v>
      </c>
      <c r="BK95" s="19">
        <f t="shared" si="86"/>
        <v>0</v>
      </c>
      <c r="BL95" s="19">
        <f t="shared" si="86"/>
        <v>3.0000000000000001E-3</v>
      </c>
      <c r="BM95" s="19">
        <f t="shared" si="86"/>
        <v>0</v>
      </c>
      <c r="BN95" s="19">
        <f t="shared" si="86"/>
        <v>0</v>
      </c>
      <c r="BO95" s="19">
        <f t="shared" si="86"/>
        <v>0</v>
      </c>
      <c r="BP95" s="19">
        <f t="shared" si="86"/>
        <v>1E-3</v>
      </c>
      <c r="BQ95" s="19">
        <f t="shared" si="86"/>
        <v>0</v>
      </c>
      <c r="BR95" s="19">
        <f t="shared" ref="BR95" si="88">SUM(BR90:BR94)</f>
        <v>0</v>
      </c>
    </row>
    <row r="96" spans="1:72" ht="17.399999999999999" x14ac:dyDescent="0.35">
      <c r="B96" s="20" t="s">
        <v>25</v>
      </c>
      <c r="C96" s="18"/>
      <c r="D96" s="21">
        <f t="shared" ref="D96:BQ96" si="89">PRODUCT(D95,$E$6)</f>
        <v>0</v>
      </c>
      <c r="E96" s="21">
        <f t="shared" si="89"/>
        <v>0</v>
      </c>
      <c r="F96" s="21">
        <f t="shared" si="89"/>
        <v>0.54400000000000004</v>
      </c>
      <c r="G96" s="21">
        <f t="shared" si="89"/>
        <v>0</v>
      </c>
      <c r="H96" s="21">
        <f t="shared" si="89"/>
        <v>0</v>
      </c>
      <c r="I96" s="21">
        <f t="shared" si="89"/>
        <v>0</v>
      </c>
      <c r="J96" s="21">
        <f t="shared" si="89"/>
        <v>0.27200000000000002</v>
      </c>
      <c r="K96" s="21">
        <f t="shared" si="89"/>
        <v>0.10200000000000001</v>
      </c>
      <c r="L96" s="21">
        <f t="shared" si="89"/>
        <v>0</v>
      </c>
      <c r="M96" s="21">
        <f t="shared" si="89"/>
        <v>0</v>
      </c>
      <c r="N96" s="21">
        <f t="shared" si="89"/>
        <v>0</v>
      </c>
      <c r="O96" s="21">
        <f t="shared" si="89"/>
        <v>0</v>
      </c>
      <c r="P96" s="21">
        <f t="shared" si="89"/>
        <v>0</v>
      </c>
      <c r="Q96" s="21">
        <f t="shared" si="89"/>
        <v>0</v>
      </c>
      <c r="R96" s="21">
        <f t="shared" si="89"/>
        <v>0</v>
      </c>
      <c r="S96" s="21">
        <f t="shared" si="89"/>
        <v>0</v>
      </c>
      <c r="T96" s="21">
        <f t="shared" si="89"/>
        <v>0</v>
      </c>
      <c r="U96" s="21">
        <f t="shared" si="89"/>
        <v>0.64600000000000002</v>
      </c>
      <c r="V96" s="21">
        <f>PRODUCT(V95,$E$6)</f>
        <v>0</v>
      </c>
      <c r="W96" s="21">
        <f>PRODUCT(W95,$E$6)</f>
        <v>0</v>
      </c>
      <c r="X96" s="21">
        <f>PRODUCT(X95,$E$6)</f>
        <v>3.4000000000000004</v>
      </c>
      <c r="Y96" s="21">
        <f t="shared" si="89"/>
        <v>0</v>
      </c>
      <c r="Z96" s="21">
        <f t="shared" si="89"/>
        <v>0</v>
      </c>
      <c r="AA96" s="21">
        <f t="shared" si="89"/>
        <v>0</v>
      </c>
      <c r="AB96" s="21">
        <f t="shared" si="89"/>
        <v>0</v>
      </c>
      <c r="AC96" s="21">
        <f t="shared" si="89"/>
        <v>0</v>
      </c>
      <c r="AD96" s="21">
        <f t="shared" si="89"/>
        <v>0</v>
      </c>
      <c r="AE96" s="21">
        <f t="shared" si="89"/>
        <v>0.85000000000000009</v>
      </c>
      <c r="AF96" s="21">
        <f t="shared" ref="AF96:AI96" si="90">PRODUCT(AF95,$E$6)</f>
        <v>5.0659999999999998</v>
      </c>
      <c r="AG96" s="21">
        <f t="shared" si="90"/>
        <v>0</v>
      </c>
      <c r="AH96" s="21">
        <f t="shared" si="90"/>
        <v>0</v>
      </c>
      <c r="AI96" s="21">
        <f t="shared" si="90"/>
        <v>0</v>
      </c>
      <c r="AJ96" s="21">
        <f t="shared" si="89"/>
        <v>0</v>
      </c>
      <c r="AK96" s="21">
        <f t="shared" si="89"/>
        <v>0</v>
      </c>
      <c r="AL96" s="21">
        <f t="shared" si="89"/>
        <v>0</v>
      </c>
      <c r="AM96" s="21">
        <f t="shared" si="89"/>
        <v>1.1220000000000001</v>
      </c>
      <c r="AN96" s="21">
        <f t="shared" si="89"/>
        <v>6.5222199999999994E-2</v>
      </c>
      <c r="AO96" s="21">
        <f t="shared" si="89"/>
        <v>0</v>
      </c>
      <c r="AP96" s="21">
        <f t="shared" si="89"/>
        <v>0</v>
      </c>
      <c r="AQ96" s="21">
        <f t="shared" si="89"/>
        <v>0</v>
      </c>
      <c r="AR96" s="21">
        <f t="shared" si="89"/>
        <v>0</v>
      </c>
      <c r="AS96" s="21">
        <f t="shared" si="89"/>
        <v>0</v>
      </c>
      <c r="AT96" s="21">
        <f t="shared" si="89"/>
        <v>0</v>
      </c>
      <c r="AU96" s="21">
        <f t="shared" si="89"/>
        <v>0</v>
      </c>
      <c r="AV96" s="21">
        <f t="shared" si="89"/>
        <v>0</v>
      </c>
      <c r="AW96" s="21">
        <f t="shared" si="89"/>
        <v>0</v>
      </c>
      <c r="AX96" s="21">
        <f t="shared" si="89"/>
        <v>0</v>
      </c>
      <c r="AY96" s="21">
        <f t="shared" si="89"/>
        <v>0</v>
      </c>
      <c r="AZ96" s="21">
        <f t="shared" si="89"/>
        <v>0</v>
      </c>
      <c r="BA96" s="21">
        <f t="shared" si="89"/>
        <v>0</v>
      </c>
      <c r="BB96" s="21">
        <f t="shared" si="89"/>
        <v>0</v>
      </c>
      <c r="BC96" s="21">
        <f t="shared" si="89"/>
        <v>0.13600000000000001</v>
      </c>
      <c r="BD96" s="21">
        <f t="shared" si="89"/>
        <v>0</v>
      </c>
      <c r="BE96" s="21">
        <f t="shared" si="89"/>
        <v>0</v>
      </c>
      <c r="BF96" s="21">
        <f t="shared" si="89"/>
        <v>0</v>
      </c>
      <c r="BG96" s="21">
        <f t="shared" si="89"/>
        <v>0</v>
      </c>
      <c r="BH96" s="21">
        <f t="shared" si="89"/>
        <v>0</v>
      </c>
      <c r="BI96" s="21">
        <f t="shared" si="89"/>
        <v>0</v>
      </c>
      <c r="BJ96" s="21">
        <f t="shared" si="89"/>
        <v>0</v>
      </c>
      <c r="BK96" s="21">
        <f t="shared" si="89"/>
        <v>0</v>
      </c>
      <c r="BL96" s="21">
        <f t="shared" si="89"/>
        <v>0.10200000000000001</v>
      </c>
      <c r="BM96" s="21">
        <f t="shared" si="89"/>
        <v>0</v>
      </c>
      <c r="BN96" s="21">
        <f t="shared" si="89"/>
        <v>0</v>
      </c>
      <c r="BO96" s="21">
        <f t="shared" si="89"/>
        <v>0</v>
      </c>
      <c r="BP96" s="21">
        <f t="shared" si="89"/>
        <v>3.4000000000000002E-2</v>
      </c>
      <c r="BQ96" s="21">
        <f t="shared" si="89"/>
        <v>0</v>
      </c>
      <c r="BR96" s="21">
        <f t="shared" ref="BR96" si="91">PRODUCT(BR95,$E$6)</f>
        <v>0</v>
      </c>
      <c r="BS96" s="53"/>
      <c r="BT96" s="53"/>
    </row>
    <row r="98" spans="1:72" ht="17.399999999999999" x14ac:dyDescent="0.35">
      <c r="A98" s="24"/>
      <c r="B98" s="25" t="s">
        <v>27</v>
      </c>
      <c r="C98" s="26" t="s">
        <v>28</v>
      </c>
      <c r="D98" s="27">
        <f>D44</f>
        <v>78.180000000000007</v>
      </c>
      <c r="E98" s="27">
        <f t="shared" ref="E98:BQ98" si="92">E44</f>
        <v>82</v>
      </c>
      <c r="F98" s="27">
        <f t="shared" si="92"/>
        <v>82</v>
      </c>
      <c r="G98" s="27">
        <f t="shared" si="92"/>
        <v>596</v>
      </c>
      <c r="H98" s="27">
        <f t="shared" si="92"/>
        <v>1490</v>
      </c>
      <c r="I98" s="27">
        <f t="shared" si="92"/>
        <v>720</v>
      </c>
      <c r="J98" s="27">
        <f t="shared" si="92"/>
        <v>82.38</v>
      </c>
      <c r="K98" s="27">
        <f t="shared" si="92"/>
        <v>1038.8900000000001</v>
      </c>
      <c r="L98" s="27">
        <f t="shared" si="92"/>
        <v>231.94</v>
      </c>
      <c r="M98" s="27">
        <f t="shared" si="92"/>
        <v>738</v>
      </c>
      <c r="N98" s="27">
        <f t="shared" si="92"/>
        <v>114.89</v>
      </c>
      <c r="O98" s="27">
        <f t="shared" si="92"/>
        <v>359.11</v>
      </c>
      <c r="P98" s="27">
        <f t="shared" si="92"/>
        <v>428.95</v>
      </c>
      <c r="Q98" s="27">
        <f t="shared" si="92"/>
        <v>400</v>
      </c>
      <c r="R98" s="27">
        <f t="shared" si="92"/>
        <v>1210</v>
      </c>
      <c r="S98" s="27">
        <f t="shared" si="92"/>
        <v>207.5</v>
      </c>
      <c r="T98" s="27">
        <f t="shared" si="92"/>
        <v>207.5</v>
      </c>
      <c r="U98" s="27">
        <f t="shared" si="92"/>
        <v>1032</v>
      </c>
      <c r="V98" s="27">
        <f t="shared" si="92"/>
        <v>352.56</v>
      </c>
      <c r="W98" s="27">
        <f>W44</f>
        <v>100</v>
      </c>
      <c r="X98" s="27">
        <f t="shared" si="92"/>
        <v>10.4</v>
      </c>
      <c r="Y98" s="27">
        <f t="shared" si="92"/>
        <v>0</v>
      </c>
      <c r="Z98" s="27">
        <f t="shared" si="92"/>
        <v>492</v>
      </c>
      <c r="AA98" s="27">
        <f t="shared" si="92"/>
        <v>382</v>
      </c>
      <c r="AB98" s="27">
        <f t="shared" si="92"/>
        <v>341</v>
      </c>
      <c r="AC98" s="27">
        <f t="shared" si="92"/>
        <v>261</v>
      </c>
      <c r="AD98" s="27">
        <f t="shared" si="92"/>
        <v>125</v>
      </c>
      <c r="AE98" s="27">
        <f t="shared" si="92"/>
        <v>607</v>
      </c>
      <c r="AF98" s="27">
        <f t="shared" si="92"/>
        <v>259</v>
      </c>
      <c r="AG98" s="27">
        <f t="shared" si="92"/>
        <v>188</v>
      </c>
      <c r="AH98" s="27">
        <f t="shared" si="92"/>
        <v>219</v>
      </c>
      <c r="AI98" s="27">
        <f t="shared" si="92"/>
        <v>156</v>
      </c>
      <c r="AJ98" s="27">
        <f t="shared" si="92"/>
        <v>227.27</v>
      </c>
      <c r="AK98" s="27">
        <f t="shared" si="92"/>
        <v>89</v>
      </c>
      <c r="AL98" s="27">
        <f t="shared" si="92"/>
        <v>62</v>
      </c>
      <c r="AM98" s="27">
        <f t="shared" si="92"/>
        <v>44.6</v>
      </c>
      <c r="AN98" s="27">
        <f t="shared" si="92"/>
        <v>200</v>
      </c>
      <c r="AO98" s="27">
        <f t="shared" si="92"/>
        <v>227</v>
      </c>
      <c r="AP98" s="27">
        <f t="shared" si="92"/>
        <v>0</v>
      </c>
      <c r="AQ98" s="27">
        <f t="shared" si="92"/>
        <v>277</v>
      </c>
      <c r="AR98" s="27">
        <f t="shared" si="92"/>
        <v>0</v>
      </c>
      <c r="AS98" s="27">
        <f t="shared" si="92"/>
        <v>235.63</v>
      </c>
      <c r="AT98" s="27">
        <f t="shared" si="92"/>
        <v>72.5</v>
      </c>
      <c r="AU98" s="27">
        <f t="shared" si="92"/>
        <v>65.33</v>
      </c>
      <c r="AV98" s="27">
        <f t="shared" si="92"/>
        <v>59.33</v>
      </c>
      <c r="AW98" s="27">
        <f t="shared" si="92"/>
        <v>67.14</v>
      </c>
      <c r="AX98" s="27">
        <f t="shared" si="92"/>
        <v>74.290000000000006</v>
      </c>
      <c r="AY98" s="27">
        <f t="shared" si="92"/>
        <v>51.25</v>
      </c>
      <c r="AZ98" s="27">
        <f t="shared" si="92"/>
        <v>77.14</v>
      </c>
      <c r="BA98" s="27">
        <f t="shared" si="92"/>
        <v>68</v>
      </c>
      <c r="BB98" s="27">
        <f t="shared" si="92"/>
        <v>60</v>
      </c>
      <c r="BC98" s="27">
        <f t="shared" si="92"/>
        <v>137.33000000000001</v>
      </c>
      <c r="BD98" s="27">
        <f t="shared" si="92"/>
        <v>319</v>
      </c>
      <c r="BE98" s="27">
        <f t="shared" si="92"/>
        <v>486</v>
      </c>
      <c r="BF98" s="27">
        <f t="shared" si="92"/>
        <v>564</v>
      </c>
      <c r="BG98" s="27">
        <f t="shared" si="92"/>
        <v>247</v>
      </c>
      <c r="BH98" s="27">
        <f t="shared" si="92"/>
        <v>427</v>
      </c>
      <c r="BI98" s="27">
        <f t="shared" si="92"/>
        <v>750</v>
      </c>
      <c r="BJ98" s="27">
        <f t="shared" si="92"/>
        <v>36</v>
      </c>
      <c r="BK98" s="27">
        <f t="shared" si="92"/>
        <v>30</v>
      </c>
      <c r="BL98" s="27">
        <f t="shared" si="92"/>
        <v>30</v>
      </c>
      <c r="BM98" s="27">
        <f t="shared" si="92"/>
        <v>34</v>
      </c>
      <c r="BN98" s="27">
        <f t="shared" si="92"/>
        <v>35</v>
      </c>
      <c r="BO98" s="27">
        <f t="shared" si="92"/>
        <v>314</v>
      </c>
      <c r="BP98" s="27">
        <f t="shared" si="92"/>
        <v>138.88999999999999</v>
      </c>
      <c r="BQ98" s="27">
        <f t="shared" si="92"/>
        <v>22</v>
      </c>
      <c r="BR98" s="27">
        <f t="shared" ref="BR98" si="93">BR44</f>
        <v>0</v>
      </c>
    </row>
    <row r="99" spans="1:72" ht="17.399999999999999" x14ac:dyDescent="0.35">
      <c r="B99" s="20" t="s">
        <v>29</v>
      </c>
      <c r="C99" s="18" t="s">
        <v>28</v>
      </c>
      <c r="D99" s="19">
        <f>D98/1000</f>
        <v>7.8180000000000013E-2</v>
      </c>
      <c r="E99" s="19">
        <f t="shared" ref="E99:BQ99" si="94">E98/1000</f>
        <v>8.2000000000000003E-2</v>
      </c>
      <c r="F99" s="19">
        <f t="shared" si="94"/>
        <v>8.2000000000000003E-2</v>
      </c>
      <c r="G99" s="19">
        <f t="shared" si="94"/>
        <v>0.59599999999999997</v>
      </c>
      <c r="H99" s="19">
        <f t="shared" si="94"/>
        <v>1.49</v>
      </c>
      <c r="I99" s="19">
        <f t="shared" si="94"/>
        <v>0.72</v>
      </c>
      <c r="J99" s="19">
        <f t="shared" si="94"/>
        <v>8.2379999999999995E-2</v>
      </c>
      <c r="K99" s="19">
        <f t="shared" si="94"/>
        <v>1.0388900000000001</v>
      </c>
      <c r="L99" s="19">
        <f t="shared" si="94"/>
        <v>0.23194000000000001</v>
      </c>
      <c r="M99" s="19">
        <f t="shared" si="94"/>
        <v>0.73799999999999999</v>
      </c>
      <c r="N99" s="19">
        <f t="shared" si="94"/>
        <v>0.11489000000000001</v>
      </c>
      <c r="O99" s="19">
        <f t="shared" si="94"/>
        <v>0.35911000000000004</v>
      </c>
      <c r="P99" s="19">
        <f t="shared" si="94"/>
        <v>0.42895</v>
      </c>
      <c r="Q99" s="19">
        <f t="shared" si="94"/>
        <v>0.4</v>
      </c>
      <c r="R99" s="19">
        <f t="shared" si="94"/>
        <v>1.21</v>
      </c>
      <c r="S99" s="19">
        <f t="shared" si="94"/>
        <v>0.20749999999999999</v>
      </c>
      <c r="T99" s="19">
        <f t="shared" si="94"/>
        <v>0.20749999999999999</v>
      </c>
      <c r="U99" s="19">
        <f t="shared" si="94"/>
        <v>1.032</v>
      </c>
      <c r="V99" s="19">
        <f t="shared" si="94"/>
        <v>0.35255999999999998</v>
      </c>
      <c r="W99" s="19">
        <f>W98/1000</f>
        <v>0.1</v>
      </c>
      <c r="X99" s="19">
        <f t="shared" si="94"/>
        <v>1.04E-2</v>
      </c>
      <c r="Y99" s="19">
        <f t="shared" si="94"/>
        <v>0</v>
      </c>
      <c r="Z99" s="19">
        <f t="shared" si="94"/>
        <v>0.49199999999999999</v>
      </c>
      <c r="AA99" s="19">
        <f t="shared" si="94"/>
        <v>0.38200000000000001</v>
      </c>
      <c r="AB99" s="19">
        <f t="shared" si="94"/>
        <v>0.34100000000000003</v>
      </c>
      <c r="AC99" s="19">
        <f t="shared" si="94"/>
        <v>0.26100000000000001</v>
      </c>
      <c r="AD99" s="19">
        <f t="shared" si="94"/>
        <v>0.125</v>
      </c>
      <c r="AE99" s="19">
        <f t="shared" si="94"/>
        <v>0.60699999999999998</v>
      </c>
      <c r="AF99" s="19">
        <f t="shared" ref="AF99:AI99" si="95">AF98/1000</f>
        <v>0.25900000000000001</v>
      </c>
      <c r="AG99" s="19">
        <f t="shared" si="95"/>
        <v>0.188</v>
      </c>
      <c r="AH99" s="19">
        <f t="shared" si="95"/>
        <v>0.219</v>
      </c>
      <c r="AI99" s="19">
        <f t="shared" si="95"/>
        <v>0.156</v>
      </c>
      <c r="AJ99" s="19">
        <f t="shared" si="94"/>
        <v>0.22727</v>
      </c>
      <c r="AK99" s="19">
        <f t="shared" si="94"/>
        <v>8.8999999999999996E-2</v>
      </c>
      <c r="AL99" s="19">
        <f t="shared" si="94"/>
        <v>6.2E-2</v>
      </c>
      <c r="AM99" s="19">
        <f t="shared" si="94"/>
        <v>4.4600000000000001E-2</v>
      </c>
      <c r="AN99" s="19">
        <f t="shared" si="94"/>
        <v>0.2</v>
      </c>
      <c r="AO99" s="19">
        <f t="shared" si="94"/>
        <v>0.22700000000000001</v>
      </c>
      <c r="AP99" s="19">
        <f t="shared" si="94"/>
        <v>0</v>
      </c>
      <c r="AQ99" s="19">
        <f t="shared" si="94"/>
        <v>0.27700000000000002</v>
      </c>
      <c r="AR99" s="19">
        <f t="shared" si="94"/>
        <v>0</v>
      </c>
      <c r="AS99" s="19">
        <f t="shared" si="94"/>
        <v>0.23563000000000001</v>
      </c>
      <c r="AT99" s="19">
        <f t="shared" si="94"/>
        <v>7.2499999999999995E-2</v>
      </c>
      <c r="AU99" s="19">
        <f t="shared" si="94"/>
        <v>6.5329999999999999E-2</v>
      </c>
      <c r="AV99" s="19">
        <f t="shared" si="94"/>
        <v>5.9330000000000001E-2</v>
      </c>
      <c r="AW99" s="19">
        <f t="shared" si="94"/>
        <v>6.7140000000000005E-2</v>
      </c>
      <c r="AX99" s="19">
        <f t="shared" si="94"/>
        <v>7.4290000000000009E-2</v>
      </c>
      <c r="AY99" s="19">
        <f t="shared" si="94"/>
        <v>5.1249999999999997E-2</v>
      </c>
      <c r="AZ99" s="19">
        <f t="shared" si="94"/>
        <v>7.714E-2</v>
      </c>
      <c r="BA99" s="19">
        <f t="shared" si="94"/>
        <v>6.8000000000000005E-2</v>
      </c>
      <c r="BB99" s="19">
        <f t="shared" si="94"/>
        <v>0.06</v>
      </c>
      <c r="BC99" s="19">
        <f t="shared" si="94"/>
        <v>0.13733000000000001</v>
      </c>
      <c r="BD99" s="19">
        <f t="shared" si="94"/>
        <v>0.31900000000000001</v>
      </c>
      <c r="BE99" s="19">
        <f t="shared" si="94"/>
        <v>0.48599999999999999</v>
      </c>
      <c r="BF99" s="19">
        <f t="shared" si="94"/>
        <v>0.56399999999999995</v>
      </c>
      <c r="BG99" s="19">
        <f t="shared" si="94"/>
        <v>0.247</v>
      </c>
      <c r="BH99" s="19">
        <f t="shared" si="94"/>
        <v>0.42699999999999999</v>
      </c>
      <c r="BI99" s="19">
        <f t="shared" si="94"/>
        <v>0.75</v>
      </c>
      <c r="BJ99" s="19">
        <f t="shared" si="94"/>
        <v>3.5999999999999997E-2</v>
      </c>
      <c r="BK99" s="19">
        <f t="shared" si="94"/>
        <v>0.03</v>
      </c>
      <c r="BL99" s="19">
        <f t="shared" si="94"/>
        <v>0.03</v>
      </c>
      <c r="BM99" s="19">
        <f t="shared" si="94"/>
        <v>3.4000000000000002E-2</v>
      </c>
      <c r="BN99" s="19">
        <f t="shared" si="94"/>
        <v>3.5000000000000003E-2</v>
      </c>
      <c r="BO99" s="19">
        <f t="shared" si="94"/>
        <v>0.314</v>
      </c>
      <c r="BP99" s="19">
        <f t="shared" si="94"/>
        <v>0.13888999999999999</v>
      </c>
      <c r="BQ99" s="19">
        <f t="shared" si="94"/>
        <v>2.1999999999999999E-2</v>
      </c>
      <c r="BR99" s="19">
        <f t="shared" ref="BR99" si="96">BR98/1000</f>
        <v>0</v>
      </c>
    </row>
    <row r="100" spans="1:72" ht="17.399999999999999" x14ac:dyDescent="0.35">
      <c r="A100" s="28"/>
      <c r="B100" s="29" t="s">
        <v>30</v>
      </c>
      <c r="C100" s="104"/>
      <c r="D100" s="30">
        <f>D96*D98</f>
        <v>0</v>
      </c>
      <c r="E100" s="30">
        <f t="shared" ref="E100:BQ100" si="97">E96*E98</f>
        <v>0</v>
      </c>
      <c r="F100" s="30">
        <f t="shared" si="97"/>
        <v>44.608000000000004</v>
      </c>
      <c r="G100" s="30">
        <f t="shared" si="97"/>
        <v>0</v>
      </c>
      <c r="H100" s="30">
        <f t="shared" si="97"/>
        <v>0</v>
      </c>
      <c r="I100" s="30">
        <f t="shared" si="97"/>
        <v>0</v>
      </c>
      <c r="J100" s="30">
        <f t="shared" si="97"/>
        <v>22.407360000000001</v>
      </c>
      <c r="K100" s="30">
        <f t="shared" si="97"/>
        <v>105.96678000000001</v>
      </c>
      <c r="L100" s="30">
        <f t="shared" si="97"/>
        <v>0</v>
      </c>
      <c r="M100" s="30">
        <f t="shared" si="97"/>
        <v>0</v>
      </c>
      <c r="N100" s="30">
        <f t="shared" si="97"/>
        <v>0</v>
      </c>
      <c r="O100" s="30">
        <f t="shared" si="97"/>
        <v>0</v>
      </c>
      <c r="P100" s="30">
        <f t="shared" si="97"/>
        <v>0</v>
      </c>
      <c r="Q100" s="30">
        <f t="shared" si="97"/>
        <v>0</v>
      </c>
      <c r="R100" s="30">
        <f t="shared" si="97"/>
        <v>0</v>
      </c>
      <c r="S100" s="30">
        <f t="shared" si="97"/>
        <v>0</v>
      </c>
      <c r="T100" s="30">
        <f t="shared" si="97"/>
        <v>0</v>
      </c>
      <c r="U100" s="30">
        <f t="shared" si="97"/>
        <v>666.67200000000003</v>
      </c>
      <c r="V100" s="30">
        <f t="shared" si="97"/>
        <v>0</v>
      </c>
      <c r="W100" s="30">
        <f>W96*W98</f>
        <v>0</v>
      </c>
      <c r="X100" s="30">
        <f t="shared" si="97"/>
        <v>35.360000000000007</v>
      </c>
      <c r="Y100" s="30">
        <f t="shared" si="97"/>
        <v>0</v>
      </c>
      <c r="Z100" s="30">
        <f t="shared" si="97"/>
        <v>0</v>
      </c>
      <c r="AA100" s="30">
        <f t="shared" si="97"/>
        <v>0</v>
      </c>
      <c r="AB100" s="30">
        <f t="shared" si="97"/>
        <v>0</v>
      </c>
      <c r="AC100" s="30">
        <f t="shared" si="97"/>
        <v>0</v>
      </c>
      <c r="AD100" s="30">
        <f t="shared" si="97"/>
        <v>0</v>
      </c>
      <c r="AE100" s="30">
        <f t="shared" si="97"/>
        <v>515.95000000000005</v>
      </c>
      <c r="AF100" s="30">
        <f t="shared" ref="AF100:AI100" si="98">AF96*AF98</f>
        <v>1312.0940000000001</v>
      </c>
      <c r="AG100" s="30">
        <f t="shared" si="98"/>
        <v>0</v>
      </c>
      <c r="AH100" s="30">
        <f t="shared" si="98"/>
        <v>0</v>
      </c>
      <c r="AI100" s="30">
        <f t="shared" si="98"/>
        <v>0</v>
      </c>
      <c r="AJ100" s="30">
        <f t="shared" si="97"/>
        <v>0</v>
      </c>
      <c r="AK100" s="30">
        <f t="shared" si="97"/>
        <v>0</v>
      </c>
      <c r="AL100" s="30">
        <f t="shared" si="97"/>
        <v>0</v>
      </c>
      <c r="AM100" s="30">
        <f t="shared" si="97"/>
        <v>50.041200000000003</v>
      </c>
      <c r="AN100" s="30">
        <f t="shared" si="97"/>
        <v>13.044439999999998</v>
      </c>
      <c r="AO100" s="30">
        <f t="shared" si="97"/>
        <v>0</v>
      </c>
      <c r="AP100" s="30">
        <f t="shared" si="97"/>
        <v>0</v>
      </c>
      <c r="AQ100" s="30">
        <f t="shared" si="97"/>
        <v>0</v>
      </c>
      <c r="AR100" s="30">
        <f t="shared" si="97"/>
        <v>0</v>
      </c>
      <c r="AS100" s="30">
        <f t="shared" si="97"/>
        <v>0</v>
      </c>
      <c r="AT100" s="30">
        <f t="shared" si="97"/>
        <v>0</v>
      </c>
      <c r="AU100" s="30">
        <f t="shared" si="97"/>
        <v>0</v>
      </c>
      <c r="AV100" s="30">
        <f t="shared" si="97"/>
        <v>0</v>
      </c>
      <c r="AW100" s="30">
        <f t="shared" si="97"/>
        <v>0</v>
      </c>
      <c r="AX100" s="30">
        <f t="shared" si="97"/>
        <v>0</v>
      </c>
      <c r="AY100" s="30">
        <f t="shared" si="97"/>
        <v>0</v>
      </c>
      <c r="AZ100" s="30">
        <f t="shared" si="97"/>
        <v>0</v>
      </c>
      <c r="BA100" s="30">
        <f t="shared" si="97"/>
        <v>0</v>
      </c>
      <c r="BB100" s="30">
        <f t="shared" si="97"/>
        <v>0</v>
      </c>
      <c r="BC100" s="30">
        <f t="shared" si="97"/>
        <v>18.676880000000004</v>
      </c>
      <c r="BD100" s="30">
        <f t="shared" si="97"/>
        <v>0</v>
      </c>
      <c r="BE100" s="30">
        <f t="shared" si="97"/>
        <v>0</v>
      </c>
      <c r="BF100" s="30">
        <f t="shared" si="97"/>
        <v>0</v>
      </c>
      <c r="BG100" s="30">
        <f t="shared" si="97"/>
        <v>0</v>
      </c>
      <c r="BH100" s="30">
        <f t="shared" si="97"/>
        <v>0</v>
      </c>
      <c r="BI100" s="30">
        <f t="shared" si="97"/>
        <v>0</v>
      </c>
      <c r="BJ100" s="30">
        <f t="shared" si="97"/>
        <v>0</v>
      </c>
      <c r="BK100" s="30">
        <f t="shared" si="97"/>
        <v>0</v>
      </c>
      <c r="BL100" s="30">
        <f t="shared" si="97"/>
        <v>3.06</v>
      </c>
      <c r="BM100" s="30">
        <f t="shared" si="97"/>
        <v>0</v>
      </c>
      <c r="BN100" s="30">
        <f t="shared" si="97"/>
        <v>0</v>
      </c>
      <c r="BO100" s="30">
        <f t="shared" si="97"/>
        <v>0</v>
      </c>
      <c r="BP100" s="30">
        <f t="shared" si="97"/>
        <v>4.7222599999999995</v>
      </c>
      <c r="BQ100" s="30">
        <f t="shared" si="97"/>
        <v>0</v>
      </c>
      <c r="BR100" s="30">
        <f t="shared" ref="BR100" si="99">BR96*BR98</f>
        <v>0</v>
      </c>
      <c r="BS100" s="31">
        <f>SUM(D100:BQ100)</f>
        <v>2792.6029200000003</v>
      </c>
      <c r="BT100" s="32">
        <f>BS100/$C$22</f>
        <v>82.135380000000012</v>
      </c>
    </row>
    <row r="101" spans="1:72" ht="17.399999999999999" x14ac:dyDescent="0.35">
      <c r="A101" s="28"/>
      <c r="B101" s="29" t="s">
        <v>31</v>
      </c>
      <c r="C101" s="104"/>
      <c r="D101" s="30">
        <f>D96*D98</f>
        <v>0</v>
      </c>
      <c r="E101" s="30">
        <f t="shared" ref="E101:BQ101" si="100">E96*E98</f>
        <v>0</v>
      </c>
      <c r="F101" s="30">
        <f t="shared" si="100"/>
        <v>44.608000000000004</v>
      </c>
      <c r="G101" s="30">
        <f t="shared" si="100"/>
        <v>0</v>
      </c>
      <c r="H101" s="30">
        <f t="shared" si="100"/>
        <v>0</v>
      </c>
      <c r="I101" s="30">
        <f t="shared" si="100"/>
        <v>0</v>
      </c>
      <c r="J101" s="30">
        <f t="shared" si="100"/>
        <v>22.407360000000001</v>
      </c>
      <c r="K101" s="30">
        <f t="shared" si="100"/>
        <v>105.96678000000001</v>
      </c>
      <c r="L101" s="30">
        <f t="shared" si="100"/>
        <v>0</v>
      </c>
      <c r="M101" s="30">
        <f t="shared" si="100"/>
        <v>0</v>
      </c>
      <c r="N101" s="30">
        <f t="shared" si="100"/>
        <v>0</v>
      </c>
      <c r="O101" s="30">
        <f t="shared" si="100"/>
        <v>0</v>
      </c>
      <c r="P101" s="30">
        <f t="shared" si="100"/>
        <v>0</v>
      </c>
      <c r="Q101" s="30">
        <f t="shared" si="100"/>
        <v>0</v>
      </c>
      <c r="R101" s="30">
        <f t="shared" si="100"/>
        <v>0</v>
      </c>
      <c r="S101" s="30">
        <f t="shared" si="100"/>
        <v>0</v>
      </c>
      <c r="T101" s="30">
        <f t="shared" si="100"/>
        <v>0</v>
      </c>
      <c r="U101" s="30">
        <f t="shared" si="100"/>
        <v>666.67200000000003</v>
      </c>
      <c r="V101" s="30">
        <f t="shared" si="100"/>
        <v>0</v>
      </c>
      <c r="W101" s="30">
        <f>W96*W98</f>
        <v>0</v>
      </c>
      <c r="X101" s="30">
        <f t="shared" si="100"/>
        <v>35.360000000000007</v>
      </c>
      <c r="Y101" s="30">
        <f t="shared" si="100"/>
        <v>0</v>
      </c>
      <c r="Z101" s="30">
        <f t="shared" si="100"/>
        <v>0</v>
      </c>
      <c r="AA101" s="30">
        <f t="shared" si="100"/>
        <v>0</v>
      </c>
      <c r="AB101" s="30">
        <f t="shared" si="100"/>
        <v>0</v>
      </c>
      <c r="AC101" s="30">
        <f t="shared" si="100"/>
        <v>0</v>
      </c>
      <c r="AD101" s="30">
        <f t="shared" si="100"/>
        <v>0</v>
      </c>
      <c r="AE101" s="30">
        <f t="shared" si="100"/>
        <v>515.95000000000005</v>
      </c>
      <c r="AF101" s="30">
        <f t="shared" ref="AF101:AI101" si="101">AF96*AF98</f>
        <v>1312.0940000000001</v>
      </c>
      <c r="AG101" s="30">
        <f t="shared" si="101"/>
        <v>0</v>
      </c>
      <c r="AH101" s="30">
        <f t="shared" si="101"/>
        <v>0</v>
      </c>
      <c r="AI101" s="30">
        <f t="shared" si="101"/>
        <v>0</v>
      </c>
      <c r="AJ101" s="30">
        <f t="shared" si="100"/>
        <v>0</v>
      </c>
      <c r="AK101" s="30">
        <f t="shared" si="100"/>
        <v>0</v>
      </c>
      <c r="AL101" s="30">
        <f t="shared" si="100"/>
        <v>0</v>
      </c>
      <c r="AM101" s="30">
        <f t="shared" si="100"/>
        <v>50.041200000000003</v>
      </c>
      <c r="AN101" s="30">
        <f t="shared" si="100"/>
        <v>13.044439999999998</v>
      </c>
      <c r="AO101" s="30">
        <f t="shared" si="100"/>
        <v>0</v>
      </c>
      <c r="AP101" s="30">
        <f t="shared" si="100"/>
        <v>0</v>
      </c>
      <c r="AQ101" s="30">
        <f t="shared" si="100"/>
        <v>0</v>
      </c>
      <c r="AR101" s="30">
        <f t="shared" si="100"/>
        <v>0</v>
      </c>
      <c r="AS101" s="30">
        <f t="shared" si="100"/>
        <v>0</v>
      </c>
      <c r="AT101" s="30">
        <f t="shared" si="100"/>
        <v>0</v>
      </c>
      <c r="AU101" s="30">
        <f t="shared" si="100"/>
        <v>0</v>
      </c>
      <c r="AV101" s="30">
        <f t="shared" si="100"/>
        <v>0</v>
      </c>
      <c r="AW101" s="30">
        <f t="shared" si="100"/>
        <v>0</v>
      </c>
      <c r="AX101" s="30">
        <f t="shared" si="100"/>
        <v>0</v>
      </c>
      <c r="AY101" s="30">
        <f t="shared" si="100"/>
        <v>0</v>
      </c>
      <c r="AZ101" s="30">
        <f t="shared" si="100"/>
        <v>0</v>
      </c>
      <c r="BA101" s="30">
        <f t="shared" si="100"/>
        <v>0</v>
      </c>
      <c r="BB101" s="30">
        <f t="shared" si="100"/>
        <v>0</v>
      </c>
      <c r="BC101" s="30">
        <f t="shared" si="100"/>
        <v>18.676880000000004</v>
      </c>
      <c r="BD101" s="30">
        <f t="shared" si="100"/>
        <v>0</v>
      </c>
      <c r="BE101" s="30">
        <f t="shared" si="100"/>
        <v>0</v>
      </c>
      <c r="BF101" s="30">
        <f t="shared" si="100"/>
        <v>0</v>
      </c>
      <c r="BG101" s="30">
        <f t="shared" si="100"/>
        <v>0</v>
      </c>
      <c r="BH101" s="30">
        <f t="shared" si="100"/>
        <v>0</v>
      </c>
      <c r="BI101" s="30">
        <f t="shared" si="100"/>
        <v>0</v>
      </c>
      <c r="BJ101" s="30">
        <f t="shared" si="100"/>
        <v>0</v>
      </c>
      <c r="BK101" s="30">
        <f t="shared" si="100"/>
        <v>0</v>
      </c>
      <c r="BL101" s="30">
        <f t="shared" si="100"/>
        <v>3.06</v>
      </c>
      <c r="BM101" s="30">
        <f t="shared" si="100"/>
        <v>0</v>
      </c>
      <c r="BN101" s="30">
        <f t="shared" si="100"/>
        <v>0</v>
      </c>
      <c r="BO101" s="30">
        <f t="shared" si="100"/>
        <v>0</v>
      </c>
      <c r="BP101" s="30">
        <f t="shared" si="100"/>
        <v>4.7222599999999995</v>
      </c>
      <c r="BQ101" s="30">
        <f t="shared" si="100"/>
        <v>0</v>
      </c>
      <c r="BR101" s="30">
        <f t="shared" ref="BR101" si="102">BR96*BR98</f>
        <v>0</v>
      </c>
      <c r="BS101" s="31">
        <f>SUM(D101:BQ101)</f>
        <v>2792.6029200000003</v>
      </c>
      <c r="BT101" s="32">
        <f>BS101/$C$22</f>
        <v>82.135380000000012</v>
      </c>
    </row>
    <row r="103" spans="1:72" x14ac:dyDescent="0.3">
      <c r="L103" s="2"/>
    </row>
    <row r="104" spans="1:72" ht="15" customHeight="1" x14ac:dyDescent="0.3">
      <c r="A104" s="98"/>
      <c r="B104" s="4" t="s">
        <v>3</v>
      </c>
      <c r="C104" s="94" t="s">
        <v>4</v>
      </c>
      <c r="D104" s="96" t="str">
        <f t="shared" ref="D104:AE104" si="103">D7</f>
        <v>Хлеб пшеничный</v>
      </c>
      <c r="E104" s="96" t="str">
        <f t="shared" si="103"/>
        <v>Хлеб ржано-пшеничный</v>
      </c>
      <c r="F104" s="96" t="str">
        <f t="shared" si="103"/>
        <v>Сахар</v>
      </c>
      <c r="G104" s="96" t="str">
        <f t="shared" si="103"/>
        <v>Чай</v>
      </c>
      <c r="H104" s="96" t="str">
        <f t="shared" si="103"/>
        <v>Какао</v>
      </c>
      <c r="I104" s="96" t="str">
        <f t="shared" si="103"/>
        <v>Кофейный напиток</v>
      </c>
      <c r="J104" s="96" t="str">
        <f t="shared" si="103"/>
        <v>Молоко 2,5%</v>
      </c>
      <c r="K104" s="96" t="str">
        <f t="shared" si="103"/>
        <v>Масло сливочное</v>
      </c>
      <c r="L104" s="96" t="str">
        <f t="shared" si="103"/>
        <v>Сметана 15%</v>
      </c>
      <c r="M104" s="96" t="str">
        <f t="shared" si="103"/>
        <v>Молоко сухое</v>
      </c>
      <c r="N104" s="96" t="str">
        <f t="shared" si="103"/>
        <v>Снежок 2,5 %</v>
      </c>
      <c r="O104" s="96" t="str">
        <f t="shared" si="103"/>
        <v>Творог 5%</v>
      </c>
      <c r="P104" s="96" t="str">
        <f t="shared" si="103"/>
        <v>Молоко сгущенное</v>
      </c>
      <c r="Q104" s="96" t="str">
        <f t="shared" si="103"/>
        <v xml:space="preserve">Джем Сава </v>
      </c>
      <c r="R104" s="96" t="str">
        <f t="shared" si="103"/>
        <v>Сыр</v>
      </c>
      <c r="S104" s="96" t="str">
        <f t="shared" si="103"/>
        <v>Зеленый горошек</v>
      </c>
      <c r="T104" s="96" t="str">
        <f t="shared" si="103"/>
        <v>Кукуруза консервирован.</v>
      </c>
      <c r="U104" s="96" t="str">
        <f t="shared" si="103"/>
        <v>Консервы рыбные</v>
      </c>
      <c r="V104" s="96" t="str">
        <f t="shared" si="103"/>
        <v>Огурцы консервирован.</v>
      </c>
      <c r="W104" s="35"/>
      <c r="X104" s="96" t="str">
        <f t="shared" si="103"/>
        <v>Яйцо</v>
      </c>
      <c r="Y104" s="96" t="str">
        <f t="shared" si="103"/>
        <v>Икра кабачковая</v>
      </c>
      <c r="Z104" s="96" t="str">
        <f t="shared" si="103"/>
        <v>Изюм</v>
      </c>
      <c r="AA104" s="96" t="str">
        <f t="shared" si="103"/>
        <v>Курага</v>
      </c>
      <c r="AB104" s="96" t="str">
        <f t="shared" si="103"/>
        <v>Чернослив</v>
      </c>
      <c r="AC104" s="96" t="str">
        <f t="shared" si="103"/>
        <v>Шиповник</v>
      </c>
      <c r="AD104" s="96" t="str">
        <f t="shared" si="103"/>
        <v>Сухофрукты</v>
      </c>
      <c r="AE104" s="96" t="str">
        <f t="shared" si="103"/>
        <v>Ягода свежемороженная</v>
      </c>
      <c r="AF104" s="96" t="str">
        <f t="shared" ref="AF104:AI104" si="104">AF7</f>
        <v>Апельсин</v>
      </c>
      <c r="AG104" s="96" t="str">
        <f t="shared" si="104"/>
        <v>Банан</v>
      </c>
      <c r="AH104" s="96" t="str">
        <f t="shared" si="104"/>
        <v>Лимон</v>
      </c>
      <c r="AI104" s="96" t="str">
        <f t="shared" si="104"/>
        <v>Яблоко</v>
      </c>
      <c r="AJ104" s="96" t="str">
        <f>AJ7</f>
        <v>Кисель</v>
      </c>
      <c r="AK104" s="96" t="str">
        <f>AK7</f>
        <v xml:space="preserve">Сок </v>
      </c>
      <c r="AL104" s="96" t="str">
        <f>AL7</f>
        <v>Макаронные изделия</v>
      </c>
      <c r="AM104" s="96" t="str">
        <f>AM7</f>
        <v>Мука</v>
      </c>
      <c r="AN104" s="96" t="str">
        <f t="shared" ref="AN104:BQ104" si="105">AN7</f>
        <v>Дрожжи</v>
      </c>
      <c r="AO104" s="96" t="str">
        <f t="shared" si="105"/>
        <v>Печенье</v>
      </c>
      <c r="AP104" s="96" t="str">
        <f t="shared" si="105"/>
        <v>Пряники</v>
      </c>
      <c r="AQ104" s="96" t="str">
        <f t="shared" si="105"/>
        <v>Вафли</v>
      </c>
      <c r="AR104" s="96" t="str">
        <f t="shared" si="105"/>
        <v>Конфеты</v>
      </c>
      <c r="AS104" s="96" t="str">
        <f t="shared" si="105"/>
        <v>Повидло Сава</v>
      </c>
      <c r="AT104" s="96" t="str">
        <f t="shared" si="105"/>
        <v>Крупа геркулес</v>
      </c>
      <c r="AU104" s="96" t="str">
        <f t="shared" si="105"/>
        <v>Крупа горох</v>
      </c>
      <c r="AV104" s="96" t="str">
        <f t="shared" si="105"/>
        <v>Крупа гречневая</v>
      </c>
      <c r="AW104" s="96" t="str">
        <f t="shared" si="105"/>
        <v>Крупа кукурузная</v>
      </c>
      <c r="AX104" s="96" t="str">
        <f t="shared" si="105"/>
        <v>Крупа манная</v>
      </c>
      <c r="AY104" s="96" t="str">
        <f t="shared" si="105"/>
        <v>Крупа перловая</v>
      </c>
      <c r="AZ104" s="96" t="str">
        <f t="shared" si="105"/>
        <v>Крупа пшеничная</v>
      </c>
      <c r="BA104" s="96" t="str">
        <f t="shared" si="105"/>
        <v>Крупа пшено</v>
      </c>
      <c r="BB104" s="96" t="str">
        <f t="shared" si="105"/>
        <v>Крупа ячневая</v>
      </c>
      <c r="BC104" s="96" t="str">
        <f t="shared" si="105"/>
        <v>Рис</v>
      </c>
      <c r="BD104" s="96" t="str">
        <f t="shared" si="105"/>
        <v>Цыпленок бройлер</v>
      </c>
      <c r="BE104" s="96" t="str">
        <f t="shared" si="105"/>
        <v>Филе куриное</v>
      </c>
      <c r="BF104" s="96" t="str">
        <f t="shared" si="105"/>
        <v>Фарш говяжий</v>
      </c>
      <c r="BG104" s="96" t="str">
        <f t="shared" si="105"/>
        <v>Печень куриная</v>
      </c>
      <c r="BH104" s="96" t="str">
        <f t="shared" si="105"/>
        <v>Филе минтая</v>
      </c>
      <c r="BI104" s="96" t="str">
        <f t="shared" si="105"/>
        <v>Филе сельди слабосол.</v>
      </c>
      <c r="BJ104" s="96" t="str">
        <f t="shared" si="105"/>
        <v>Картофель</v>
      </c>
      <c r="BK104" s="96" t="str">
        <f t="shared" si="105"/>
        <v>Морковь</v>
      </c>
      <c r="BL104" s="96" t="str">
        <f t="shared" si="105"/>
        <v>Лук</v>
      </c>
      <c r="BM104" s="96" t="str">
        <f t="shared" si="105"/>
        <v>Капуста</v>
      </c>
      <c r="BN104" s="96" t="str">
        <f t="shared" si="105"/>
        <v>Свекла</v>
      </c>
      <c r="BO104" s="96" t="str">
        <f t="shared" si="105"/>
        <v>Томатная паста</v>
      </c>
      <c r="BP104" s="96" t="str">
        <f t="shared" si="105"/>
        <v>Масло растительное</v>
      </c>
      <c r="BQ104" s="96" t="str">
        <f t="shared" si="105"/>
        <v>Соль</v>
      </c>
      <c r="BR104" s="96" t="str">
        <f t="shared" ref="BR104" si="106">BR7</f>
        <v>Аскорбиновая кислота</v>
      </c>
      <c r="BS104" s="105" t="s">
        <v>5</v>
      </c>
      <c r="BT104" s="105" t="s">
        <v>6</v>
      </c>
    </row>
    <row r="105" spans="1:72" ht="28.5" customHeight="1" x14ac:dyDescent="0.3">
      <c r="A105" s="99"/>
      <c r="B105" s="5" t="s">
        <v>7</v>
      </c>
      <c r="C105" s="95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35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05"/>
      <c r="BT105" s="105"/>
    </row>
    <row r="106" spans="1:72" x14ac:dyDescent="0.3">
      <c r="A106" s="100" t="s">
        <v>21</v>
      </c>
      <c r="B106" s="36" t="str">
        <f>B27</f>
        <v xml:space="preserve">Омлет </v>
      </c>
      <c r="C106" s="101">
        <f>$E$6</f>
        <v>34</v>
      </c>
      <c r="D106" s="6">
        <f t="shared" ref="D106:BQ108" si="107">D27</f>
        <v>0</v>
      </c>
      <c r="E106" s="6">
        <f t="shared" si="107"/>
        <v>0</v>
      </c>
      <c r="F106" s="6">
        <f t="shared" si="107"/>
        <v>0</v>
      </c>
      <c r="G106" s="6">
        <f t="shared" si="107"/>
        <v>0</v>
      </c>
      <c r="H106" s="6">
        <f t="shared" si="107"/>
        <v>0</v>
      </c>
      <c r="I106" s="6">
        <f t="shared" si="107"/>
        <v>0</v>
      </c>
      <c r="J106" s="6">
        <f t="shared" si="107"/>
        <v>4.4999999999999998E-2</v>
      </c>
      <c r="K106" s="6">
        <f t="shared" si="107"/>
        <v>2E-3</v>
      </c>
      <c r="L106" s="6">
        <f t="shared" si="107"/>
        <v>0</v>
      </c>
      <c r="M106" s="6">
        <f t="shared" si="107"/>
        <v>0</v>
      </c>
      <c r="N106" s="6">
        <f t="shared" si="107"/>
        <v>0</v>
      </c>
      <c r="O106" s="6">
        <f t="shared" si="107"/>
        <v>0</v>
      </c>
      <c r="P106" s="6">
        <f t="shared" si="107"/>
        <v>0</v>
      </c>
      <c r="Q106" s="6">
        <f t="shared" si="107"/>
        <v>0</v>
      </c>
      <c r="R106" s="6">
        <f t="shared" si="107"/>
        <v>0</v>
      </c>
      <c r="S106" s="6">
        <f t="shared" si="107"/>
        <v>0</v>
      </c>
      <c r="T106" s="6">
        <f t="shared" si="107"/>
        <v>0</v>
      </c>
      <c r="U106" s="6">
        <f t="shared" si="107"/>
        <v>0</v>
      </c>
      <c r="V106" s="6">
        <f t="shared" si="107"/>
        <v>0</v>
      </c>
      <c r="W106" s="6">
        <f>W27</f>
        <v>0</v>
      </c>
      <c r="X106" s="6">
        <f t="shared" si="107"/>
        <v>1</v>
      </c>
      <c r="Y106" s="6">
        <f t="shared" si="107"/>
        <v>0</v>
      </c>
      <c r="Z106" s="6">
        <f t="shared" si="107"/>
        <v>0</v>
      </c>
      <c r="AA106" s="6">
        <f t="shared" si="107"/>
        <v>0</v>
      </c>
      <c r="AB106" s="6">
        <f t="shared" si="107"/>
        <v>0</v>
      </c>
      <c r="AC106" s="6">
        <f t="shared" si="107"/>
        <v>0</v>
      </c>
      <c r="AD106" s="6">
        <f t="shared" si="107"/>
        <v>0</v>
      </c>
      <c r="AE106" s="6">
        <f t="shared" si="107"/>
        <v>0</v>
      </c>
      <c r="AF106" s="6">
        <f t="shared" ref="AF106:AI106" si="108">AF27</f>
        <v>0</v>
      </c>
      <c r="AG106" s="6">
        <f t="shared" si="108"/>
        <v>0</v>
      </c>
      <c r="AH106" s="6">
        <f t="shared" si="108"/>
        <v>0</v>
      </c>
      <c r="AI106" s="6">
        <f t="shared" si="108"/>
        <v>0</v>
      </c>
      <c r="AJ106" s="6">
        <f t="shared" si="107"/>
        <v>0</v>
      </c>
      <c r="AK106" s="6">
        <f t="shared" si="107"/>
        <v>0</v>
      </c>
      <c r="AL106" s="6">
        <f t="shared" si="107"/>
        <v>0</v>
      </c>
      <c r="AM106" s="6">
        <f t="shared" si="107"/>
        <v>0</v>
      </c>
      <c r="AN106" s="6">
        <f t="shared" si="107"/>
        <v>0</v>
      </c>
      <c r="AO106" s="6">
        <f t="shared" si="107"/>
        <v>0</v>
      </c>
      <c r="AP106" s="6">
        <f t="shared" si="107"/>
        <v>0</v>
      </c>
      <c r="AQ106" s="6">
        <f t="shared" si="107"/>
        <v>0</v>
      </c>
      <c r="AR106" s="6">
        <f t="shared" si="107"/>
        <v>0</v>
      </c>
      <c r="AS106" s="6">
        <f t="shared" si="107"/>
        <v>0</v>
      </c>
      <c r="AT106" s="6">
        <f t="shared" si="107"/>
        <v>0</v>
      </c>
      <c r="AU106" s="6">
        <f t="shared" si="107"/>
        <v>0</v>
      </c>
      <c r="AV106" s="6">
        <f t="shared" si="107"/>
        <v>0</v>
      </c>
      <c r="AW106" s="6">
        <f t="shared" si="107"/>
        <v>0</v>
      </c>
      <c r="AX106" s="6">
        <f t="shared" si="107"/>
        <v>0</v>
      </c>
      <c r="AY106" s="6">
        <f t="shared" si="107"/>
        <v>0</v>
      </c>
      <c r="AZ106" s="6">
        <f t="shared" si="107"/>
        <v>0</v>
      </c>
      <c r="BA106" s="6">
        <f t="shared" si="107"/>
        <v>0</v>
      </c>
      <c r="BB106" s="6">
        <f t="shared" si="107"/>
        <v>0</v>
      </c>
      <c r="BC106" s="6">
        <f t="shared" si="107"/>
        <v>0</v>
      </c>
      <c r="BD106" s="6">
        <f t="shared" si="107"/>
        <v>0</v>
      </c>
      <c r="BE106" s="6">
        <f t="shared" si="107"/>
        <v>0</v>
      </c>
      <c r="BF106" s="6">
        <f t="shared" si="107"/>
        <v>0</v>
      </c>
      <c r="BG106" s="6">
        <f t="shared" si="107"/>
        <v>0</v>
      </c>
      <c r="BH106" s="6">
        <f t="shared" si="107"/>
        <v>0</v>
      </c>
      <c r="BI106" s="6">
        <f t="shared" si="107"/>
        <v>0</v>
      </c>
      <c r="BJ106" s="6">
        <f t="shared" si="107"/>
        <v>0</v>
      </c>
      <c r="BK106" s="6">
        <f t="shared" si="107"/>
        <v>0</v>
      </c>
      <c r="BL106" s="6">
        <f t="shared" si="107"/>
        <v>0</v>
      </c>
      <c r="BM106" s="6">
        <f t="shared" si="107"/>
        <v>0</v>
      </c>
      <c r="BN106" s="6">
        <f t="shared" si="107"/>
        <v>0</v>
      </c>
      <c r="BO106" s="6">
        <f t="shared" si="107"/>
        <v>0</v>
      </c>
      <c r="BP106" s="6">
        <f t="shared" si="107"/>
        <v>0</v>
      </c>
      <c r="BQ106" s="6">
        <f t="shared" si="107"/>
        <v>1E-3</v>
      </c>
      <c r="BR106" s="6">
        <f t="shared" ref="BR106" si="109">BR27</f>
        <v>0</v>
      </c>
    </row>
    <row r="107" spans="1:72" x14ac:dyDescent="0.3">
      <c r="A107" s="100"/>
      <c r="B107" s="36" t="str">
        <f>B28</f>
        <v>Хлеб пшеничный</v>
      </c>
      <c r="C107" s="102"/>
      <c r="D107" s="6">
        <f t="shared" si="107"/>
        <v>2.5700000000000001E-2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0</v>
      </c>
      <c r="K107" s="6">
        <f t="shared" si="107"/>
        <v>0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W28</f>
        <v>0</v>
      </c>
      <c r="X107" s="6">
        <f t="shared" si="107"/>
        <v>0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10">AF28</f>
        <v>0</v>
      </c>
      <c r="AG107" s="6">
        <f t="shared" si="110"/>
        <v>0</v>
      </c>
      <c r="AH107" s="6">
        <f t="shared" si="110"/>
        <v>0</v>
      </c>
      <c r="AI107" s="6">
        <f t="shared" si="110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0</v>
      </c>
      <c r="BR107" s="6">
        <f t="shared" ref="BR107" si="111">BR28</f>
        <v>0</v>
      </c>
    </row>
    <row r="108" spans="1:72" ht="15" customHeight="1" x14ac:dyDescent="0.3">
      <c r="A108" s="100"/>
      <c r="B108" s="36" t="str">
        <f>B29</f>
        <v>Чай с сахаром</v>
      </c>
      <c r="C108" s="102"/>
      <c r="D108" s="6">
        <f>D29</f>
        <v>0</v>
      </c>
      <c r="E108" s="6">
        <f t="shared" si="107"/>
        <v>0</v>
      </c>
      <c r="F108" s="6">
        <f t="shared" si="107"/>
        <v>1.2E-2</v>
      </c>
      <c r="G108" s="6">
        <f t="shared" si="107"/>
        <v>5.9999999999999995E-4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W29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2">AF29</f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6">
        <f t="shared" ref="BR108" si="113">BR29</f>
        <v>0</v>
      </c>
    </row>
    <row r="109" spans="1:72" ht="17.399999999999999" x14ac:dyDescent="0.35">
      <c r="B109" s="20" t="s">
        <v>24</v>
      </c>
      <c r="C109" s="18"/>
      <c r="D109" s="19">
        <f t="shared" ref="D109:BQ109" si="114">SUM(D106:D108)</f>
        <v>2.5700000000000001E-2</v>
      </c>
      <c r="E109" s="19">
        <f t="shared" si="114"/>
        <v>0</v>
      </c>
      <c r="F109" s="19">
        <f t="shared" si="114"/>
        <v>1.2E-2</v>
      </c>
      <c r="G109" s="19">
        <f t="shared" si="114"/>
        <v>5.9999999999999995E-4</v>
      </c>
      <c r="H109" s="19">
        <f t="shared" si="114"/>
        <v>0</v>
      </c>
      <c r="I109" s="19">
        <f t="shared" si="114"/>
        <v>0</v>
      </c>
      <c r="J109" s="19">
        <f t="shared" si="114"/>
        <v>4.4999999999999998E-2</v>
      </c>
      <c r="K109" s="19">
        <f t="shared" si="114"/>
        <v>2E-3</v>
      </c>
      <c r="L109" s="19">
        <f t="shared" si="114"/>
        <v>0</v>
      </c>
      <c r="M109" s="19">
        <f t="shared" si="114"/>
        <v>0</v>
      </c>
      <c r="N109" s="19">
        <f t="shared" si="114"/>
        <v>0</v>
      </c>
      <c r="O109" s="19">
        <f t="shared" si="114"/>
        <v>0</v>
      </c>
      <c r="P109" s="19">
        <f t="shared" si="114"/>
        <v>0</v>
      </c>
      <c r="Q109" s="19">
        <f t="shared" si="114"/>
        <v>0</v>
      </c>
      <c r="R109" s="19">
        <f t="shared" si="114"/>
        <v>0</v>
      </c>
      <c r="S109" s="19">
        <f t="shared" si="114"/>
        <v>0</v>
      </c>
      <c r="T109" s="19">
        <f t="shared" si="114"/>
        <v>0</v>
      </c>
      <c r="U109" s="19">
        <f t="shared" si="11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114"/>
        <v>0</v>
      </c>
      <c r="Z109" s="19">
        <f t="shared" si="114"/>
        <v>0</v>
      </c>
      <c r="AA109" s="19">
        <f t="shared" si="114"/>
        <v>0</v>
      </c>
      <c r="AB109" s="19">
        <f t="shared" si="114"/>
        <v>0</v>
      </c>
      <c r="AC109" s="19">
        <f t="shared" si="114"/>
        <v>0</v>
      </c>
      <c r="AD109" s="19">
        <f t="shared" si="114"/>
        <v>0</v>
      </c>
      <c r="AE109" s="19">
        <f t="shared" si="114"/>
        <v>0</v>
      </c>
      <c r="AF109" s="19">
        <f t="shared" ref="AF109:AI109" si="115">SUM(AF106:AF108)</f>
        <v>0</v>
      </c>
      <c r="AG109" s="19">
        <f t="shared" si="115"/>
        <v>0</v>
      </c>
      <c r="AH109" s="19">
        <f t="shared" si="115"/>
        <v>0</v>
      </c>
      <c r="AI109" s="19">
        <f t="shared" si="115"/>
        <v>0</v>
      </c>
      <c r="AJ109" s="19">
        <f t="shared" si="114"/>
        <v>0</v>
      </c>
      <c r="AK109" s="19">
        <f t="shared" si="114"/>
        <v>0</v>
      </c>
      <c r="AL109" s="19">
        <f t="shared" si="114"/>
        <v>0</v>
      </c>
      <c r="AM109" s="19">
        <f t="shared" si="114"/>
        <v>0</v>
      </c>
      <c r="AN109" s="19">
        <f t="shared" si="114"/>
        <v>0</v>
      </c>
      <c r="AO109" s="19">
        <f t="shared" si="114"/>
        <v>0</v>
      </c>
      <c r="AP109" s="19">
        <f t="shared" si="114"/>
        <v>0</v>
      </c>
      <c r="AQ109" s="19">
        <f t="shared" si="114"/>
        <v>0</v>
      </c>
      <c r="AR109" s="19">
        <f t="shared" si="114"/>
        <v>0</v>
      </c>
      <c r="AS109" s="19">
        <f t="shared" si="114"/>
        <v>0</v>
      </c>
      <c r="AT109" s="19">
        <f t="shared" si="114"/>
        <v>0</v>
      </c>
      <c r="AU109" s="19">
        <f t="shared" si="114"/>
        <v>0</v>
      </c>
      <c r="AV109" s="19">
        <f t="shared" si="114"/>
        <v>0</v>
      </c>
      <c r="AW109" s="19">
        <f t="shared" si="114"/>
        <v>0</v>
      </c>
      <c r="AX109" s="19">
        <f t="shared" si="114"/>
        <v>0</v>
      </c>
      <c r="AY109" s="19">
        <f t="shared" si="114"/>
        <v>0</v>
      </c>
      <c r="AZ109" s="19">
        <f t="shared" si="114"/>
        <v>0</v>
      </c>
      <c r="BA109" s="19">
        <f t="shared" si="114"/>
        <v>0</v>
      </c>
      <c r="BB109" s="19">
        <f t="shared" si="114"/>
        <v>0</v>
      </c>
      <c r="BC109" s="19">
        <f t="shared" si="114"/>
        <v>0</v>
      </c>
      <c r="BD109" s="19">
        <f t="shared" si="114"/>
        <v>0</v>
      </c>
      <c r="BE109" s="19">
        <f t="shared" si="114"/>
        <v>0</v>
      </c>
      <c r="BF109" s="19">
        <f t="shared" si="114"/>
        <v>0</v>
      </c>
      <c r="BG109" s="19">
        <f t="shared" si="114"/>
        <v>0</v>
      </c>
      <c r="BH109" s="19">
        <f t="shared" si="114"/>
        <v>0</v>
      </c>
      <c r="BI109" s="19">
        <f t="shared" si="114"/>
        <v>0</v>
      </c>
      <c r="BJ109" s="19">
        <f t="shared" si="114"/>
        <v>0</v>
      </c>
      <c r="BK109" s="19">
        <f t="shared" si="114"/>
        <v>0</v>
      </c>
      <c r="BL109" s="19">
        <f t="shared" si="114"/>
        <v>0</v>
      </c>
      <c r="BM109" s="19">
        <f t="shared" si="114"/>
        <v>0</v>
      </c>
      <c r="BN109" s="19">
        <f t="shared" si="114"/>
        <v>0</v>
      </c>
      <c r="BO109" s="19">
        <f t="shared" si="114"/>
        <v>0</v>
      </c>
      <c r="BP109" s="19">
        <f t="shared" si="114"/>
        <v>0</v>
      </c>
      <c r="BQ109" s="19">
        <f t="shared" si="114"/>
        <v>1E-3</v>
      </c>
      <c r="BR109" s="19">
        <f t="shared" ref="BR109" si="116">SUM(BR106:BR108)</f>
        <v>0</v>
      </c>
    </row>
    <row r="110" spans="1:72" ht="17.399999999999999" x14ac:dyDescent="0.35">
      <c r="B110" s="20" t="s">
        <v>25</v>
      </c>
      <c r="C110" s="18"/>
      <c r="D110" s="21">
        <f t="shared" ref="D110:BQ110" si="117">PRODUCT(D109,$E$6)</f>
        <v>0.87380000000000002</v>
      </c>
      <c r="E110" s="21">
        <f t="shared" si="117"/>
        <v>0</v>
      </c>
      <c r="F110" s="21">
        <f t="shared" si="117"/>
        <v>0.40800000000000003</v>
      </c>
      <c r="G110" s="21">
        <f t="shared" si="117"/>
        <v>2.0399999999999998E-2</v>
      </c>
      <c r="H110" s="21">
        <f t="shared" si="117"/>
        <v>0</v>
      </c>
      <c r="I110" s="21">
        <f t="shared" si="117"/>
        <v>0</v>
      </c>
      <c r="J110" s="21">
        <f t="shared" si="117"/>
        <v>1.53</v>
      </c>
      <c r="K110" s="21">
        <f t="shared" si="117"/>
        <v>6.8000000000000005E-2</v>
      </c>
      <c r="L110" s="21">
        <f t="shared" si="117"/>
        <v>0</v>
      </c>
      <c r="M110" s="21">
        <f t="shared" si="117"/>
        <v>0</v>
      </c>
      <c r="N110" s="21">
        <f t="shared" si="117"/>
        <v>0</v>
      </c>
      <c r="O110" s="21">
        <f t="shared" si="117"/>
        <v>0</v>
      </c>
      <c r="P110" s="21">
        <f t="shared" si="117"/>
        <v>0</v>
      </c>
      <c r="Q110" s="21">
        <f t="shared" si="117"/>
        <v>0</v>
      </c>
      <c r="R110" s="21">
        <f t="shared" si="117"/>
        <v>0</v>
      </c>
      <c r="S110" s="21">
        <f t="shared" si="117"/>
        <v>0</v>
      </c>
      <c r="T110" s="21">
        <f t="shared" si="117"/>
        <v>0</v>
      </c>
      <c r="U110" s="21">
        <f t="shared" si="117"/>
        <v>0</v>
      </c>
      <c r="V110" s="21">
        <f>PRODUCT(V109,$E$6)</f>
        <v>0</v>
      </c>
      <c r="W110" s="21">
        <f>PRODUCT(W109,$E$6)</f>
        <v>0</v>
      </c>
      <c r="X110" s="21">
        <f>PRODUCT(X109,$E$6)</f>
        <v>34</v>
      </c>
      <c r="Y110" s="21">
        <f t="shared" si="117"/>
        <v>0</v>
      </c>
      <c r="Z110" s="21">
        <f t="shared" si="117"/>
        <v>0</v>
      </c>
      <c r="AA110" s="21">
        <f t="shared" si="117"/>
        <v>0</v>
      </c>
      <c r="AB110" s="21">
        <f t="shared" si="117"/>
        <v>0</v>
      </c>
      <c r="AC110" s="21">
        <f t="shared" si="117"/>
        <v>0</v>
      </c>
      <c r="AD110" s="21">
        <f t="shared" si="117"/>
        <v>0</v>
      </c>
      <c r="AE110" s="21">
        <f t="shared" si="117"/>
        <v>0</v>
      </c>
      <c r="AF110" s="21">
        <f t="shared" ref="AF110:AI110" si="118">PRODUCT(AF109,$E$6)</f>
        <v>0</v>
      </c>
      <c r="AG110" s="21">
        <f t="shared" si="118"/>
        <v>0</v>
      </c>
      <c r="AH110" s="21">
        <f t="shared" si="118"/>
        <v>0</v>
      </c>
      <c r="AI110" s="21">
        <f t="shared" si="118"/>
        <v>0</v>
      </c>
      <c r="AJ110" s="21">
        <f t="shared" si="117"/>
        <v>0</v>
      </c>
      <c r="AK110" s="21">
        <f t="shared" si="117"/>
        <v>0</v>
      </c>
      <c r="AL110" s="21">
        <f t="shared" si="117"/>
        <v>0</v>
      </c>
      <c r="AM110" s="21">
        <f t="shared" si="117"/>
        <v>0</v>
      </c>
      <c r="AN110" s="21">
        <f t="shared" si="117"/>
        <v>0</v>
      </c>
      <c r="AO110" s="21">
        <f t="shared" si="117"/>
        <v>0</v>
      </c>
      <c r="AP110" s="21">
        <f t="shared" si="117"/>
        <v>0</v>
      </c>
      <c r="AQ110" s="21">
        <f t="shared" si="117"/>
        <v>0</v>
      </c>
      <c r="AR110" s="21">
        <f t="shared" si="117"/>
        <v>0</v>
      </c>
      <c r="AS110" s="21">
        <f t="shared" si="117"/>
        <v>0</v>
      </c>
      <c r="AT110" s="21">
        <f t="shared" si="117"/>
        <v>0</v>
      </c>
      <c r="AU110" s="21">
        <f t="shared" si="117"/>
        <v>0</v>
      </c>
      <c r="AV110" s="21">
        <f t="shared" si="117"/>
        <v>0</v>
      </c>
      <c r="AW110" s="21">
        <f t="shared" si="117"/>
        <v>0</v>
      </c>
      <c r="AX110" s="21">
        <f t="shared" si="117"/>
        <v>0</v>
      </c>
      <c r="AY110" s="21">
        <f t="shared" si="117"/>
        <v>0</v>
      </c>
      <c r="AZ110" s="21">
        <f t="shared" si="117"/>
        <v>0</v>
      </c>
      <c r="BA110" s="21">
        <f t="shared" si="117"/>
        <v>0</v>
      </c>
      <c r="BB110" s="21">
        <f t="shared" si="117"/>
        <v>0</v>
      </c>
      <c r="BC110" s="21">
        <f t="shared" si="117"/>
        <v>0</v>
      </c>
      <c r="BD110" s="21">
        <f t="shared" si="117"/>
        <v>0</v>
      </c>
      <c r="BE110" s="21">
        <f t="shared" si="117"/>
        <v>0</v>
      </c>
      <c r="BF110" s="21">
        <f t="shared" si="117"/>
        <v>0</v>
      </c>
      <c r="BG110" s="21">
        <f t="shared" si="117"/>
        <v>0</v>
      </c>
      <c r="BH110" s="21">
        <f t="shared" si="117"/>
        <v>0</v>
      </c>
      <c r="BI110" s="21">
        <f t="shared" si="117"/>
        <v>0</v>
      </c>
      <c r="BJ110" s="21">
        <f t="shared" si="117"/>
        <v>0</v>
      </c>
      <c r="BK110" s="21">
        <f t="shared" si="117"/>
        <v>0</v>
      </c>
      <c r="BL110" s="21">
        <f t="shared" si="117"/>
        <v>0</v>
      </c>
      <c r="BM110" s="21">
        <f t="shared" si="117"/>
        <v>0</v>
      </c>
      <c r="BN110" s="21">
        <f t="shared" si="117"/>
        <v>0</v>
      </c>
      <c r="BO110" s="21">
        <f t="shared" si="117"/>
        <v>0</v>
      </c>
      <c r="BP110" s="21">
        <f t="shared" si="117"/>
        <v>0</v>
      </c>
      <c r="BQ110" s="21">
        <f t="shared" si="117"/>
        <v>3.4000000000000002E-2</v>
      </c>
      <c r="BR110" s="21">
        <f t="shared" ref="BR110" si="119">PRODUCT(BR109,$E$6)</f>
        <v>0</v>
      </c>
      <c r="BS110" s="53"/>
      <c r="BT110" s="53"/>
    </row>
    <row r="112" spans="1:72" ht="17.399999999999999" x14ac:dyDescent="0.35">
      <c r="A112" s="24"/>
      <c r="B112" s="25" t="s">
        <v>27</v>
      </c>
      <c r="C112" s="26" t="s">
        <v>28</v>
      </c>
      <c r="D112" s="27">
        <f>D44</f>
        <v>78.180000000000007</v>
      </c>
      <c r="E112" s="27">
        <f t="shared" ref="E112:BQ112" si="120">E44</f>
        <v>82</v>
      </c>
      <c r="F112" s="27">
        <f t="shared" si="120"/>
        <v>82</v>
      </c>
      <c r="G112" s="27">
        <f t="shared" si="120"/>
        <v>596</v>
      </c>
      <c r="H112" s="27">
        <f t="shared" si="120"/>
        <v>1490</v>
      </c>
      <c r="I112" s="27">
        <f t="shared" si="120"/>
        <v>720</v>
      </c>
      <c r="J112" s="27">
        <f t="shared" si="120"/>
        <v>82.38</v>
      </c>
      <c r="K112" s="27">
        <f t="shared" si="120"/>
        <v>1038.8900000000001</v>
      </c>
      <c r="L112" s="27">
        <f t="shared" si="120"/>
        <v>231.94</v>
      </c>
      <c r="M112" s="27">
        <f t="shared" si="120"/>
        <v>738</v>
      </c>
      <c r="N112" s="27">
        <f t="shared" si="120"/>
        <v>114.89</v>
      </c>
      <c r="O112" s="27">
        <f t="shared" si="120"/>
        <v>359.11</v>
      </c>
      <c r="P112" s="27">
        <f t="shared" si="120"/>
        <v>428.95</v>
      </c>
      <c r="Q112" s="27">
        <f t="shared" si="120"/>
        <v>400</v>
      </c>
      <c r="R112" s="27">
        <f t="shared" si="120"/>
        <v>1210</v>
      </c>
      <c r="S112" s="27">
        <f t="shared" si="120"/>
        <v>207.5</v>
      </c>
      <c r="T112" s="27">
        <f t="shared" si="120"/>
        <v>207.5</v>
      </c>
      <c r="U112" s="27">
        <f t="shared" si="120"/>
        <v>1032</v>
      </c>
      <c r="V112" s="27">
        <f t="shared" si="120"/>
        <v>352.56</v>
      </c>
      <c r="W112" s="27">
        <f>W44</f>
        <v>100</v>
      </c>
      <c r="X112" s="27">
        <f t="shared" si="120"/>
        <v>10.4</v>
      </c>
      <c r="Y112" s="27">
        <f t="shared" si="120"/>
        <v>0</v>
      </c>
      <c r="Z112" s="27">
        <f t="shared" si="120"/>
        <v>492</v>
      </c>
      <c r="AA112" s="27">
        <f t="shared" si="120"/>
        <v>382</v>
      </c>
      <c r="AB112" s="27">
        <f t="shared" si="120"/>
        <v>341</v>
      </c>
      <c r="AC112" s="27">
        <f t="shared" si="120"/>
        <v>261</v>
      </c>
      <c r="AD112" s="27">
        <f t="shared" si="120"/>
        <v>125</v>
      </c>
      <c r="AE112" s="27">
        <f t="shared" si="120"/>
        <v>607</v>
      </c>
      <c r="AF112" s="27">
        <f t="shared" si="120"/>
        <v>259</v>
      </c>
      <c r="AG112" s="27">
        <f t="shared" si="120"/>
        <v>188</v>
      </c>
      <c r="AH112" s="27">
        <f t="shared" si="120"/>
        <v>219</v>
      </c>
      <c r="AI112" s="27">
        <f t="shared" si="120"/>
        <v>156</v>
      </c>
      <c r="AJ112" s="27">
        <f t="shared" si="120"/>
        <v>227.27</v>
      </c>
      <c r="AK112" s="27">
        <f t="shared" si="120"/>
        <v>89</v>
      </c>
      <c r="AL112" s="27">
        <f t="shared" si="120"/>
        <v>62</v>
      </c>
      <c r="AM112" s="27">
        <f t="shared" si="120"/>
        <v>44.6</v>
      </c>
      <c r="AN112" s="27">
        <f t="shared" si="120"/>
        <v>200</v>
      </c>
      <c r="AO112" s="27">
        <f t="shared" si="120"/>
        <v>227</v>
      </c>
      <c r="AP112" s="27">
        <f t="shared" si="120"/>
        <v>0</v>
      </c>
      <c r="AQ112" s="27">
        <f t="shared" si="120"/>
        <v>277</v>
      </c>
      <c r="AR112" s="27">
        <f t="shared" si="120"/>
        <v>0</v>
      </c>
      <c r="AS112" s="27">
        <f t="shared" si="120"/>
        <v>235.63</v>
      </c>
      <c r="AT112" s="27">
        <f t="shared" si="120"/>
        <v>72.5</v>
      </c>
      <c r="AU112" s="27">
        <f t="shared" si="120"/>
        <v>65.33</v>
      </c>
      <c r="AV112" s="27">
        <f t="shared" si="120"/>
        <v>59.33</v>
      </c>
      <c r="AW112" s="27">
        <f t="shared" si="120"/>
        <v>67.14</v>
      </c>
      <c r="AX112" s="27">
        <f t="shared" si="120"/>
        <v>74.290000000000006</v>
      </c>
      <c r="AY112" s="27">
        <f t="shared" si="120"/>
        <v>51.25</v>
      </c>
      <c r="AZ112" s="27">
        <f t="shared" si="120"/>
        <v>77.14</v>
      </c>
      <c r="BA112" s="27">
        <f t="shared" si="120"/>
        <v>68</v>
      </c>
      <c r="BB112" s="27">
        <f t="shared" si="120"/>
        <v>60</v>
      </c>
      <c r="BC112" s="27">
        <f t="shared" si="120"/>
        <v>137.33000000000001</v>
      </c>
      <c r="BD112" s="27">
        <f t="shared" si="120"/>
        <v>319</v>
      </c>
      <c r="BE112" s="27">
        <f t="shared" si="120"/>
        <v>486</v>
      </c>
      <c r="BF112" s="27">
        <f t="shared" si="120"/>
        <v>564</v>
      </c>
      <c r="BG112" s="27">
        <f t="shared" si="120"/>
        <v>247</v>
      </c>
      <c r="BH112" s="27">
        <f t="shared" si="120"/>
        <v>427</v>
      </c>
      <c r="BI112" s="27">
        <f t="shared" si="120"/>
        <v>750</v>
      </c>
      <c r="BJ112" s="27">
        <f t="shared" si="120"/>
        <v>36</v>
      </c>
      <c r="BK112" s="27">
        <f t="shared" si="120"/>
        <v>30</v>
      </c>
      <c r="BL112" s="27">
        <f t="shared" si="120"/>
        <v>30</v>
      </c>
      <c r="BM112" s="27">
        <f t="shared" si="120"/>
        <v>34</v>
      </c>
      <c r="BN112" s="27">
        <f t="shared" si="120"/>
        <v>35</v>
      </c>
      <c r="BO112" s="27">
        <f t="shared" si="120"/>
        <v>314</v>
      </c>
      <c r="BP112" s="27">
        <f t="shared" si="120"/>
        <v>138.88999999999999</v>
      </c>
      <c r="BQ112" s="27">
        <f t="shared" si="120"/>
        <v>22</v>
      </c>
      <c r="BR112" s="27">
        <f t="shared" ref="BR112" si="121">BR44</f>
        <v>0</v>
      </c>
    </row>
    <row r="113" spans="1:72" ht="17.399999999999999" x14ac:dyDescent="0.35">
      <c r="B113" s="20" t="s">
        <v>29</v>
      </c>
      <c r="C113" s="18" t="s">
        <v>28</v>
      </c>
      <c r="D113" s="19">
        <f>D112/1000</f>
        <v>7.8180000000000013E-2</v>
      </c>
      <c r="E113" s="19">
        <f t="shared" ref="E113:BQ113" si="122">E112/1000</f>
        <v>8.2000000000000003E-2</v>
      </c>
      <c r="F113" s="19">
        <f t="shared" si="122"/>
        <v>8.2000000000000003E-2</v>
      </c>
      <c r="G113" s="19">
        <f t="shared" si="122"/>
        <v>0.59599999999999997</v>
      </c>
      <c r="H113" s="19">
        <f t="shared" si="122"/>
        <v>1.49</v>
      </c>
      <c r="I113" s="19">
        <f t="shared" si="122"/>
        <v>0.72</v>
      </c>
      <c r="J113" s="19">
        <f t="shared" si="122"/>
        <v>8.2379999999999995E-2</v>
      </c>
      <c r="K113" s="19">
        <f t="shared" si="122"/>
        <v>1.0388900000000001</v>
      </c>
      <c r="L113" s="19">
        <f t="shared" si="122"/>
        <v>0.23194000000000001</v>
      </c>
      <c r="M113" s="19">
        <f t="shared" si="122"/>
        <v>0.73799999999999999</v>
      </c>
      <c r="N113" s="19">
        <f t="shared" si="122"/>
        <v>0.11489000000000001</v>
      </c>
      <c r="O113" s="19">
        <f t="shared" si="122"/>
        <v>0.35911000000000004</v>
      </c>
      <c r="P113" s="19">
        <f t="shared" si="122"/>
        <v>0.42895</v>
      </c>
      <c r="Q113" s="19">
        <f t="shared" si="122"/>
        <v>0.4</v>
      </c>
      <c r="R113" s="19">
        <f t="shared" si="122"/>
        <v>1.21</v>
      </c>
      <c r="S113" s="19">
        <f t="shared" si="122"/>
        <v>0.20749999999999999</v>
      </c>
      <c r="T113" s="19">
        <f t="shared" si="122"/>
        <v>0.20749999999999999</v>
      </c>
      <c r="U113" s="19">
        <f t="shared" si="122"/>
        <v>1.032</v>
      </c>
      <c r="V113" s="19">
        <f t="shared" si="122"/>
        <v>0.35255999999999998</v>
      </c>
      <c r="W113" s="19">
        <f>W112/1000</f>
        <v>0.1</v>
      </c>
      <c r="X113" s="19">
        <f t="shared" si="122"/>
        <v>1.04E-2</v>
      </c>
      <c r="Y113" s="19">
        <f t="shared" si="122"/>
        <v>0</v>
      </c>
      <c r="Z113" s="19">
        <f t="shared" si="122"/>
        <v>0.49199999999999999</v>
      </c>
      <c r="AA113" s="19">
        <f t="shared" si="122"/>
        <v>0.38200000000000001</v>
      </c>
      <c r="AB113" s="19">
        <f t="shared" si="122"/>
        <v>0.34100000000000003</v>
      </c>
      <c r="AC113" s="19">
        <f t="shared" si="122"/>
        <v>0.26100000000000001</v>
      </c>
      <c r="AD113" s="19">
        <f t="shared" si="122"/>
        <v>0.125</v>
      </c>
      <c r="AE113" s="19">
        <f t="shared" si="122"/>
        <v>0.60699999999999998</v>
      </c>
      <c r="AF113" s="19">
        <f t="shared" ref="AF113:AI113" si="123">AF112/1000</f>
        <v>0.25900000000000001</v>
      </c>
      <c r="AG113" s="19">
        <f t="shared" si="123"/>
        <v>0.188</v>
      </c>
      <c r="AH113" s="19">
        <f t="shared" si="123"/>
        <v>0.219</v>
      </c>
      <c r="AI113" s="19">
        <f t="shared" si="123"/>
        <v>0.156</v>
      </c>
      <c r="AJ113" s="19">
        <f t="shared" si="122"/>
        <v>0.22727</v>
      </c>
      <c r="AK113" s="19">
        <f t="shared" si="122"/>
        <v>8.8999999999999996E-2</v>
      </c>
      <c r="AL113" s="19">
        <f t="shared" si="122"/>
        <v>6.2E-2</v>
      </c>
      <c r="AM113" s="19">
        <f t="shared" si="122"/>
        <v>4.4600000000000001E-2</v>
      </c>
      <c r="AN113" s="19">
        <f t="shared" si="122"/>
        <v>0.2</v>
      </c>
      <c r="AO113" s="19">
        <f t="shared" si="122"/>
        <v>0.22700000000000001</v>
      </c>
      <c r="AP113" s="19">
        <f t="shared" si="122"/>
        <v>0</v>
      </c>
      <c r="AQ113" s="19">
        <f t="shared" si="122"/>
        <v>0.27700000000000002</v>
      </c>
      <c r="AR113" s="19">
        <f t="shared" si="122"/>
        <v>0</v>
      </c>
      <c r="AS113" s="19">
        <f t="shared" si="122"/>
        <v>0.23563000000000001</v>
      </c>
      <c r="AT113" s="19">
        <f t="shared" si="122"/>
        <v>7.2499999999999995E-2</v>
      </c>
      <c r="AU113" s="19">
        <f t="shared" si="122"/>
        <v>6.5329999999999999E-2</v>
      </c>
      <c r="AV113" s="19">
        <f t="shared" si="122"/>
        <v>5.9330000000000001E-2</v>
      </c>
      <c r="AW113" s="19">
        <f t="shared" si="122"/>
        <v>6.7140000000000005E-2</v>
      </c>
      <c r="AX113" s="19">
        <f t="shared" si="122"/>
        <v>7.4290000000000009E-2</v>
      </c>
      <c r="AY113" s="19">
        <f t="shared" si="122"/>
        <v>5.1249999999999997E-2</v>
      </c>
      <c r="AZ113" s="19">
        <f t="shared" si="122"/>
        <v>7.714E-2</v>
      </c>
      <c r="BA113" s="19">
        <f t="shared" si="122"/>
        <v>6.8000000000000005E-2</v>
      </c>
      <c r="BB113" s="19">
        <f t="shared" si="122"/>
        <v>0.06</v>
      </c>
      <c r="BC113" s="19">
        <f t="shared" si="122"/>
        <v>0.13733000000000001</v>
      </c>
      <c r="BD113" s="19">
        <f t="shared" si="122"/>
        <v>0.31900000000000001</v>
      </c>
      <c r="BE113" s="19">
        <f t="shared" si="122"/>
        <v>0.48599999999999999</v>
      </c>
      <c r="BF113" s="19">
        <f t="shared" si="122"/>
        <v>0.56399999999999995</v>
      </c>
      <c r="BG113" s="19">
        <f t="shared" si="122"/>
        <v>0.247</v>
      </c>
      <c r="BH113" s="19">
        <f t="shared" si="122"/>
        <v>0.42699999999999999</v>
      </c>
      <c r="BI113" s="19">
        <f t="shared" si="122"/>
        <v>0.75</v>
      </c>
      <c r="BJ113" s="19">
        <f t="shared" si="122"/>
        <v>3.5999999999999997E-2</v>
      </c>
      <c r="BK113" s="19">
        <f t="shared" si="122"/>
        <v>0.03</v>
      </c>
      <c r="BL113" s="19">
        <f t="shared" si="122"/>
        <v>0.03</v>
      </c>
      <c r="BM113" s="19">
        <f t="shared" si="122"/>
        <v>3.4000000000000002E-2</v>
      </c>
      <c r="BN113" s="19">
        <f t="shared" si="122"/>
        <v>3.5000000000000003E-2</v>
      </c>
      <c r="BO113" s="19">
        <f t="shared" si="122"/>
        <v>0.314</v>
      </c>
      <c r="BP113" s="19">
        <f t="shared" si="122"/>
        <v>0.13888999999999999</v>
      </c>
      <c r="BQ113" s="19">
        <f t="shared" si="122"/>
        <v>2.1999999999999999E-2</v>
      </c>
      <c r="BR113" s="19">
        <f t="shared" ref="BR113" si="124">BR112/1000</f>
        <v>0</v>
      </c>
    </row>
    <row r="114" spans="1:72" ht="17.399999999999999" x14ac:dyDescent="0.35">
      <c r="A114" s="28"/>
      <c r="B114" s="29" t="s">
        <v>30</v>
      </c>
      <c r="C114" s="104"/>
      <c r="D114" s="30">
        <f>D110*D112</f>
        <v>68.313684000000009</v>
      </c>
      <c r="E114" s="30">
        <f t="shared" ref="E114:BQ114" si="125">E110*E112</f>
        <v>0</v>
      </c>
      <c r="F114" s="30">
        <f t="shared" si="125"/>
        <v>33.456000000000003</v>
      </c>
      <c r="G114" s="30">
        <f t="shared" si="125"/>
        <v>12.158399999999999</v>
      </c>
      <c r="H114" s="30">
        <f t="shared" si="125"/>
        <v>0</v>
      </c>
      <c r="I114" s="30">
        <f t="shared" si="125"/>
        <v>0</v>
      </c>
      <c r="J114" s="30">
        <f t="shared" si="125"/>
        <v>126.0414</v>
      </c>
      <c r="K114" s="30">
        <f t="shared" si="125"/>
        <v>70.644520000000014</v>
      </c>
      <c r="L114" s="30">
        <f t="shared" si="125"/>
        <v>0</v>
      </c>
      <c r="M114" s="30">
        <f t="shared" si="125"/>
        <v>0</v>
      </c>
      <c r="N114" s="30">
        <f t="shared" si="125"/>
        <v>0</v>
      </c>
      <c r="O114" s="30">
        <f t="shared" si="125"/>
        <v>0</v>
      </c>
      <c r="P114" s="30">
        <f t="shared" si="125"/>
        <v>0</v>
      </c>
      <c r="Q114" s="30">
        <f t="shared" si="125"/>
        <v>0</v>
      </c>
      <c r="R114" s="30">
        <f t="shared" si="125"/>
        <v>0</v>
      </c>
      <c r="S114" s="30">
        <f t="shared" si="125"/>
        <v>0</v>
      </c>
      <c r="T114" s="30">
        <f t="shared" si="125"/>
        <v>0</v>
      </c>
      <c r="U114" s="30">
        <f t="shared" si="125"/>
        <v>0</v>
      </c>
      <c r="V114" s="30">
        <f t="shared" si="125"/>
        <v>0</v>
      </c>
      <c r="W114" s="30">
        <f>W110*W112</f>
        <v>0</v>
      </c>
      <c r="X114" s="30">
        <f t="shared" si="125"/>
        <v>353.6</v>
      </c>
      <c r="Y114" s="30">
        <f t="shared" si="125"/>
        <v>0</v>
      </c>
      <c r="Z114" s="30">
        <f t="shared" si="125"/>
        <v>0</v>
      </c>
      <c r="AA114" s="30">
        <f t="shared" si="125"/>
        <v>0</v>
      </c>
      <c r="AB114" s="30">
        <f t="shared" si="125"/>
        <v>0</v>
      </c>
      <c r="AC114" s="30">
        <f t="shared" si="125"/>
        <v>0</v>
      </c>
      <c r="AD114" s="30">
        <f t="shared" si="125"/>
        <v>0</v>
      </c>
      <c r="AE114" s="30">
        <f t="shared" si="125"/>
        <v>0</v>
      </c>
      <c r="AF114" s="30">
        <f t="shared" ref="AF114:AI114" si="126">AF110*AF112</f>
        <v>0</v>
      </c>
      <c r="AG114" s="30">
        <f t="shared" si="126"/>
        <v>0</v>
      </c>
      <c r="AH114" s="30">
        <f t="shared" si="126"/>
        <v>0</v>
      </c>
      <c r="AI114" s="30">
        <f t="shared" si="126"/>
        <v>0</v>
      </c>
      <c r="AJ114" s="30">
        <f t="shared" si="125"/>
        <v>0</v>
      </c>
      <c r="AK114" s="30">
        <f t="shared" si="125"/>
        <v>0</v>
      </c>
      <c r="AL114" s="30">
        <f t="shared" si="125"/>
        <v>0</v>
      </c>
      <c r="AM114" s="30">
        <f t="shared" si="125"/>
        <v>0</v>
      </c>
      <c r="AN114" s="30">
        <f t="shared" si="125"/>
        <v>0</v>
      </c>
      <c r="AO114" s="30">
        <f t="shared" si="125"/>
        <v>0</v>
      </c>
      <c r="AP114" s="30">
        <f t="shared" si="125"/>
        <v>0</v>
      </c>
      <c r="AQ114" s="30">
        <f t="shared" si="125"/>
        <v>0</v>
      </c>
      <c r="AR114" s="30">
        <f t="shared" si="125"/>
        <v>0</v>
      </c>
      <c r="AS114" s="30">
        <f t="shared" si="125"/>
        <v>0</v>
      </c>
      <c r="AT114" s="30">
        <f t="shared" si="125"/>
        <v>0</v>
      </c>
      <c r="AU114" s="30">
        <f t="shared" si="125"/>
        <v>0</v>
      </c>
      <c r="AV114" s="30">
        <f t="shared" si="125"/>
        <v>0</v>
      </c>
      <c r="AW114" s="30">
        <f t="shared" si="125"/>
        <v>0</v>
      </c>
      <c r="AX114" s="30">
        <f t="shared" si="125"/>
        <v>0</v>
      </c>
      <c r="AY114" s="30">
        <f t="shared" si="125"/>
        <v>0</v>
      </c>
      <c r="AZ114" s="30">
        <f t="shared" si="125"/>
        <v>0</v>
      </c>
      <c r="BA114" s="30">
        <f t="shared" si="125"/>
        <v>0</v>
      </c>
      <c r="BB114" s="30">
        <f t="shared" si="125"/>
        <v>0</v>
      </c>
      <c r="BC114" s="30">
        <f t="shared" si="125"/>
        <v>0</v>
      </c>
      <c r="BD114" s="30">
        <f t="shared" si="125"/>
        <v>0</v>
      </c>
      <c r="BE114" s="30">
        <f t="shared" si="125"/>
        <v>0</v>
      </c>
      <c r="BF114" s="30">
        <f t="shared" si="125"/>
        <v>0</v>
      </c>
      <c r="BG114" s="30">
        <f t="shared" si="125"/>
        <v>0</v>
      </c>
      <c r="BH114" s="30">
        <f t="shared" si="125"/>
        <v>0</v>
      </c>
      <c r="BI114" s="30">
        <f t="shared" si="125"/>
        <v>0</v>
      </c>
      <c r="BJ114" s="30">
        <f t="shared" si="125"/>
        <v>0</v>
      </c>
      <c r="BK114" s="30">
        <f t="shared" si="125"/>
        <v>0</v>
      </c>
      <c r="BL114" s="30">
        <f t="shared" si="125"/>
        <v>0</v>
      </c>
      <c r="BM114" s="30">
        <f t="shared" si="125"/>
        <v>0</v>
      </c>
      <c r="BN114" s="30">
        <f t="shared" si="125"/>
        <v>0</v>
      </c>
      <c r="BO114" s="30">
        <f t="shared" si="125"/>
        <v>0</v>
      </c>
      <c r="BP114" s="30">
        <f t="shared" si="125"/>
        <v>0</v>
      </c>
      <c r="BQ114" s="30">
        <f t="shared" si="125"/>
        <v>0.748</v>
      </c>
      <c r="BR114" s="30">
        <f t="shared" ref="BR114" si="127">BR110*BR112</f>
        <v>0</v>
      </c>
      <c r="BS114" s="31">
        <f>SUM(D114:BQ114)</f>
        <v>664.96200400000009</v>
      </c>
      <c r="BT114" s="32">
        <f>BS114/$C$22</f>
        <v>19.557706000000003</v>
      </c>
    </row>
    <row r="115" spans="1:72" ht="17.399999999999999" x14ac:dyDescent="0.35">
      <c r="A115" s="28"/>
      <c r="B115" s="29" t="s">
        <v>31</v>
      </c>
      <c r="C115" s="104"/>
      <c r="D115" s="30">
        <f>D110*D112</f>
        <v>68.313684000000009</v>
      </c>
      <c r="E115" s="30">
        <f t="shared" ref="E115:BQ115" si="128">E110*E112</f>
        <v>0</v>
      </c>
      <c r="F115" s="30">
        <f t="shared" si="128"/>
        <v>33.456000000000003</v>
      </c>
      <c r="G115" s="30">
        <f t="shared" si="128"/>
        <v>12.158399999999999</v>
      </c>
      <c r="H115" s="30">
        <f t="shared" si="128"/>
        <v>0</v>
      </c>
      <c r="I115" s="30">
        <f t="shared" si="128"/>
        <v>0</v>
      </c>
      <c r="J115" s="30">
        <f t="shared" si="128"/>
        <v>126.0414</v>
      </c>
      <c r="K115" s="30">
        <f t="shared" si="128"/>
        <v>70.644520000000014</v>
      </c>
      <c r="L115" s="30">
        <f t="shared" si="128"/>
        <v>0</v>
      </c>
      <c r="M115" s="30">
        <f t="shared" si="128"/>
        <v>0</v>
      </c>
      <c r="N115" s="30">
        <f t="shared" si="128"/>
        <v>0</v>
      </c>
      <c r="O115" s="30">
        <f t="shared" si="128"/>
        <v>0</v>
      </c>
      <c r="P115" s="30">
        <f t="shared" si="128"/>
        <v>0</v>
      </c>
      <c r="Q115" s="30">
        <f t="shared" si="128"/>
        <v>0</v>
      </c>
      <c r="R115" s="30">
        <f t="shared" si="128"/>
        <v>0</v>
      </c>
      <c r="S115" s="30">
        <f t="shared" si="128"/>
        <v>0</v>
      </c>
      <c r="T115" s="30">
        <f t="shared" si="128"/>
        <v>0</v>
      </c>
      <c r="U115" s="30">
        <f t="shared" si="128"/>
        <v>0</v>
      </c>
      <c r="V115" s="30">
        <f t="shared" si="128"/>
        <v>0</v>
      </c>
      <c r="W115" s="30">
        <f>W110*W112</f>
        <v>0</v>
      </c>
      <c r="X115" s="30">
        <f t="shared" si="128"/>
        <v>353.6</v>
      </c>
      <c r="Y115" s="30">
        <f t="shared" si="128"/>
        <v>0</v>
      </c>
      <c r="Z115" s="30">
        <f t="shared" si="128"/>
        <v>0</v>
      </c>
      <c r="AA115" s="30">
        <f t="shared" si="128"/>
        <v>0</v>
      </c>
      <c r="AB115" s="30">
        <f t="shared" si="128"/>
        <v>0</v>
      </c>
      <c r="AC115" s="30">
        <f t="shared" si="128"/>
        <v>0</v>
      </c>
      <c r="AD115" s="30">
        <f t="shared" si="128"/>
        <v>0</v>
      </c>
      <c r="AE115" s="30">
        <f t="shared" si="128"/>
        <v>0</v>
      </c>
      <c r="AF115" s="30">
        <f t="shared" ref="AF115:AI115" si="129">AF110*AF112</f>
        <v>0</v>
      </c>
      <c r="AG115" s="30">
        <f t="shared" si="129"/>
        <v>0</v>
      </c>
      <c r="AH115" s="30">
        <f t="shared" si="129"/>
        <v>0</v>
      </c>
      <c r="AI115" s="30">
        <f t="shared" si="129"/>
        <v>0</v>
      </c>
      <c r="AJ115" s="30">
        <f t="shared" si="128"/>
        <v>0</v>
      </c>
      <c r="AK115" s="30">
        <f t="shared" si="128"/>
        <v>0</v>
      </c>
      <c r="AL115" s="30">
        <f t="shared" si="128"/>
        <v>0</v>
      </c>
      <c r="AM115" s="30">
        <f t="shared" si="128"/>
        <v>0</v>
      </c>
      <c r="AN115" s="30">
        <f t="shared" si="128"/>
        <v>0</v>
      </c>
      <c r="AO115" s="30">
        <f t="shared" si="128"/>
        <v>0</v>
      </c>
      <c r="AP115" s="30">
        <f t="shared" si="128"/>
        <v>0</v>
      </c>
      <c r="AQ115" s="30">
        <f t="shared" si="128"/>
        <v>0</v>
      </c>
      <c r="AR115" s="30">
        <f t="shared" si="128"/>
        <v>0</v>
      </c>
      <c r="AS115" s="30">
        <f t="shared" si="128"/>
        <v>0</v>
      </c>
      <c r="AT115" s="30">
        <f t="shared" si="128"/>
        <v>0</v>
      </c>
      <c r="AU115" s="30">
        <f t="shared" si="128"/>
        <v>0</v>
      </c>
      <c r="AV115" s="30">
        <f t="shared" si="128"/>
        <v>0</v>
      </c>
      <c r="AW115" s="30">
        <f t="shared" si="128"/>
        <v>0</v>
      </c>
      <c r="AX115" s="30">
        <f t="shared" si="128"/>
        <v>0</v>
      </c>
      <c r="AY115" s="30">
        <f t="shared" si="128"/>
        <v>0</v>
      </c>
      <c r="AZ115" s="30">
        <f t="shared" si="128"/>
        <v>0</v>
      </c>
      <c r="BA115" s="30">
        <f t="shared" si="128"/>
        <v>0</v>
      </c>
      <c r="BB115" s="30">
        <f t="shared" si="128"/>
        <v>0</v>
      </c>
      <c r="BC115" s="30">
        <f t="shared" si="128"/>
        <v>0</v>
      </c>
      <c r="BD115" s="30">
        <f t="shared" si="128"/>
        <v>0</v>
      </c>
      <c r="BE115" s="30">
        <f t="shared" si="128"/>
        <v>0</v>
      </c>
      <c r="BF115" s="30">
        <f t="shared" si="128"/>
        <v>0</v>
      </c>
      <c r="BG115" s="30">
        <f t="shared" si="128"/>
        <v>0</v>
      </c>
      <c r="BH115" s="30">
        <f t="shared" si="128"/>
        <v>0</v>
      </c>
      <c r="BI115" s="30">
        <f t="shared" si="128"/>
        <v>0</v>
      </c>
      <c r="BJ115" s="30">
        <f t="shared" si="128"/>
        <v>0</v>
      </c>
      <c r="BK115" s="30">
        <f t="shared" si="128"/>
        <v>0</v>
      </c>
      <c r="BL115" s="30">
        <f t="shared" si="128"/>
        <v>0</v>
      </c>
      <c r="BM115" s="30">
        <f t="shared" si="128"/>
        <v>0</v>
      </c>
      <c r="BN115" s="30">
        <f t="shared" si="128"/>
        <v>0</v>
      </c>
      <c r="BO115" s="30">
        <f t="shared" si="128"/>
        <v>0</v>
      </c>
      <c r="BP115" s="30">
        <f t="shared" si="128"/>
        <v>0</v>
      </c>
      <c r="BQ115" s="30">
        <f t="shared" si="128"/>
        <v>0.748</v>
      </c>
      <c r="BR115" s="30">
        <f t="shared" ref="BR115" si="130">BR110*BR112</f>
        <v>0</v>
      </c>
      <c r="BS115" s="31">
        <f>SUM(D115:BQ115)</f>
        <v>664.96200400000009</v>
      </c>
      <c r="BT115" s="32">
        <f>BS115/$C$22</f>
        <v>19.557706000000003</v>
      </c>
    </row>
    <row r="118" spans="1:72" x14ac:dyDescent="0.3">
      <c r="BT118" s="37">
        <f>BT67</f>
        <v>35.529800000000002</v>
      </c>
    </row>
    <row r="119" spans="1:72" x14ac:dyDescent="0.3">
      <c r="BT119" s="37">
        <f>BT85</f>
        <v>57.004840000000002</v>
      </c>
    </row>
    <row r="120" spans="1:72" x14ac:dyDescent="0.3">
      <c r="BT120" s="37">
        <f>BT101</f>
        <v>82.135380000000012</v>
      </c>
    </row>
    <row r="121" spans="1:72" x14ac:dyDescent="0.3">
      <c r="BT121" s="37">
        <f>BT115</f>
        <v>19.557706000000003</v>
      </c>
    </row>
  </sheetData>
  <mergeCells count="373">
    <mergeCell ref="AF54:AF55"/>
    <mergeCell ref="AG54:AG55"/>
    <mergeCell ref="AI54:AI55"/>
    <mergeCell ref="AF70:AF71"/>
    <mergeCell ref="AG70:AG71"/>
    <mergeCell ref="AI70:AI71"/>
    <mergeCell ref="AF88:AF89"/>
    <mergeCell ref="AG88:AG89"/>
    <mergeCell ref="AI88:AI89"/>
    <mergeCell ref="BQ104:BQ105"/>
    <mergeCell ref="BS104:BS105"/>
    <mergeCell ref="BT104:BT105"/>
    <mergeCell ref="A106:A108"/>
    <mergeCell ref="C106:C108"/>
    <mergeCell ref="C114:C115"/>
    <mergeCell ref="BK104:BK105"/>
    <mergeCell ref="BL104:BL105"/>
    <mergeCell ref="BM104:BM105"/>
    <mergeCell ref="BN104:BN105"/>
    <mergeCell ref="BO104:BO105"/>
    <mergeCell ref="BP104:BP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S104:AS105"/>
    <mergeCell ref="AT104:AT105"/>
    <mergeCell ref="AU104:AU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AD104:AD105"/>
    <mergeCell ref="AE104:AE105"/>
    <mergeCell ref="AH104:AH105"/>
    <mergeCell ref="AJ104:AJ105"/>
    <mergeCell ref="AK104:AK105"/>
    <mergeCell ref="AL104:AL105"/>
    <mergeCell ref="X104:X105"/>
    <mergeCell ref="Y104:Y105"/>
    <mergeCell ref="Z104:Z105"/>
    <mergeCell ref="AA104:AA105"/>
    <mergeCell ref="AB104:AB105"/>
    <mergeCell ref="AC104:AC105"/>
    <mergeCell ref="AF104:AF105"/>
    <mergeCell ref="AG104:AG105"/>
    <mergeCell ref="AI104:AI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BN88:BN89"/>
    <mergeCell ref="BO88:BO89"/>
    <mergeCell ref="BP88:BP89"/>
    <mergeCell ref="BQ88:BQ89"/>
    <mergeCell ref="BS88:BS89"/>
    <mergeCell ref="BT88:BT89"/>
    <mergeCell ref="BH88:BH89"/>
    <mergeCell ref="BI88:BI89"/>
    <mergeCell ref="BJ88:BJ89"/>
    <mergeCell ref="BK88:BK89"/>
    <mergeCell ref="BL88:BL89"/>
    <mergeCell ref="BM88:BM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AA88:AA89"/>
    <mergeCell ref="AB88:AB89"/>
    <mergeCell ref="AC88:AC89"/>
    <mergeCell ref="AD88:AD89"/>
    <mergeCell ref="AE88:AE89"/>
    <mergeCell ref="AH88:AH89"/>
    <mergeCell ref="T88:T89"/>
    <mergeCell ref="U88:U89"/>
    <mergeCell ref="V88:V89"/>
    <mergeCell ref="X88:X89"/>
    <mergeCell ref="Y88:Y89"/>
    <mergeCell ref="Z88:Z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M70:BM71"/>
    <mergeCell ref="BN70:BN71"/>
    <mergeCell ref="BO70:BO71"/>
    <mergeCell ref="BP70:BP71"/>
    <mergeCell ref="BQ70:BQ71"/>
    <mergeCell ref="BS70:BS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4:BR55"/>
    <mergeCell ref="BR70:BR71"/>
    <mergeCell ref="BR88:BR89"/>
    <mergeCell ref="BR104:BR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2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22"/>
      <c r="C1" s="122"/>
      <c r="D1" s="123" t="s">
        <v>61</v>
      </c>
      <c r="E1" s="124"/>
      <c r="F1" s="124"/>
      <c r="G1" s="124"/>
      <c r="H1" s="125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22"/>
      <c r="J1" s="122"/>
      <c r="K1" s="54"/>
      <c r="L1" s="126"/>
      <c r="M1" s="126"/>
      <c r="N1" s="126"/>
      <c r="O1" s="126"/>
      <c r="P1" s="97"/>
      <c r="Q1" s="97"/>
      <c r="R1" s="97"/>
      <c r="S1" s="97"/>
      <c r="T1" s="113"/>
      <c r="U1" s="113"/>
      <c r="V1" s="23"/>
    </row>
    <row r="2" spans="1:22" ht="21.9" customHeight="1" x14ac:dyDescent="0.35">
      <c r="A2" s="114" t="s">
        <v>37</v>
      </c>
      <c r="B2" s="114"/>
      <c r="C2" s="114"/>
      <c r="D2" s="115" t="s">
        <v>38</v>
      </c>
      <c r="E2" s="114"/>
      <c r="F2" s="114"/>
      <c r="G2" s="116"/>
      <c r="H2" s="114" t="s">
        <v>39</v>
      </c>
      <c r="I2" s="114"/>
      <c r="J2" s="116"/>
      <c r="K2" s="55"/>
      <c r="L2" s="117" t="s">
        <v>8</v>
      </c>
      <c r="M2" s="118"/>
      <c r="N2" s="117" t="s">
        <v>12</v>
      </c>
      <c r="O2" s="118"/>
      <c r="P2" s="119" t="s">
        <v>18</v>
      </c>
      <c r="Q2" s="120"/>
      <c r="R2" s="119" t="s">
        <v>21</v>
      </c>
      <c r="S2" s="120"/>
      <c r="T2" s="113" t="s">
        <v>40</v>
      </c>
      <c r="U2" s="121"/>
      <c r="V2" s="23"/>
    </row>
    <row r="3" spans="1:22" ht="30.75" customHeight="1" x14ac:dyDescent="0.3">
      <c r="A3" s="56"/>
      <c r="B3" s="70">
        <f>E3</f>
        <v>45608</v>
      </c>
      <c r="C3" s="57" t="s">
        <v>41</v>
      </c>
      <c r="D3" s="56"/>
      <c r="E3" s="70">
        <f>' 3-7 лет (день 9) '!K6</f>
        <v>45608</v>
      </c>
      <c r="F3" s="57" t="s">
        <v>41</v>
      </c>
      <c r="G3" s="57" t="s">
        <v>42</v>
      </c>
      <c r="H3" s="56"/>
      <c r="I3" s="70">
        <f>E3</f>
        <v>45608</v>
      </c>
      <c r="J3" s="57" t="s">
        <v>42</v>
      </c>
      <c r="K3" s="23"/>
      <c r="L3" s="58">
        <f>F4</f>
        <v>27.388630000000006</v>
      </c>
      <c r="M3" s="58">
        <f>G4</f>
        <v>35.529800000000002</v>
      </c>
      <c r="N3" s="58">
        <f>F9</f>
        <v>45.771900000000002</v>
      </c>
      <c r="O3" s="58">
        <f>G9</f>
        <v>57.004840000000002</v>
      </c>
      <c r="P3" s="58">
        <f>F17</f>
        <v>67.540472000000008</v>
      </c>
      <c r="Q3" s="58">
        <f>G17</f>
        <v>82.135380000000012</v>
      </c>
      <c r="R3" s="6">
        <f>F22</f>
        <v>18.527670000000001</v>
      </c>
      <c r="S3" s="6">
        <f>G22</f>
        <v>19.557706000000003</v>
      </c>
      <c r="T3" s="59">
        <f>L3+N3+P3+R3</f>
        <v>159.22867200000002</v>
      </c>
      <c r="U3" s="59">
        <f>M3+O3+Q3+S3</f>
        <v>194.22772600000002</v>
      </c>
    </row>
    <row r="4" spans="1:22" ht="15" customHeight="1" x14ac:dyDescent="0.3">
      <c r="A4" s="100" t="s">
        <v>8</v>
      </c>
      <c r="B4" s="6" t="str">
        <f>E4</f>
        <v>Каша манная молочная</v>
      </c>
      <c r="C4" s="127">
        <f>F4</f>
        <v>27.388630000000006</v>
      </c>
      <c r="D4" s="100" t="s">
        <v>8</v>
      </c>
      <c r="E4" s="6" t="str">
        <f>' 3-7 лет (день 9) '!B9</f>
        <v>Каша манная молочная</v>
      </c>
      <c r="F4" s="127">
        <f>' 1,5-2 года (день 9)'!BT66</f>
        <v>27.388630000000006</v>
      </c>
      <c r="G4" s="127">
        <f>' 3-7 лет (день 9) '!BT67</f>
        <v>35.529800000000002</v>
      </c>
      <c r="H4" s="100" t="s">
        <v>8</v>
      </c>
      <c r="I4" s="6" t="str">
        <f>E4</f>
        <v>Каша манная молочная</v>
      </c>
      <c r="J4" s="127">
        <f>G4</f>
        <v>35.529800000000002</v>
      </c>
    </row>
    <row r="5" spans="1:22" ht="15" customHeight="1" x14ac:dyDescent="0.3">
      <c r="A5" s="100"/>
      <c r="B5" s="9" t="str">
        <f>E5</f>
        <v xml:space="preserve">Бутерброд с маслом </v>
      </c>
      <c r="C5" s="128"/>
      <c r="D5" s="100"/>
      <c r="E5" s="6" t="str">
        <f>' 3-7 лет (день 9) '!B10</f>
        <v xml:space="preserve">Бутерброд с маслом </v>
      </c>
      <c r="F5" s="128"/>
      <c r="G5" s="128"/>
      <c r="H5" s="100"/>
      <c r="I5" s="6" t="str">
        <f>E5</f>
        <v xml:space="preserve">Бутерброд с маслом </v>
      </c>
      <c r="J5" s="128"/>
    </row>
    <row r="6" spans="1:22" ht="15" customHeight="1" x14ac:dyDescent="0.3">
      <c r="A6" s="100"/>
      <c r="B6" s="9" t="str">
        <f>E6</f>
        <v>Какао с молоком</v>
      </c>
      <c r="C6" s="128"/>
      <c r="D6" s="100"/>
      <c r="E6" s="6" t="str">
        <f>' 3-7 лет (день 9) '!B11</f>
        <v>Какао с молоком</v>
      </c>
      <c r="F6" s="128"/>
      <c r="G6" s="128"/>
      <c r="H6" s="100"/>
      <c r="I6" s="6" t="str">
        <f>E6</f>
        <v>Какао с молоком</v>
      </c>
      <c r="J6" s="128"/>
    </row>
    <row r="7" spans="1:22" ht="15" customHeight="1" x14ac:dyDescent="0.3">
      <c r="A7" s="100"/>
      <c r="B7" s="6"/>
      <c r="C7" s="128"/>
      <c r="D7" s="100"/>
      <c r="E7" s="6"/>
      <c r="F7" s="128"/>
      <c r="G7" s="128"/>
      <c r="H7" s="100"/>
      <c r="I7" s="6"/>
      <c r="J7" s="128"/>
    </row>
    <row r="8" spans="1:22" ht="15" customHeight="1" x14ac:dyDescent="0.3">
      <c r="A8" s="100"/>
      <c r="B8" s="6"/>
      <c r="C8" s="129"/>
      <c r="D8" s="100"/>
      <c r="E8" s="6"/>
      <c r="F8" s="129"/>
      <c r="G8" s="129"/>
      <c r="H8" s="100"/>
      <c r="I8" s="6"/>
      <c r="J8" s="129"/>
    </row>
    <row r="9" spans="1:22" ht="15" customHeight="1" x14ac:dyDescent="0.3">
      <c r="A9" s="100" t="s">
        <v>12</v>
      </c>
      <c r="B9" s="6" t="str">
        <f>E9</f>
        <v>Суп шахтерский</v>
      </c>
      <c r="C9" s="130">
        <f>F9</f>
        <v>45.771900000000002</v>
      </c>
      <c r="D9" s="100" t="s">
        <v>12</v>
      </c>
      <c r="E9" s="6" t="str">
        <f>' 3-7 лет (день 9) '!B14</f>
        <v>Суп шахтерский</v>
      </c>
      <c r="F9" s="130">
        <f>' 1,5-2 года (день 9)'!BT86</f>
        <v>45.771900000000002</v>
      </c>
      <c r="G9" s="130">
        <f>' 3-7 лет (день 9) '!BT85</f>
        <v>57.004840000000002</v>
      </c>
      <c r="H9" s="100" t="s">
        <v>12</v>
      </c>
      <c r="I9" s="6" t="str">
        <f t="shared" ref="I9:I15" si="0">E9</f>
        <v>Суп шахтерский</v>
      </c>
      <c r="J9" s="130">
        <f>G9</f>
        <v>57.004840000000002</v>
      </c>
    </row>
    <row r="10" spans="1:22" ht="15" customHeight="1" x14ac:dyDescent="0.3">
      <c r="A10" s="100"/>
      <c r="B10" s="6" t="str">
        <f t="shared" ref="B10:B15" si="1">E10</f>
        <v>Капуста, тушеная с мясом</v>
      </c>
      <c r="C10" s="131"/>
      <c r="D10" s="100"/>
      <c r="E10" s="6" t="str">
        <f>' 3-7 лет (день 9) '!B15</f>
        <v>Капуста, тушеная с мясом</v>
      </c>
      <c r="F10" s="131"/>
      <c r="G10" s="131"/>
      <c r="H10" s="100"/>
      <c r="I10" s="6" t="str">
        <f t="shared" si="0"/>
        <v>Капуста, тушеная с мясом</v>
      </c>
      <c r="J10" s="131"/>
      <c r="L10">
        <v>17.661277272727276</v>
      </c>
    </row>
    <row r="11" spans="1:22" ht="15" customHeight="1" x14ac:dyDescent="0.3">
      <c r="A11" s="100"/>
      <c r="B11" s="6" t="str">
        <f t="shared" si="1"/>
        <v>Хлеб пшеничный</v>
      </c>
      <c r="C11" s="131"/>
      <c r="D11" s="100"/>
      <c r="E11" s="6" t="str">
        <f>' 3-7 лет (день 9) '!B16</f>
        <v>Хлеб пшеничный</v>
      </c>
      <c r="F11" s="131"/>
      <c r="G11" s="131"/>
      <c r="H11" s="100"/>
      <c r="I11" s="6" t="str">
        <f t="shared" si="0"/>
        <v>Хлеб пшеничный</v>
      </c>
      <c r="J11" s="131"/>
      <c r="L11">
        <v>34.203707335064934</v>
      </c>
    </row>
    <row r="12" spans="1:22" ht="15" customHeight="1" x14ac:dyDescent="0.3">
      <c r="A12" s="100"/>
      <c r="B12" s="6" t="str">
        <f t="shared" si="1"/>
        <v>Хлеб ржано-пшеничный</v>
      </c>
      <c r="C12" s="131"/>
      <c r="D12" s="100"/>
      <c r="E12" s="6" t="str">
        <f>' 3-7 лет (день 9) '!B17</f>
        <v>Хлеб ржано-пшеничный</v>
      </c>
      <c r="F12" s="131"/>
      <c r="G12" s="131"/>
      <c r="H12" s="100"/>
      <c r="I12" s="6" t="str">
        <f t="shared" si="0"/>
        <v>Хлеб ржано-пшеничный</v>
      </c>
      <c r="J12" s="131"/>
      <c r="L12">
        <v>13.672125230769231</v>
      </c>
    </row>
    <row r="13" spans="1:22" ht="15" customHeight="1" x14ac:dyDescent="0.3">
      <c r="A13" s="100"/>
      <c r="B13" s="6" t="str">
        <f t="shared" si="1"/>
        <v>Компот из сухофруктов</v>
      </c>
      <c r="C13" s="131"/>
      <c r="D13" s="100"/>
      <c r="E13" s="6" t="str">
        <f>' 3-7 лет (день 9) '!B18</f>
        <v>Компот из сухофруктов</v>
      </c>
      <c r="F13" s="131"/>
      <c r="G13" s="131"/>
      <c r="H13" s="100"/>
      <c r="I13" s="6" t="str">
        <f t="shared" si="0"/>
        <v>Компот из сухофруктов</v>
      </c>
      <c r="J13" s="131"/>
      <c r="L13">
        <v>16.691530035818182</v>
      </c>
    </row>
    <row r="14" spans="1:22" ht="15" customHeight="1" x14ac:dyDescent="0.3">
      <c r="A14" s="100"/>
      <c r="B14" s="6">
        <f t="shared" si="1"/>
        <v>0</v>
      </c>
      <c r="C14" s="131"/>
      <c r="D14" s="100"/>
      <c r="E14" s="6"/>
      <c r="F14" s="131"/>
      <c r="G14" s="131"/>
      <c r="H14" s="100"/>
      <c r="I14" s="6">
        <f t="shared" si="0"/>
        <v>0</v>
      </c>
      <c r="J14" s="131"/>
    </row>
    <row r="15" spans="1:22" ht="15" customHeight="1" x14ac:dyDescent="0.3">
      <c r="A15" s="100"/>
      <c r="B15" s="12">
        <f t="shared" si="1"/>
        <v>0</v>
      </c>
      <c r="C15" s="131"/>
      <c r="D15" s="100"/>
      <c r="E15" s="12"/>
      <c r="F15" s="131"/>
      <c r="G15" s="131"/>
      <c r="H15" s="100"/>
      <c r="I15" s="12">
        <f t="shared" si="0"/>
        <v>0</v>
      </c>
      <c r="J15" s="131"/>
      <c r="L15">
        <v>13.656988181818184</v>
      </c>
    </row>
    <row r="16" spans="1:22" ht="15" customHeight="1" x14ac:dyDescent="0.3">
      <c r="A16" s="100"/>
      <c r="B16" s="12"/>
      <c r="C16" s="132"/>
      <c r="D16" s="100"/>
      <c r="E16" s="12"/>
      <c r="F16" s="132"/>
      <c r="G16" s="132"/>
      <c r="H16" s="100"/>
      <c r="I16" s="12"/>
      <c r="J16" s="132"/>
      <c r="L16">
        <v>27.834465324675328</v>
      </c>
    </row>
    <row r="17" spans="1:15" ht="15" customHeight="1" x14ac:dyDescent="0.3">
      <c r="A17" s="100" t="s">
        <v>18</v>
      </c>
      <c r="B17" s="6" t="str">
        <f>E17</f>
        <v>Компот из свеж. морож. ягод</v>
      </c>
      <c r="C17" s="127">
        <f>F17</f>
        <v>67.540472000000008</v>
      </c>
      <c r="D17" s="100" t="s">
        <v>18</v>
      </c>
      <c r="E17" s="6" t="str">
        <f>' 3-7 лет (день 9) '!B22</f>
        <v>Компот из свеж. морож. ягод</v>
      </c>
      <c r="F17" s="127">
        <f>' 1,5-2 года (день 9)'!BT104</f>
        <v>67.540472000000008</v>
      </c>
      <c r="G17" s="127">
        <f>' 3-7 лет (день 9) '!BT101</f>
        <v>82.135380000000012</v>
      </c>
      <c r="H17" s="100" t="s">
        <v>18</v>
      </c>
      <c r="I17" s="6" t="str">
        <f>E17</f>
        <v>Компот из свеж. морож. ягод</v>
      </c>
      <c r="J17" s="127">
        <f>G17</f>
        <v>82.135380000000012</v>
      </c>
      <c r="L17">
        <v>11.117222</v>
      </c>
    </row>
    <row r="18" spans="1:15" ht="15" customHeight="1" x14ac:dyDescent="0.3">
      <c r="A18" s="100"/>
      <c r="B18" s="6" t="str">
        <f>E18</f>
        <v>Пирог рыбный</v>
      </c>
      <c r="C18" s="128"/>
      <c r="D18" s="100"/>
      <c r="E18" s="6" t="str">
        <f>' 3-7 лет (день 9) '!B23</f>
        <v>Пирог рыбный</v>
      </c>
      <c r="F18" s="128"/>
      <c r="G18" s="128"/>
      <c r="H18" s="100"/>
      <c r="I18" s="6" t="str">
        <f>E18</f>
        <v>Пирог рыбный</v>
      </c>
      <c r="J18" s="128"/>
      <c r="L18">
        <v>12.661418181818181</v>
      </c>
    </row>
    <row r="19" spans="1:15" ht="15" customHeight="1" x14ac:dyDescent="0.3">
      <c r="A19" s="100"/>
      <c r="B19" s="6"/>
      <c r="C19" s="128"/>
      <c r="D19" s="100"/>
      <c r="E19" s="6"/>
      <c r="F19" s="128"/>
      <c r="G19" s="128"/>
      <c r="H19" s="100"/>
      <c r="I19" s="6"/>
      <c r="J19" s="128"/>
      <c r="L19">
        <v>65.27009368831169</v>
      </c>
    </row>
    <row r="20" spans="1:15" ht="15" customHeight="1" x14ac:dyDescent="0.3">
      <c r="A20" s="100"/>
      <c r="B20" s="6"/>
      <c r="C20" s="128"/>
      <c r="D20" s="100"/>
      <c r="E20" s="6"/>
      <c r="F20" s="128"/>
      <c r="G20" s="128"/>
      <c r="H20" s="100"/>
      <c r="I20" s="6"/>
      <c r="J20" s="128"/>
    </row>
    <row r="21" spans="1:15" ht="15" customHeight="1" x14ac:dyDescent="0.3">
      <c r="A21" s="100"/>
      <c r="B21" s="6"/>
      <c r="C21" s="129"/>
      <c r="D21" s="100"/>
      <c r="E21" s="6"/>
      <c r="F21" s="129"/>
      <c r="G21" s="129"/>
      <c r="H21" s="100"/>
      <c r="I21" s="6"/>
      <c r="J21" s="129"/>
    </row>
    <row r="22" spans="1:15" ht="15" customHeight="1" x14ac:dyDescent="0.3">
      <c r="A22" s="100" t="s">
        <v>21</v>
      </c>
      <c r="B22" s="36" t="str">
        <f>E22</f>
        <v xml:space="preserve">Омлет </v>
      </c>
      <c r="C22" s="127">
        <f>F22</f>
        <v>18.527670000000001</v>
      </c>
      <c r="D22" s="100" t="s">
        <v>21</v>
      </c>
      <c r="E22" s="13" t="str">
        <f>' 3-7 лет (день 9) '!B27</f>
        <v xml:space="preserve">Омлет </v>
      </c>
      <c r="F22" s="127">
        <f>' 1,5-2 года (день 9)'!BT120</f>
        <v>18.527670000000001</v>
      </c>
      <c r="G22" s="127">
        <f>' 3-7 лет (день 9) '!BT115</f>
        <v>19.557706000000003</v>
      </c>
      <c r="H22" s="100" t="s">
        <v>21</v>
      </c>
      <c r="I22" s="36" t="str">
        <f>E22</f>
        <v xml:space="preserve">Омлет </v>
      </c>
      <c r="J22" s="127">
        <f>G22</f>
        <v>19.557706000000003</v>
      </c>
    </row>
    <row r="23" spans="1:15" ht="15" customHeight="1" x14ac:dyDescent="0.3">
      <c r="A23" s="100"/>
      <c r="B23" s="36" t="str">
        <f>E23</f>
        <v>Хлеб пшеничный</v>
      </c>
      <c r="C23" s="128"/>
      <c r="D23" s="100"/>
      <c r="E23" s="13" t="str">
        <f>' 3-7 лет (день 9) '!B28</f>
        <v>Хлеб пшеничный</v>
      </c>
      <c r="F23" s="128"/>
      <c r="G23" s="128"/>
      <c r="H23" s="100"/>
      <c r="I23" s="36" t="str">
        <f>E23</f>
        <v>Хлеб пшеничный</v>
      </c>
      <c r="J23" s="128"/>
    </row>
    <row r="24" spans="1:15" ht="15" customHeight="1" x14ac:dyDescent="0.3">
      <c r="A24" s="100"/>
      <c r="B24" s="12" t="str">
        <f>E24</f>
        <v>Чай с сахаром</v>
      </c>
      <c r="C24" s="128"/>
      <c r="D24" s="100"/>
      <c r="E24" s="13" t="str">
        <f>' 3-7 лет (день 9) '!B29</f>
        <v>Чай с сахаром</v>
      </c>
      <c r="F24" s="128"/>
      <c r="G24" s="128"/>
      <c r="H24" s="100"/>
      <c r="I24" s="12" t="str">
        <f>E24</f>
        <v>Чай с сахаром</v>
      </c>
      <c r="J24" s="128"/>
    </row>
    <row r="25" spans="1:15" ht="15" customHeight="1" x14ac:dyDescent="0.3">
      <c r="A25" s="100"/>
      <c r="B25" s="6"/>
      <c r="C25" s="129"/>
      <c r="D25" s="100"/>
      <c r="E25" s="6"/>
      <c r="F25" s="129"/>
      <c r="G25" s="129"/>
      <c r="H25" s="100"/>
      <c r="I25" s="6"/>
      <c r="J25" s="129"/>
    </row>
    <row r="26" spans="1:15" ht="15" customHeight="1" x14ac:dyDescent="0.35">
      <c r="A26" s="133" t="s">
        <v>40</v>
      </c>
      <c r="B26" s="134"/>
      <c r="C26" s="60">
        <f>C4+C9+C17+C22</f>
        <v>159.22867200000002</v>
      </c>
      <c r="D26" s="133" t="s">
        <v>40</v>
      </c>
      <c r="E26" s="134"/>
      <c r="F26" s="60">
        <f>F4+F9+F17+F22</f>
        <v>159.22867200000002</v>
      </c>
      <c r="G26" s="60">
        <f>G4+G9+G17+G22</f>
        <v>194.22772600000002</v>
      </c>
      <c r="H26" s="133" t="s">
        <v>40</v>
      </c>
      <c r="I26" s="134"/>
      <c r="J26" s="60">
        <f>J4+J9+J17+J22</f>
        <v>194.22772600000002</v>
      </c>
    </row>
    <row r="28" spans="1:15" ht="59.25" customHeight="1" x14ac:dyDescent="0.3">
      <c r="A28" s="12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22"/>
      <c r="C28" s="122"/>
      <c r="D28" s="12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24"/>
      <c r="F28" s="124"/>
      <c r="G28" s="124"/>
      <c r="H28" s="125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22"/>
      <c r="J28" s="135"/>
      <c r="K28" s="61"/>
      <c r="L28" s="61"/>
      <c r="M28" s="136"/>
      <c r="N28" s="136"/>
      <c r="O28" s="136"/>
    </row>
    <row r="29" spans="1:15" ht="21.9" customHeight="1" x14ac:dyDescent="0.3">
      <c r="A29" s="114" t="s">
        <v>43</v>
      </c>
      <c r="B29" s="114"/>
      <c r="C29" s="116"/>
      <c r="D29" s="115" t="s">
        <v>44</v>
      </c>
      <c r="E29" s="114"/>
      <c r="F29" s="114"/>
      <c r="G29" s="116"/>
      <c r="H29" s="115" t="s">
        <v>45</v>
      </c>
      <c r="I29" s="114"/>
      <c r="J29" s="116"/>
      <c r="K29" s="61"/>
      <c r="L29" s="61"/>
      <c r="M29" s="62"/>
      <c r="N29" s="62"/>
      <c r="O29" s="62"/>
    </row>
    <row r="30" spans="1:15" ht="30.75" customHeight="1" x14ac:dyDescent="0.3">
      <c r="A30" s="56"/>
      <c r="B30" s="72">
        <f>E3</f>
        <v>45608</v>
      </c>
      <c r="C30" s="57" t="s">
        <v>42</v>
      </c>
      <c r="D30" s="56"/>
      <c r="E30" s="70">
        <f>E3</f>
        <v>45608</v>
      </c>
      <c r="F30" s="57" t="s">
        <v>41</v>
      </c>
      <c r="G30" s="57" t="s">
        <v>42</v>
      </c>
      <c r="H30" s="56"/>
      <c r="I30" s="71">
        <f>E3</f>
        <v>45608</v>
      </c>
      <c r="J30" s="63" t="s">
        <v>42</v>
      </c>
      <c r="K30" s="23"/>
      <c r="L30" s="23"/>
    </row>
    <row r="31" spans="1:15" ht="15" customHeight="1" x14ac:dyDescent="0.3">
      <c r="A31" s="100" t="s">
        <v>8</v>
      </c>
      <c r="B31" s="6" t="str">
        <f>E4</f>
        <v>Каша манная молочная</v>
      </c>
      <c r="C31" s="127">
        <f>G4</f>
        <v>35.529800000000002</v>
      </c>
      <c r="D31" s="100" t="s">
        <v>8</v>
      </c>
      <c r="E31" s="6" t="str">
        <f>E4</f>
        <v>Каша манная молочная</v>
      </c>
      <c r="F31" s="127">
        <f>F4</f>
        <v>27.388630000000006</v>
      </c>
      <c r="G31" s="137">
        <f>G4</f>
        <v>35.529800000000002</v>
      </c>
      <c r="H31" s="100" t="s">
        <v>8</v>
      </c>
      <c r="I31" s="6" t="str">
        <f>I4</f>
        <v>Каша манная молочная</v>
      </c>
      <c r="J31" s="127">
        <f>F31</f>
        <v>27.388630000000006</v>
      </c>
    </row>
    <row r="32" spans="1:15" ht="15" customHeight="1" x14ac:dyDescent="0.3">
      <c r="A32" s="100"/>
      <c r="B32" s="6" t="str">
        <f>E5</f>
        <v xml:space="preserve">Бутерброд с маслом </v>
      </c>
      <c r="C32" s="128"/>
      <c r="D32" s="100"/>
      <c r="E32" s="6" t="str">
        <f>E5</f>
        <v xml:space="preserve">Бутерброд с маслом </v>
      </c>
      <c r="F32" s="128"/>
      <c r="G32" s="138"/>
      <c r="H32" s="100"/>
      <c r="I32" s="6" t="str">
        <f>I5</f>
        <v xml:space="preserve">Бутерброд с маслом </v>
      </c>
      <c r="J32" s="128"/>
    </row>
    <row r="33" spans="1:10" ht="15" customHeight="1" x14ac:dyDescent="0.3">
      <c r="A33" s="100"/>
      <c r="B33" s="6" t="str">
        <f>E6</f>
        <v>Какао с молоком</v>
      </c>
      <c r="C33" s="128"/>
      <c r="D33" s="100"/>
      <c r="E33" s="6" t="str">
        <f>E6</f>
        <v>Какао с молоком</v>
      </c>
      <c r="F33" s="128"/>
      <c r="G33" s="138"/>
      <c r="H33" s="100"/>
      <c r="I33" s="6" t="str">
        <f>I6</f>
        <v>Какао с молоком</v>
      </c>
      <c r="J33" s="128"/>
    </row>
    <row r="34" spans="1:10" ht="15" customHeight="1" x14ac:dyDescent="0.3">
      <c r="A34" s="100"/>
      <c r="B34" s="6"/>
      <c r="C34" s="128"/>
      <c r="D34" s="100"/>
      <c r="E34" s="6"/>
      <c r="F34" s="128"/>
      <c r="G34" s="138"/>
      <c r="H34" s="100"/>
      <c r="I34" s="6"/>
      <c r="J34" s="128"/>
    </row>
    <row r="35" spans="1:10" ht="15" customHeight="1" x14ac:dyDescent="0.3">
      <c r="A35" s="100"/>
      <c r="B35" s="6"/>
      <c r="C35" s="129"/>
      <c r="D35" s="100"/>
      <c r="E35" s="6"/>
      <c r="F35" s="129"/>
      <c r="G35" s="139"/>
      <c r="H35" s="100"/>
      <c r="I35" s="6"/>
      <c r="J35" s="129"/>
    </row>
    <row r="36" spans="1:10" ht="15" customHeight="1" x14ac:dyDescent="0.3">
      <c r="A36" s="100" t="s">
        <v>12</v>
      </c>
      <c r="B36" s="6" t="str">
        <f t="shared" ref="B36:B42" si="2">E9</f>
        <v>Суп шахтерский</v>
      </c>
      <c r="C36" s="130">
        <f>G9</f>
        <v>57.004840000000002</v>
      </c>
      <c r="D36" s="100" t="s">
        <v>12</v>
      </c>
      <c r="E36" s="6" t="str">
        <f>E9</f>
        <v>Суп шахтерский</v>
      </c>
      <c r="F36" s="130">
        <f>F9</f>
        <v>45.771900000000002</v>
      </c>
      <c r="G36" s="140">
        <f>G9</f>
        <v>57.004840000000002</v>
      </c>
      <c r="H36" s="100" t="s">
        <v>12</v>
      </c>
      <c r="I36" s="6" t="str">
        <f t="shared" ref="I36:I41" si="3">I9</f>
        <v>Суп шахтерский</v>
      </c>
      <c r="J36" s="130">
        <f>F36</f>
        <v>45.771900000000002</v>
      </c>
    </row>
    <row r="37" spans="1:10" ht="15" customHeight="1" x14ac:dyDescent="0.3">
      <c r="A37" s="100"/>
      <c r="B37" s="6" t="str">
        <f t="shared" si="2"/>
        <v>Капуста, тушеная с мясом</v>
      </c>
      <c r="C37" s="131"/>
      <c r="D37" s="100"/>
      <c r="E37" s="6" t="str">
        <f t="shared" ref="E37:E42" si="4">E10</f>
        <v>Капуста, тушеная с мясом</v>
      </c>
      <c r="F37" s="131"/>
      <c r="G37" s="141"/>
      <c r="H37" s="100"/>
      <c r="I37" s="6" t="str">
        <f t="shared" si="3"/>
        <v>Капуста, тушеная с мясом</v>
      </c>
      <c r="J37" s="131"/>
    </row>
    <row r="38" spans="1:10" ht="15" customHeight="1" x14ac:dyDescent="0.3">
      <c r="A38" s="100"/>
      <c r="B38" s="6" t="str">
        <f t="shared" si="2"/>
        <v>Хлеб пшеничный</v>
      </c>
      <c r="C38" s="131"/>
      <c r="D38" s="100"/>
      <c r="E38" s="6" t="str">
        <f t="shared" si="4"/>
        <v>Хлеб пшеничный</v>
      </c>
      <c r="F38" s="131"/>
      <c r="G38" s="141"/>
      <c r="H38" s="100"/>
      <c r="I38" s="6" t="str">
        <f t="shared" si="3"/>
        <v>Хлеб пшеничный</v>
      </c>
      <c r="J38" s="131"/>
    </row>
    <row r="39" spans="1:10" ht="15" customHeight="1" x14ac:dyDescent="0.3">
      <c r="A39" s="100"/>
      <c r="B39" s="6" t="str">
        <f t="shared" si="2"/>
        <v>Хлеб ржано-пшеничный</v>
      </c>
      <c r="C39" s="131"/>
      <c r="D39" s="100"/>
      <c r="E39" s="6" t="str">
        <f t="shared" si="4"/>
        <v>Хлеб ржано-пшеничный</v>
      </c>
      <c r="F39" s="131"/>
      <c r="G39" s="141"/>
      <c r="H39" s="100"/>
      <c r="I39" s="6" t="str">
        <f t="shared" si="3"/>
        <v>Хлеб ржано-пшеничный</v>
      </c>
      <c r="J39" s="131"/>
    </row>
    <row r="40" spans="1:10" ht="15" customHeight="1" x14ac:dyDescent="0.3">
      <c r="A40" s="100"/>
      <c r="B40" s="6" t="str">
        <f t="shared" si="2"/>
        <v>Компот из сухофруктов</v>
      </c>
      <c r="C40" s="131"/>
      <c r="D40" s="100"/>
      <c r="E40" s="6" t="str">
        <f t="shared" si="4"/>
        <v>Компот из сухофруктов</v>
      </c>
      <c r="F40" s="131"/>
      <c r="G40" s="141"/>
      <c r="H40" s="100"/>
      <c r="I40" s="6" t="str">
        <f t="shared" si="3"/>
        <v>Компот из сухофруктов</v>
      </c>
      <c r="J40" s="131"/>
    </row>
    <row r="41" spans="1:10" ht="15" customHeight="1" x14ac:dyDescent="0.3">
      <c r="A41" s="100"/>
      <c r="B41" s="6">
        <f t="shared" si="2"/>
        <v>0</v>
      </c>
      <c r="C41" s="131"/>
      <c r="D41" s="100"/>
      <c r="E41" s="6">
        <f t="shared" si="4"/>
        <v>0</v>
      </c>
      <c r="F41" s="131"/>
      <c r="G41" s="141"/>
      <c r="H41" s="100"/>
      <c r="I41" s="6">
        <f t="shared" si="3"/>
        <v>0</v>
      </c>
      <c r="J41" s="131"/>
    </row>
    <row r="42" spans="1:10" ht="15" customHeight="1" x14ac:dyDescent="0.3">
      <c r="A42" s="100"/>
      <c r="B42" s="12">
        <f t="shared" si="2"/>
        <v>0</v>
      </c>
      <c r="C42" s="131"/>
      <c r="D42" s="100"/>
      <c r="E42" s="12">
        <f t="shared" si="4"/>
        <v>0</v>
      </c>
      <c r="F42" s="131"/>
      <c r="G42" s="141"/>
      <c r="H42" s="100"/>
      <c r="I42" s="12">
        <f>E15</f>
        <v>0</v>
      </c>
      <c r="J42" s="131"/>
    </row>
    <row r="43" spans="1:10" ht="15" customHeight="1" x14ac:dyDescent="0.3">
      <c r="A43" s="100"/>
      <c r="B43" s="12"/>
      <c r="C43" s="132"/>
      <c r="D43" s="100"/>
      <c r="E43" s="12"/>
      <c r="F43" s="132"/>
      <c r="G43" s="142"/>
      <c r="H43" s="100"/>
      <c r="I43" s="12"/>
      <c r="J43" s="132"/>
    </row>
    <row r="44" spans="1:10" ht="15" customHeight="1" x14ac:dyDescent="0.3">
      <c r="A44" s="100" t="s">
        <v>18</v>
      </c>
      <c r="B44" s="6" t="str">
        <f>E17</f>
        <v>Компот из свеж. морож. ягод</v>
      </c>
      <c r="C44" s="127">
        <f>G17</f>
        <v>82.135380000000012</v>
      </c>
      <c r="D44" s="100" t="s">
        <v>18</v>
      </c>
      <c r="E44" s="6" t="str">
        <f>E17</f>
        <v>Компот из свеж. морож. ягод</v>
      </c>
      <c r="F44" s="127">
        <f>F17</f>
        <v>67.540472000000008</v>
      </c>
      <c r="G44" s="137">
        <f>G17</f>
        <v>82.135380000000012</v>
      </c>
      <c r="H44" s="100" t="s">
        <v>18</v>
      </c>
      <c r="I44" s="6" t="str">
        <f>I17</f>
        <v>Компот из свеж. морож. ягод</v>
      </c>
      <c r="J44" s="127">
        <f>F44</f>
        <v>67.540472000000008</v>
      </c>
    </row>
    <row r="45" spans="1:10" ht="15" customHeight="1" x14ac:dyDescent="0.3">
      <c r="A45" s="100"/>
      <c r="B45" s="6" t="str">
        <f>E18</f>
        <v>Пирог рыбный</v>
      </c>
      <c r="C45" s="128"/>
      <c r="D45" s="100"/>
      <c r="E45" s="6" t="str">
        <f>E18</f>
        <v>Пирог рыбный</v>
      </c>
      <c r="F45" s="128"/>
      <c r="G45" s="138"/>
      <c r="H45" s="100"/>
      <c r="I45" s="6" t="str">
        <f>I18</f>
        <v>Пирог рыбный</v>
      </c>
      <c r="J45" s="128"/>
    </row>
    <row r="46" spans="1:10" ht="15" customHeight="1" x14ac:dyDescent="0.3">
      <c r="A46" s="100"/>
      <c r="B46" s="6"/>
      <c r="C46" s="128"/>
      <c r="D46" s="100"/>
      <c r="E46" s="6"/>
      <c r="F46" s="128"/>
      <c r="G46" s="138"/>
      <c r="H46" s="100"/>
      <c r="I46" s="6"/>
      <c r="J46" s="128"/>
    </row>
    <row r="47" spans="1:10" ht="15" customHeight="1" x14ac:dyDescent="0.3">
      <c r="A47" s="100"/>
      <c r="B47" s="6"/>
      <c r="C47" s="128"/>
      <c r="D47" s="100"/>
      <c r="E47" s="6"/>
      <c r="F47" s="128"/>
      <c r="G47" s="138"/>
      <c r="H47" s="100"/>
      <c r="I47" s="6"/>
      <c r="J47" s="128"/>
    </row>
    <row r="48" spans="1:10" ht="15" customHeight="1" x14ac:dyDescent="0.3">
      <c r="A48" s="100"/>
      <c r="B48" s="6"/>
      <c r="C48" s="129"/>
      <c r="D48" s="100"/>
      <c r="E48" s="6"/>
      <c r="F48" s="129"/>
      <c r="G48" s="139"/>
      <c r="H48" s="100"/>
      <c r="I48" s="6"/>
      <c r="J48" s="129"/>
    </row>
    <row r="49" spans="1:10" ht="15" customHeight="1" x14ac:dyDescent="0.3">
      <c r="A49" s="100" t="s">
        <v>21</v>
      </c>
      <c r="B49" s="36" t="str">
        <f>E22</f>
        <v xml:space="preserve">Омлет </v>
      </c>
      <c r="C49" s="127">
        <f>G22</f>
        <v>19.557706000000003</v>
      </c>
      <c r="D49" s="100" t="s">
        <v>21</v>
      </c>
      <c r="E49" s="36" t="str">
        <f>E22</f>
        <v xml:space="preserve">Омлет </v>
      </c>
      <c r="F49" s="127">
        <f>F22</f>
        <v>18.527670000000001</v>
      </c>
      <c r="G49" s="137">
        <f>G22</f>
        <v>19.557706000000003</v>
      </c>
      <c r="H49" s="100" t="s">
        <v>21</v>
      </c>
      <c r="I49" s="36" t="str">
        <f>I22</f>
        <v xml:space="preserve">Омлет </v>
      </c>
      <c r="J49" s="127">
        <f>F49</f>
        <v>18.527670000000001</v>
      </c>
    </row>
    <row r="50" spans="1:10" ht="15" customHeight="1" x14ac:dyDescent="0.3">
      <c r="A50" s="100"/>
      <c r="B50" s="36" t="str">
        <f>E23</f>
        <v>Хлеб пшеничный</v>
      </c>
      <c r="C50" s="128"/>
      <c r="D50" s="100"/>
      <c r="E50" s="36" t="str">
        <f>E23</f>
        <v>Хлеб пшеничный</v>
      </c>
      <c r="F50" s="128"/>
      <c r="G50" s="138"/>
      <c r="H50" s="100"/>
      <c r="I50" s="36" t="str">
        <f>I23</f>
        <v>Хлеб пшеничный</v>
      </c>
      <c r="J50" s="128"/>
    </row>
    <row r="51" spans="1:10" ht="15" customHeight="1" x14ac:dyDescent="0.3">
      <c r="A51" s="100"/>
      <c r="B51" s="12" t="str">
        <f>E51</f>
        <v>Чай с сахаром</v>
      </c>
      <c r="C51" s="128"/>
      <c r="D51" s="100"/>
      <c r="E51" s="12" t="str">
        <f>E24</f>
        <v>Чай с сахаром</v>
      </c>
      <c r="F51" s="128"/>
      <c r="G51" s="138"/>
      <c r="H51" s="100"/>
      <c r="I51" s="12" t="str">
        <f>E24</f>
        <v>Чай с сахаром</v>
      </c>
      <c r="J51" s="128"/>
    </row>
    <row r="52" spans="1:10" ht="15" customHeight="1" x14ac:dyDescent="0.3">
      <c r="A52" s="100"/>
      <c r="B52" s="6"/>
      <c r="C52" s="129"/>
      <c r="D52" s="100"/>
      <c r="E52" s="6"/>
      <c r="F52" s="129"/>
      <c r="G52" s="139"/>
      <c r="H52" s="100"/>
      <c r="I52" s="6"/>
      <c r="J52" s="129"/>
    </row>
    <row r="53" spans="1:10" ht="15" customHeight="1" x14ac:dyDescent="0.35">
      <c r="A53" s="133" t="s">
        <v>40</v>
      </c>
      <c r="B53" s="134"/>
      <c r="C53" s="64">
        <f>C31+C36+C44+C49</f>
        <v>194.22772600000002</v>
      </c>
      <c r="D53" s="40"/>
      <c r="E53" s="65" t="s">
        <v>40</v>
      </c>
      <c r="F53" s="66">
        <f>F31+F36+F44+F49</f>
        <v>159.22867200000002</v>
      </c>
      <c r="G53" s="66">
        <f>G31+G36+G44+G49</f>
        <v>194.22772600000002</v>
      </c>
      <c r="H53" s="133" t="s">
        <v>40</v>
      </c>
      <c r="I53" s="134"/>
      <c r="J53" s="60">
        <f>J31+J36+J44+J49</f>
        <v>159.22867200000002</v>
      </c>
    </row>
  </sheetData>
  <mergeCells count="84"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M28:O28"/>
    <mergeCell ref="A29:C29"/>
    <mergeCell ref="D29:G29"/>
    <mergeCell ref="H29:J29"/>
    <mergeCell ref="H31:H35"/>
    <mergeCell ref="J31:J35"/>
    <mergeCell ref="A26:B26"/>
    <mergeCell ref="D26:E26"/>
    <mergeCell ref="H26:I26"/>
    <mergeCell ref="A28:C28"/>
    <mergeCell ref="D28:G28"/>
    <mergeCell ref="H28:J2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E17" sqref="E17:E18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3">
        <f>' 3-7 лет (день 9) '!K6</f>
        <v>45608</v>
      </c>
      <c r="B1" s="144"/>
      <c r="C1" s="144"/>
      <c r="D1" s="144"/>
      <c r="E1" s="144"/>
      <c r="F1" s="144"/>
      <c r="G1" s="144"/>
    </row>
    <row r="2" spans="1:7" ht="60" customHeight="1" x14ac:dyDescent="0.3">
      <c r="A2" s="145" t="s">
        <v>46</v>
      </c>
      <c r="B2" s="145" t="s">
        <v>47</v>
      </c>
      <c r="C2" s="145" t="s">
        <v>48</v>
      </c>
      <c r="D2" s="145" t="s">
        <v>49</v>
      </c>
      <c r="E2" s="145" t="s">
        <v>50</v>
      </c>
      <c r="F2" s="145" t="s">
        <v>51</v>
      </c>
      <c r="G2" s="147" t="s">
        <v>52</v>
      </c>
    </row>
    <row r="3" spans="1:7" x14ac:dyDescent="0.3">
      <c r="A3" s="146"/>
      <c r="B3" s="146"/>
      <c r="C3" s="146"/>
      <c r="D3" s="146"/>
      <c r="E3" s="146"/>
      <c r="F3" s="146"/>
      <c r="G3" s="148"/>
    </row>
    <row r="4" spans="1:7" ht="33" customHeight="1" x14ac:dyDescent="0.3">
      <c r="A4" s="146"/>
      <c r="B4" s="146"/>
      <c r="C4" s="146"/>
      <c r="D4" s="146"/>
      <c r="E4" s="146"/>
      <c r="F4" s="146"/>
      <c r="G4" s="148"/>
    </row>
    <row r="5" spans="1:7" ht="20.100000000000001" customHeight="1" x14ac:dyDescent="0.3">
      <c r="A5" s="152" t="s">
        <v>53</v>
      </c>
      <c r="B5" s="150">
        <v>0.3611111111111111</v>
      </c>
      <c r="C5" s="6" t="str">
        <f>' 3-7 лет (день 9) '!B9</f>
        <v>Каша манная молочная</v>
      </c>
      <c r="D5" s="67" t="s">
        <v>54</v>
      </c>
      <c r="E5" s="67" t="s">
        <v>55</v>
      </c>
      <c r="F5" s="6"/>
      <c r="G5" s="6"/>
    </row>
    <row r="6" spans="1:7" ht="20.100000000000001" customHeight="1" x14ac:dyDescent="0.3">
      <c r="A6" s="152"/>
      <c r="B6" s="150"/>
      <c r="C6" s="6" t="str">
        <f>' 3-7 лет (день 9) '!B10</f>
        <v xml:space="preserve">Бутерброд с маслом </v>
      </c>
      <c r="D6" s="67" t="s">
        <v>54</v>
      </c>
      <c r="E6" s="67" t="s">
        <v>55</v>
      </c>
      <c r="F6" s="6"/>
      <c r="G6" s="6"/>
    </row>
    <row r="7" spans="1:7" ht="20.100000000000001" customHeight="1" x14ac:dyDescent="0.3">
      <c r="A7" s="152"/>
      <c r="B7" s="150"/>
      <c r="C7" s="6" t="str">
        <f>' 3-7 лет (день 9) '!B11</f>
        <v>Какао с молоком</v>
      </c>
      <c r="D7" s="67" t="s">
        <v>54</v>
      </c>
      <c r="E7" s="67" t="s">
        <v>55</v>
      </c>
      <c r="F7" s="6"/>
      <c r="G7" s="6"/>
    </row>
    <row r="8" spans="1:7" ht="20.100000000000001" customHeight="1" x14ac:dyDescent="0.3">
      <c r="A8" s="149" t="s">
        <v>56</v>
      </c>
      <c r="B8" s="150">
        <v>0.4861111111111111</v>
      </c>
      <c r="C8" s="6" t="str">
        <f>' 3-7 лет (день 9) '!B14</f>
        <v>Суп шахтерский</v>
      </c>
      <c r="D8" s="67" t="s">
        <v>54</v>
      </c>
      <c r="E8" s="67" t="s">
        <v>55</v>
      </c>
      <c r="F8" s="6"/>
      <c r="G8" s="6"/>
    </row>
    <row r="9" spans="1:7" ht="20.100000000000001" customHeight="1" x14ac:dyDescent="0.3">
      <c r="A9" s="149"/>
      <c r="B9" s="150"/>
      <c r="C9" s="6" t="str">
        <f>' 3-7 лет (день 9) '!B15</f>
        <v>Капуста, тушеная с мясом</v>
      </c>
      <c r="D9" s="67" t="s">
        <v>54</v>
      </c>
      <c r="E9" s="67" t="s">
        <v>55</v>
      </c>
      <c r="F9" s="6"/>
      <c r="G9" s="6"/>
    </row>
    <row r="10" spans="1:7" ht="20.100000000000001" customHeight="1" x14ac:dyDescent="0.3">
      <c r="A10" s="149"/>
      <c r="B10" s="150"/>
      <c r="C10" s="6" t="str">
        <f>' 3-7 лет (день 9) '!B16</f>
        <v>Хлеб пшеничный</v>
      </c>
      <c r="D10" s="67" t="s">
        <v>54</v>
      </c>
      <c r="E10" s="67" t="s">
        <v>55</v>
      </c>
      <c r="F10" s="6"/>
      <c r="G10" s="6"/>
    </row>
    <row r="11" spans="1:7" ht="20.100000000000001" customHeight="1" x14ac:dyDescent="0.3">
      <c r="A11" s="149"/>
      <c r="B11" s="150"/>
      <c r="C11" s="6" t="str">
        <f>' 3-7 лет (день 9) '!B17</f>
        <v>Хлеб ржано-пшеничный</v>
      </c>
      <c r="D11" s="67" t="s">
        <v>54</v>
      </c>
      <c r="E11" s="67" t="s">
        <v>55</v>
      </c>
      <c r="F11" s="6"/>
      <c r="G11" s="6"/>
    </row>
    <row r="12" spans="1:7" ht="20.100000000000001" customHeight="1" x14ac:dyDescent="0.3">
      <c r="A12" s="149"/>
      <c r="B12" s="150"/>
      <c r="C12" s="6" t="str">
        <f>' 3-7 лет (день 9) '!B18</f>
        <v>Компот из сухофруктов</v>
      </c>
      <c r="D12" s="67" t="s">
        <v>54</v>
      </c>
      <c r="E12" s="67" t="s">
        <v>55</v>
      </c>
      <c r="F12" s="6"/>
      <c r="G12" s="6"/>
    </row>
    <row r="13" spans="1:7" ht="20.100000000000001" customHeight="1" x14ac:dyDescent="0.3">
      <c r="A13" s="149"/>
      <c r="B13" s="150"/>
      <c r="C13" s="40"/>
      <c r="D13" s="67"/>
      <c r="E13" s="67"/>
      <c r="F13" s="6"/>
      <c r="G13" s="6"/>
    </row>
    <row r="14" spans="1:7" ht="20.100000000000001" hidden="1" customHeight="1" x14ac:dyDescent="0.3">
      <c r="A14" s="149"/>
      <c r="B14" s="150"/>
      <c r="C14" s="40"/>
      <c r="D14" s="67"/>
      <c r="E14" s="67"/>
      <c r="F14" s="6"/>
      <c r="G14" s="6"/>
    </row>
    <row r="15" spans="1:7" ht="20.100000000000001" hidden="1" customHeight="1" x14ac:dyDescent="0.3">
      <c r="A15" s="149"/>
      <c r="B15" s="150"/>
      <c r="C15" s="12"/>
      <c r="D15" s="67"/>
      <c r="E15" s="67"/>
      <c r="F15" s="6"/>
      <c r="G15" s="6"/>
    </row>
    <row r="16" spans="1:7" ht="20.100000000000001" customHeight="1" x14ac:dyDescent="0.3">
      <c r="A16" s="149" t="s">
        <v>57</v>
      </c>
      <c r="B16" s="150">
        <v>0.63888888888888895</v>
      </c>
      <c r="C16" s="6" t="str">
        <f>' 3-7 лет (день 9) '!B22</f>
        <v>Компот из свеж. морож. ягод</v>
      </c>
      <c r="D16" s="67" t="s">
        <v>54</v>
      </c>
      <c r="E16" s="67" t="s">
        <v>55</v>
      </c>
      <c r="F16" s="6"/>
      <c r="G16" s="6"/>
    </row>
    <row r="17" spans="1:7" ht="20.100000000000001" customHeight="1" x14ac:dyDescent="0.3">
      <c r="A17" s="153"/>
      <c r="B17" s="154"/>
      <c r="C17" s="6" t="str">
        <f>' 3-7 лет (день 9) '!B23</f>
        <v>Пирог рыбный</v>
      </c>
      <c r="D17" s="67" t="s">
        <v>54</v>
      </c>
      <c r="E17" s="67" t="s">
        <v>55</v>
      </c>
      <c r="F17" s="6"/>
      <c r="G17" s="6"/>
    </row>
    <row r="18" spans="1:7" ht="20.100000000000001" customHeight="1" x14ac:dyDescent="0.3">
      <c r="A18" s="87"/>
      <c r="B18" s="88"/>
      <c r="C18" s="6" t="str">
        <f>' 3-7 лет (день 9) '!B24</f>
        <v>Апельсин</v>
      </c>
      <c r="D18" s="86" t="s">
        <v>54</v>
      </c>
      <c r="E18" s="86" t="s">
        <v>55</v>
      </c>
      <c r="F18" s="6"/>
      <c r="G18" s="6"/>
    </row>
    <row r="19" spans="1:7" ht="20.100000000000001" customHeight="1" x14ac:dyDescent="0.3">
      <c r="A19" s="149" t="s">
        <v>58</v>
      </c>
      <c r="B19" s="150">
        <v>0.69444444444444453</v>
      </c>
      <c r="C19" s="13" t="str">
        <f>' 3-7 лет (день 9) '!B27</f>
        <v xml:space="preserve">Омлет </v>
      </c>
      <c r="D19" s="67" t="s">
        <v>54</v>
      </c>
      <c r="E19" s="67" t="s">
        <v>55</v>
      </c>
      <c r="F19" s="6"/>
      <c r="G19" s="6"/>
    </row>
    <row r="20" spans="1:7" ht="20.100000000000001" customHeight="1" x14ac:dyDescent="0.3">
      <c r="A20" s="149"/>
      <c r="B20" s="151"/>
      <c r="C20" s="13" t="str">
        <f>' 3-7 лет (день 9) '!B28</f>
        <v>Хлеб пшеничный</v>
      </c>
      <c r="D20" s="67" t="s">
        <v>54</v>
      </c>
      <c r="E20" s="67" t="s">
        <v>55</v>
      </c>
      <c r="F20" s="89"/>
      <c r="G20" s="6"/>
    </row>
    <row r="21" spans="1:7" ht="20.100000000000001" customHeight="1" x14ac:dyDescent="0.3">
      <c r="A21" s="149"/>
      <c r="B21" s="151"/>
      <c r="C21" s="13" t="str">
        <f>' 3-7 лет (день 9) '!B29</f>
        <v>Чай с сахаром</v>
      </c>
      <c r="D21" s="67" t="s">
        <v>54</v>
      </c>
      <c r="E21" s="67" t="s">
        <v>55</v>
      </c>
      <c r="F21" s="6"/>
      <c r="G21" s="6"/>
    </row>
    <row r="22" spans="1:7" ht="20.100000000000001" customHeight="1" x14ac:dyDescent="0.3">
      <c r="A22" s="149"/>
      <c r="B22" s="151"/>
      <c r="C22" s="6"/>
      <c r="D22" s="67"/>
      <c r="E22" s="67"/>
      <c r="F22" s="6"/>
      <c r="G22" s="6"/>
    </row>
    <row r="23" spans="1:7" x14ac:dyDescent="0.3">
      <c r="A23" s="68"/>
    </row>
    <row r="24" spans="1:7" x14ac:dyDescent="0.3">
      <c r="A24" s="68"/>
    </row>
    <row r="25" spans="1:7" x14ac:dyDescent="0.3">
      <c r="A25" s="68"/>
    </row>
  </sheetData>
  <mergeCells count="16">
    <mergeCell ref="A19:A22"/>
    <mergeCell ref="B19:B22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C25" sqref="C25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8" t="s">
        <v>65</v>
      </c>
      <c r="K1" s="158"/>
      <c r="L1" s="158"/>
      <c r="M1" s="158"/>
    </row>
    <row r="2" spans="1:13" x14ac:dyDescent="0.3">
      <c r="J2" s="158" t="s">
        <v>66</v>
      </c>
      <c r="K2" s="158"/>
      <c r="L2" s="158"/>
      <c r="M2" s="158"/>
    </row>
    <row r="3" spans="1:13" x14ac:dyDescent="0.3">
      <c r="J3" s="158" t="s">
        <v>67</v>
      </c>
      <c r="K3" s="158"/>
      <c r="L3" s="158"/>
      <c r="M3" s="158"/>
    </row>
    <row r="4" spans="1:13" ht="21" customHeight="1" x14ac:dyDescent="0.3">
      <c r="A4" s="73"/>
      <c r="B4" s="73"/>
      <c r="C4" s="73"/>
      <c r="D4" s="73"/>
      <c r="E4" s="73"/>
      <c r="J4" s="159" t="s">
        <v>94</v>
      </c>
      <c r="K4" s="159"/>
      <c r="L4" s="159"/>
      <c r="M4" s="159"/>
    </row>
    <row r="5" spans="1:13" ht="24" customHeight="1" x14ac:dyDescent="0.3">
      <c r="B5" s="74"/>
      <c r="C5" s="74"/>
      <c r="D5" s="74"/>
      <c r="E5" s="160" t="s">
        <v>68</v>
      </c>
      <c r="F5" s="160"/>
      <c r="G5" s="160">
        <f>' 3-7 лет (день 9) '!K6</f>
        <v>45608</v>
      </c>
      <c r="H5" s="160"/>
      <c r="I5" s="74"/>
      <c r="J5" s="74"/>
      <c r="K5" s="74"/>
      <c r="L5" s="74"/>
      <c r="M5" s="74"/>
    </row>
    <row r="6" spans="1:13" ht="32.25" customHeight="1" x14ac:dyDescent="0.3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 x14ac:dyDescent="0.3">
      <c r="A7" s="76" t="s">
        <v>82</v>
      </c>
      <c r="B7" s="155" t="s">
        <v>83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ht="15" customHeight="1" x14ac:dyDescent="0.3">
      <c r="A9" s="79"/>
      <c r="B9" s="78" t="str">
        <f>'[2]07.01.2021 3-7 лет (день 9) '!B8</f>
        <v xml:space="preserve">Бутерброд с маслом </v>
      </c>
      <c r="C9" s="80" t="s">
        <v>84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x14ac:dyDescent="0.3">
      <c r="A10" s="79"/>
      <c r="B10" s="78" t="str">
        <f>'[2]07.01.2021 3-7 лет (день 9) '!B9</f>
        <v>Какао с молоком</v>
      </c>
      <c r="C10" s="78">
        <v>150</v>
      </c>
      <c r="D10" s="78">
        <v>1.25</v>
      </c>
      <c r="E10" s="78">
        <v>1.33</v>
      </c>
      <c r="F10" s="78">
        <v>10.08</v>
      </c>
      <c r="G10" s="78">
        <v>50</v>
      </c>
      <c r="H10" s="78">
        <v>83.33</v>
      </c>
      <c r="I10" s="78">
        <v>0.01</v>
      </c>
      <c r="J10" s="78">
        <v>0.02</v>
      </c>
      <c r="K10" s="78">
        <v>0.01</v>
      </c>
      <c r="L10" s="78">
        <v>0.54</v>
      </c>
      <c r="M10" s="78">
        <v>248</v>
      </c>
    </row>
    <row r="11" spans="1:13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7" t="s">
        <v>12</v>
      </c>
      <c r="B12" s="79" t="str">
        <f>'[2]07.01.2021 3-7 лет (день 9) '!B12</f>
        <v>Суп шахтерский</v>
      </c>
      <c r="C12" s="78">
        <v>200</v>
      </c>
      <c r="D12" s="78">
        <v>3.32</v>
      </c>
      <c r="E12" s="78">
        <v>4.83</v>
      </c>
      <c r="F12" s="78">
        <v>15.74</v>
      </c>
      <c r="G12" s="78">
        <v>115.2</v>
      </c>
      <c r="H12" s="78">
        <v>21.2</v>
      </c>
      <c r="I12" s="78">
        <v>0.97</v>
      </c>
      <c r="J12" s="78">
        <v>0.12</v>
      </c>
      <c r="K12" s="78">
        <v>0.03</v>
      </c>
      <c r="L12" s="78">
        <v>6.3</v>
      </c>
      <c r="M12" s="78">
        <v>101</v>
      </c>
    </row>
    <row r="13" spans="1:13" x14ac:dyDescent="0.3">
      <c r="A13" s="79"/>
      <c r="B13" s="79" t="str">
        <f>'[2]07.01.2021 3-7 лет (день 9) '!B13</f>
        <v>Капуста, тушеная с мясом</v>
      </c>
      <c r="C13" s="78">
        <v>220</v>
      </c>
      <c r="D13" s="78">
        <v>3.36</v>
      </c>
      <c r="E13" s="78">
        <v>7.06</v>
      </c>
      <c r="F13" s="78">
        <v>13.73</v>
      </c>
      <c r="G13" s="78">
        <v>139.91999999999999</v>
      </c>
      <c r="H13" s="78">
        <v>86.07</v>
      </c>
      <c r="I13" s="78">
        <v>1.35</v>
      </c>
      <c r="J13" s="78">
        <v>0.05</v>
      </c>
      <c r="K13" s="78">
        <v>0.04</v>
      </c>
      <c r="L13" s="78">
        <v>26.23</v>
      </c>
      <c r="M13" s="78">
        <v>200</v>
      </c>
    </row>
    <row r="14" spans="1:13" x14ac:dyDescent="0.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 x14ac:dyDescent="0.3">
      <c r="A15" s="79"/>
      <c r="B15" s="79" t="str">
        <f>'[2]07.01.2021 3-7 лет (день 9) '!B15</f>
        <v>Хлеб ржано-пшеничный</v>
      </c>
      <c r="C15" s="78">
        <v>40</v>
      </c>
      <c r="D15" s="78">
        <v>2.64</v>
      </c>
      <c r="E15" s="78">
        <v>0.48</v>
      </c>
      <c r="F15" s="78">
        <v>13.36</v>
      </c>
      <c r="G15" s="78">
        <v>69.599999999999994</v>
      </c>
      <c r="H15" s="78">
        <v>14</v>
      </c>
      <c r="I15" s="78">
        <v>1.56</v>
      </c>
      <c r="J15" s="78">
        <v>7.1999999999999995E-2</v>
      </c>
      <c r="K15" s="78">
        <v>3.2000000000000001E-2</v>
      </c>
      <c r="L15" s="78">
        <v>0</v>
      </c>
      <c r="M15" s="78"/>
    </row>
    <row r="16" spans="1:13" x14ac:dyDescent="0.3">
      <c r="A16" s="79"/>
      <c r="B16" s="79" t="str">
        <f>'[2]07.01.2021 3-7 лет (день 9) '!B16</f>
        <v>Компот из сухофруктов</v>
      </c>
      <c r="C16" s="78">
        <v>180</v>
      </c>
      <c r="D16" s="78">
        <v>0.43</v>
      </c>
      <c r="E16" s="78">
        <v>0</v>
      </c>
      <c r="F16" s="78">
        <v>21.42</v>
      </c>
      <c r="G16" s="78">
        <v>81</v>
      </c>
      <c r="H16" s="78">
        <v>44.23</v>
      </c>
      <c r="I16" s="78">
        <v>8.9999999999999993E-3</v>
      </c>
      <c r="J16" s="78">
        <v>0</v>
      </c>
      <c r="K16" s="78">
        <v>0</v>
      </c>
      <c r="L16" s="78">
        <v>0.36</v>
      </c>
      <c r="M16" s="78">
        <v>241</v>
      </c>
    </row>
    <row r="17" spans="1:13" x14ac:dyDescent="0.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x14ac:dyDescent="0.3">
      <c r="A21" s="77" t="s">
        <v>18</v>
      </c>
      <c r="B21" s="78" t="str">
        <f>'[2]07.01.2021 3-7 лет (день 9) '!B20</f>
        <v>Компот из свеж. морож. ягод</v>
      </c>
      <c r="C21" s="78">
        <v>150</v>
      </c>
      <c r="D21" s="78">
        <v>0.02</v>
      </c>
      <c r="E21" s="78">
        <v>0.04</v>
      </c>
      <c r="F21" s="78">
        <v>13.46</v>
      </c>
      <c r="G21" s="78">
        <v>52.48</v>
      </c>
      <c r="H21" s="78">
        <v>7.44</v>
      </c>
      <c r="I21" s="78">
        <v>0.3</v>
      </c>
      <c r="J21" s="78">
        <v>3.0000000000000001E-3</v>
      </c>
      <c r="K21" s="78">
        <v>3.0000000000000001E-3</v>
      </c>
      <c r="L21" s="78">
        <v>40</v>
      </c>
      <c r="M21" s="78">
        <v>247</v>
      </c>
    </row>
    <row r="22" spans="1:13" ht="16.5" customHeight="1" x14ac:dyDescent="0.3">
      <c r="A22" s="79"/>
      <c r="B22" s="78" t="str">
        <f>'[2]07.01.2021 3-7 лет (день 9) '!B21</f>
        <v>Пирог рыбный</v>
      </c>
      <c r="C22" s="78">
        <v>60</v>
      </c>
      <c r="D22" s="78">
        <v>6.46</v>
      </c>
      <c r="E22" s="78">
        <v>6.35</v>
      </c>
      <c r="F22" s="78">
        <v>25.21</v>
      </c>
      <c r="G22" s="78">
        <v>158.83000000000001</v>
      </c>
      <c r="H22" s="78">
        <v>16.63</v>
      </c>
      <c r="I22" s="78">
        <v>0.41</v>
      </c>
      <c r="J22" s="78">
        <v>0.05</v>
      </c>
      <c r="K22" s="78">
        <v>0.05</v>
      </c>
      <c r="L22" s="78">
        <v>0.25</v>
      </c>
      <c r="M22" s="78" t="s">
        <v>85</v>
      </c>
    </row>
    <row r="23" spans="1:13" x14ac:dyDescent="0.3">
      <c r="A23" s="79"/>
      <c r="B23" s="78" t="str">
        <f>' 3-7 лет (день 9) '!B24</f>
        <v>Апельсин</v>
      </c>
      <c r="C23" s="78">
        <v>75</v>
      </c>
      <c r="D23" s="78">
        <v>0.67</v>
      </c>
      <c r="E23" s="78">
        <v>0.14000000000000001</v>
      </c>
      <c r="F23" s="78">
        <v>17.25</v>
      </c>
      <c r="G23" s="78">
        <v>73</v>
      </c>
      <c r="H23" s="78">
        <v>25.5</v>
      </c>
      <c r="I23" s="78">
        <v>0.26</v>
      </c>
      <c r="J23" s="78">
        <v>0.02</v>
      </c>
      <c r="K23" s="78">
        <v>0.02</v>
      </c>
      <c r="L23" s="78">
        <v>44.86</v>
      </c>
      <c r="M23" s="78"/>
    </row>
    <row r="24" spans="1:13" x14ac:dyDescent="0.3">
      <c r="A24" s="77" t="s">
        <v>21</v>
      </c>
      <c r="B24" s="78" t="str">
        <f>'[2]07.01.2021 3-7 лет (день 9) '!B25</f>
        <v xml:space="preserve">Омлет </v>
      </c>
      <c r="C24" s="78">
        <v>100</v>
      </c>
      <c r="D24" s="78">
        <v>6.5713999999999997</v>
      </c>
      <c r="E24" s="78">
        <v>8.6999999999999993</v>
      </c>
      <c r="F24" s="78">
        <v>3.7071000000000001</v>
      </c>
      <c r="G24" s="78">
        <v>117.86</v>
      </c>
      <c r="H24" s="78">
        <v>74.5</v>
      </c>
      <c r="I24" s="78">
        <v>1.1714</v>
      </c>
      <c r="J24" s="78">
        <v>5.7099999999999998E-2</v>
      </c>
      <c r="K24" s="78">
        <v>4.2000000000000003E-2</v>
      </c>
      <c r="L24" s="78">
        <v>2.5214300000000001</v>
      </c>
      <c r="M24" s="78">
        <v>111</v>
      </c>
    </row>
    <row r="25" spans="1:13" x14ac:dyDescent="0.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 x14ac:dyDescent="0.3">
      <c r="A26" s="79"/>
      <c r="B26" s="78" t="str">
        <f>'[2]07.01.2021 3-7 лет (день 9) '!B27</f>
        <v>Чай с сахаром</v>
      </c>
      <c r="C26" s="78" t="s">
        <v>86</v>
      </c>
      <c r="D26" s="78">
        <v>0</v>
      </c>
      <c r="E26" s="78">
        <v>0</v>
      </c>
      <c r="F26" s="78">
        <v>8.98</v>
      </c>
      <c r="G26" s="78">
        <v>30</v>
      </c>
      <c r="H26" s="78">
        <v>0.27</v>
      </c>
      <c r="I26" s="78">
        <v>0.05</v>
      </c>
      <c r="J26" s="78">
        <v>0</v>
      </c>
      <c r="K26" s="78">
        <v>0</v>
      </c>
      <c r="L26" s="78">
        <v>0.27</v>
      </c>
      <c r="M26" s="78" t="s">
        <v>87</v>
      </c>
    </row>
    <row r="27" spans="1:13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 x14ac:dyDescent="0.35">
      <c r="A28" s="78"/>
      <c r="B28" s="81" t="s">
        <v>88</v>
      </c>
      <c r="C28" s="78"/>
      <c r="D28" s="78">
        <f>SUM(D8:D27)</f>
        <v>36.916399999999996</v>
      </c>
      <c r="E28" s="78">
        <f t="shared" ref="E28:L28" si="0">SUM(E8:E27)</f>
        <v>40.429999999999993</v>
      </c>
      <c r="F28" s="78">
        <f t="shared" si="0"/>
        <v>195.63210000000001</v>
      </c>
      <c r="G28" s="78">
        <f t="shared" si="0"/>
        <v>1257.8900000000001</v>
      </c>
      <c r="H28" s="78">
        <f t="shared" si="0"/>
        <v>616.12</v>
      </c>
      <c r="I28" s="78">
        <f t="shared" si="0"/>
        <v>7.6503999999999994</v>
      </c>
      <c r="J28" s="78">
        <f t="shared" si="0"/>
        <v>0.54710000000000014</v>
      </c>
      <c r="K28" s="78">
        <f t="shared" si="0"/>
        <v>0.29950000000000004</v>
      </c>
      <c r="L28" s="78">
        <f t="shared" si="0"/>
        <v>122.93142999999999</v>
      </c>
      <c r="M28" s="78"/>
    </row>
    <row r="29" spans="1:13" x14ac:dyDescent="0.3">
      <c r="A29" s="158" t="s">
        <v>89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C23" sqref="C23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8" t="s">
        <v>65</v>
      </c>
      <c r="K1" s="158"/>
      <c r="L1" s="158"/>
      <c r="M1" s="158"/>
    </row>
    <row r="2" spans="1:13" x14ac:dyDescent="0.3">
      <c r="J2" s="158" t="s">
        <v>66</v>
      </c>
      <c r="K2" s="158"/>
      <c r="L2" s="158"/>
      <c r="M2" s="158"/>
    </row>
    <row r="3" spans="1:13" x14ac:dyDescent="0.3">
      <c r="J3" s="158" t="s">
        <v>67</v>
      </c>
      <c r="K3" s="158"/>
      <c r="L3" s="158"/>
      <c r="M3" s="158"/>
    </row>
    <row r="4" spans="1:13" ht="21" customHeight="1" x14ac:dyDescent="0.3">
      <c r="A4" s="73"/>
      <c r="B4" s="73"/>
      <c r="C4" s="73"/>
      <c r="D4" s="73"/>
      <c r="E4" s="73"/>
      <c r="J4" s="159" t="s">
        <v>95</v>
      </c>
      <c r="K4" s="159"/>
      <c r="L4" s="159"/>
      <c r="M4" s="159"/>
    </row>
    <row r="5" spans="1:13" ht="24" customHeight="1" x14ac:dyDescent="0.3">
      <c r="B5" s="74"/>
      <c r="C5" s="74"/>
      <c r="D5" s="74"/>
      <c r="E5" s="160" t="s">
        <v>68</v>
      </c>
      <c r="F5" s="160"/>
      <c r="G5" s="160">
        <f>' 3-7 лет (день 9) '!K6</f>
        <v>45608</v>
      </c>
      <c r="H5" s="160"/>
      <c r="I5" s="74"/>
      <c r="J5" s="74"/>
      <c r="K5" s="74"/>
      <c r="L5" s="74"/>
      <c r="M5" s="74"/>
    </row>
    <row r="6" spans="1:13" ht="35.25" customHeight="1" x14ac:dyDescent="0.3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 x14ac:dyDescent="0.3">
      <c r="A7" s="76" t="s">
        <v>82</v>
      </c>
      <c r="B7" s="155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78">
        <v>88</v>
      </c>
    </row>
    <row r="9" spans="1:13" x14ac:dyDescent="0.3">
      <c r="A9" s="79"/>
      <c r="B9" s="78" t="str">
        <f>'[2]07.01.2021 3-7 лет (день 9) '!B8</f>
        <v xml:space="preserve">Бутерброд с маслом </v>
      </c>
      <c r="C9" s="82" t="s">
        <v>91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x14ac:dyDescent="0.3">
      <c r="A10" s="79"/>
      <c r="B10" s="78" t="str">
        <f>'[2]07.01.2021 3-7 лет (день 9) '!B9</f>
        <v>Какао с молоком</v>
      </c>
      <c r="C10" s="78">
        <v>180</v>
      </c>
      <c r="D10" s="78">
        <v>1.5</v>
      </c>
      <c r="E10" s="78">
        <v>1.6</v>
      </c>
      <c r="F10" s="78">
        <v>12.1</v>
      </c>
      <c r="G10" s="78">
        <v>60</v>
      </c>
      <c r="H10" s="78">
        <v>100</v>
      </c>
      <c r="I10" s="78">
        <v>0.02</v>
      </c>
      <c r="J10" s="78">
        <v>0.02</v>
      </c>
      <c r="K10" s="78">
        <v>0.01</v>
      </c>
      <c r="L10" s="78">
        <v>0.65</v>
      </c>
      <c r="M10" s="78">
        <v>248</v>
      </c>
    </row>
    <row r="11" spans="1:13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7" t="s">
        <v>12</v>
      </c>
      <c r="B12" s="79" t="str">
        <f>'[2]07.01.2021 3-7 лет (день 9) '!B12</f>
        <v>Суп шахтерский</v>
      </c>
      <c r="C12" s="78">
        <v>250</v>
      </c>
      <c r="D12" s="78">
        <v>4.1500000000000004</v>
      </c>
      <c r="E12" s="78">
        <v>6.04</v>
      </c>
      <c r="F12" s="78">
        <v>19.670000000000002</v>
      </c>
      <c r="G12" s="78">
        <v>144</v>
      </c>
      <c r="H12" s="78">
        <v>26.5</v>
      </c>
      <c r="I12" s="78">
        <v>1.21</v>
      </c>
      <c r="J12" s="78">
        <v>0.15</v>
      </c>
      <c r="K12" s="78">
        <v>0.04</v>
      </c>
      <c r="L12" s="78">
        <v>7.87</v>
      </c>
      <c r="M12" s="78">
        <v>101</v>
      </c>
    </row>
    <row r="13" spans="1:13" x14ac:dyDescent="0.3">
      <c r="A13" s="79"/>
      <c r="B13" s="79" t="str">
        <f>'[2]07.01.2021 3-7 лет (день 9) '!B13</f>
        <v>Капуста, тушеная с мясом</v>
      </c>
      <c r="C13" s="78">
        <v>250</v>
      </c>
      <c r="D13" s="78">
        <v>3.82</v>
      </c>
      <c r="E13" s="78">
        <v>8.02</v>
      </c>
      <c r="F13" s="78">
        <v>15.6</v>
      </c>
      <c r="G13" s="78">
        <v>159</v>
      </c>
      <c r="H13" s="78">
        <v>97.81</v>
      </c>
      <c r="I13" s="78">
        <v>1.53</v>
      </c>
      <c r="J13" s="78">
        <v>0.06</v>
      </c>
      <c r="K13" s="78">
        <v>0.05</v>
      </c>
      <c r="L13" s="78">
        <v>29.81</v>
      </c>
      <c r="M13" s="78">
        <v>200</v>
      </c>
    </row>
    <row r="14" spans="1:13" x14ac:dyDescent="0.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 x14ac:dyDescent="0.3">
      <c r="A15" s="79"/>
      <c r="B15" s="79" t="str">
        <f>'[2]07.01.2021 3-7 лет (день 9) '!B15</f>
        <v>Хлеб ржано-пшеничный</v>
      </c>
      <c r="C15" s="78">
        <v>50</v>
      </c>
      <c r="D15" s="78">
        <v>3.3</v>
      </c>
      <c r="E15" s="78">
        <v>0.6</v>
      </c>
      <c r="F15" s="78">
        <v>16.7</v>
      </c>
      <c r="G15" s="78">
        <v>87</v>
      </c>
      <c r="H15" s="78">
        <v>17.5</v>
      </c>
      <c r="I15" s="78">
        <v>1.95</v>
      </c>
      <c r="J15" s="78">
        <v>0.09</v>
      </c>
      <c r="K15" s="78">
        <v>0.04</v>
      </c>
      <c r="L15" s="78">
        <v>0</v>
      </c>
      <c r="M15" s="78"/>
    </row>
    <row r="16" spans="1:13" x14ac:dyDescent="0.3">
      <c r="A16" s="79"/>
      <c r="B16" s="79" t="str">
        <f>'[2]07.01.2021 3-7 лет (день 9) '!B16</f>
        <v>Компот из сухофруктов</v>
      </c>
      <c r="C16" s="78">
        <v>200</v>
      </c>
      <c r="D16" s="78">
        <v>0.48</v>
      </c>
      <c r="E16" s="78">
        <v>0</v>
      </c>
      <c r="F16" s="78">
        <v>23.8</v>
      </c>
      <c r="G16" s="78">
        <v>90</v>
      </c>
      <c r="H16" s="78">
        <v>49.14</v>
      </c>
      <c r="I16" s="78">
        <v>0.01</v>
      </c>
      <c r="J16" s="78">
        <v>0</v>
      </c>
      <c r="K16" s="78">
        <v>0</v>
      </c>
      <c r="L16" s="78">
        <v>0.4</v>
      </c>
      <c r="M16" s="78">
        <v>241</v>
      </c>
    </row>
    <row r="17" spans="1:13" x14ac:dyDescent="0.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x14ac:dyDescent="0.3">
      <c r="A21" s="77" t="s">
        <v>18</v>
      </c>
      <c r="B21" s="78" t="str">
        <f>'[2]07.01.2021 3-7 лет (день 9) '!B20</f>
        <v>Компот из свеж. морож. ягод</v>
      </c>
      <c r="C21" s="78">
        <v>200</v>
      </c>
      <c r="D21" s="78">
        <v>2.5000000000000001E-2</v>
      </c>
      <c r="E21" s="78">
        <v>0.05</v>
      </c>
      <c r="F21" s="78">
        <v>15.83</v>
      </c>
      <c r="G21" s="78">
        <v>61.86</v>
      </c>
      <c r="H21" s="78">
        <v>9.2799999999999994</v>
      </c>
      <c r="I21" s="78">
        <v>0.37</v>
      </c>
      <c r="J21" s="78">
        <v>5.0000000000000001E-3</v>
      </c>
      <c r="K21" s="78">
        <v>5.0000000000000001E-3</v>
      </c>
      <c r="L21" s="78">
        <v>50</v>
      </c>
      <c r="M21" s="78">
        <v>247</v>
      </c>
    </row>
    <row r="22" spans="1:13" ht="16.5" customHeight="1" x14ac:dyDescent="0.3">
      <c r="A22" s="79"/>
      <c r="B22" s="78" t="str">
        <f>'[2]07.01.2021 3-7 лет (день 9) '!B21</f>
        <v>Пирог рыбный</v>
      </c>
      <c r="C22" s="78">
        <v>70</v>
      </c>
      <c r="D22" s="78">
        <v>7.53</v>
      </c>
      <c r="E22" s="78">
        <v>7.41</v>
      </c>
      <c r="F22" s="78">
        <v>29.42</v>
      </c>
      <c r="G22" s="78">
        <v>185.3</v>
      </c>
      <c r="H22" s="78">
        <v>19.399999999999999</v>
      </c>
      <c r="I22" s="78">
        <v>0.48</v>
      </c>
      <c r="J22" s="78">
        <v>0.06</v>
      </c>
      <c r="K22" s="78">
        <v>0.05</v>
      </c>
      <c r="L22" s="78">
        <v>0.3</v>
      </c>
      <c r="M22" s="78" t="s">
        <v>85</v>
      </c>
    </row>
    <row r="23" spans="1:13" x14ac:dyDescent="0.3">
      <c r="A23" s="79"/>
      <c r="B23" s="78" t="str">
        <f>' 3-7 лет (день 9) '!B24</f>
        <v>Апельсин</v>
      </c>
      <c r="C23" s="78">
        <v>100</v>
      </c>
      <c r="D23" s="78">
        <v>0.9</v>
      </c>
      <c r="E23" s="78">
        <v>0.2</v>
      </c>
      <c r="F23" s="78">
        <v>23.07</v>
      </c>
      <c r="G23" s="78">
        <v>98</v>
      </c>
      <c r="H23" s="78" t="s">
        <v>103</v>
      </c>
      <c r="I23" s="78">
        <v>0.35</v>
      </c>
      <c r="J23" s="78">
        <v>0.04</v>
      </c>
      <c r="K23" s="78">
        <v>0.03</v>
      </c>
      <c r="L23" s="78">
        <v>60</v>
      </c>
      <c r="M23" s="78"/>
    </row>
    <row r="24" spans="1:13" x14ac:dyDescent="0.3">
      <c r="A24" s="77" t="s">
        <v>21</v>
      </c>
      <c r="B24" s="78" t="str">
        <f>'[2]07.01.2021 3-7 лет (день 9) '!B25</f>
        <v xml:space="preserve">Омлет </v>
      </c>
      <c r="C24" s="78">
        <v>140</v>
      </c>
      <c r="D24" s="78">
        <v>9.1999999999999993</v>
      </c>
      <c r="E24" s="78">
        <v>12.18</v>
      </c>
      <c r="F24" s="78">
        <v>5.19</v>
      </c>
      <c r="G24" s="78">
        <v>165</v>
      </c>
      <c r="H24" s="78">
        <v>104.3</v>
      </c>
      <c r="I24" s="78">
        <v>1.64</v>
      </c>
      <c r="J24" s="78">
        <v>0.08</v>
      </c>
      <c r="K24" s="78">
        <v>0.06</v>
      </c>
      <c r="L24" s="78">
        <v>3.53</v>
      </c>
      <c r="M24" s="78">
        <v>111</v>
      </c>
    </row>
    <row r="25" spans="1:13" x14ac:dyDescent="0.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 x14ac:dyDescent="0.3">
      <c r="A26" s="79"/>
      <c r="B26" s="78" t="str">
        <f>'[2]07.01.2021 3-7 лет (день 9) '!B27</f>
        <v>Чай с сахаром</v>
      </c>
      <c r="C26" s="78" t="s">
        <v>92</v>
      </c>
      <c r="D26" s="78">
        <v>0</v>
      </c>
      <c r="E26" s="78">
        <v>0</v>
      </c>
      <c r="F26" s="78">
        <v>11.98</v>
      </c>
      <c r="G26" s="78">
        <v>43</v>
      </c>
      <c r="H26" s="78">
        <v>0.35</v>
      </c>
      <c r="I26" s="78">
        <v>0.06</v>
      </c>
      <c r="J26" s="78">
        <v>0</v>
      </c>
      <c r="K26" s="78">
        <v>0</v>
      </c>
      <c r="L26" s="78">
        <v>0</v>
      </c>
      <c r="M26" s="78" t="s">
        <v>87</v>
      </c>
    </row>
    <row r="27" spans="1:13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 x14ac:dyDescent="0.35">
      <c r="A28" s="78"/>
      <c r="B28" s="81" t="s">
        <v>88</v>
      </c>
      <c r="C28" s="78"/>
      <c r="D28" s="78">
        <f>SUM(D8:D27)</f>
        <v>46.1</v>
      </c>
      <c r="E28" s="78">
        <f t="shared" ref="E28:L28" si="0">SUM(E8:E27)</f>
        <v>51.07</v>
      </c>
      <c r="F28" s="78">
        <f t="shared" si="0"/>
        <v>237.19499999999999</v>
      </c>
      <c r="G28" s="78">
        <f t="shared" si="0"/>
        <v>1550.16</v>
      </c>
      <c r="H28" s="78">
        <f t="shared" si="0"/>
        <v>744.9799999999999</v>
      </c>
      <c r="I28" s="78">
        <f t="shared" si="0"/>
        <v>9.4</v>
      </c>
      <c r="J28" s="78">
        <f t="shared" si="0"/>
        <v>0.69</v>
      </c>
      <c r="K28" s="78">
        <f t="shared" si="0"/>
        <v>0.38750000000000007</v>
      </c>
      <c r="L28" s="78">
        <f t="shared" si="0"/>
        <v>154.70000000000002</v>
      </c>
      <c r="M28" s="78"/>
    </row>
    <row r="29" spans="1:13" x14ac:dyDescent="0.3">
      <c r="A29" s="158" t="s">
        <v>89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2024-11-11T10:32:46Z</dcterms:modified>
</cp:coreProperties>
</file>