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7" activeTab="7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  <sheet name="БГП  " sheetId="13" state="hidden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3" l="1"/>
  <c r="C21" i="13"/>
  <c r="C20" i="13"/>
  <c r="C19" i="13"/>
  <c r="C18" i="13"/>
  <c r="C17" i="13"/>
  <c r="C13" i="13"/>
  <c r="C12" i="13"/>
  <c r="C11" i="13"/>
  <c r="C10" i="13"/>
  <c r="C9" i="13"/>
  <c r="C8" i="13"/>
  <c r="C6" i="13"/>
  <c r="C5" i="13"/>
  <c r="A1" i="13"/>
  <c r="B23" i="11" l="1"/>
  <c r="B23" i="10"/>
  <c r="B10" i="10"/>
  <c r="AF117" i="8" l="1"/>
  <c r="AG117" i="8"/>
  <c r="AH117" i="8"/>
  <c r="AI117" i="8"/>
  <c r="AF101" i="8"/>
  <c r="AF102" i="8" s="1"/>
  <c r="AG101" i="8"/>
  <c r="AG102" i="8" s="1"/>
  <c r="AH101" i="8"/>
  <c r="AI101" i="8"/>
  <c r="AI102" i="8" s="1"/>
  <c r="AF83" i="8"/>
  <c r="AF84" i="8" s="1"/>
  <c r="AG83" i="8"/>
  <c r="AG84" i="8" s="1"/>
  <c r="AH83" i="8"/>
  <c r="AI83" i="8"/>
  <c r="AI84" i="8" s="1"/>
  <c r="AF63" i="8"/>
  <c r="AF64" i="8" s="1"/>
  <c r="AG63" i="8"/>
  <c r="AH63" i="8"/>
  <c r="AI63" i="8"/>
  <c r="AI64" i="8" s="1"/>
  <c r="AF113" i="9"/>
  <c r="AG113" i="9"/>
  <c r="AH113" i="9"/>
  <c r="AI113" i="9"/>
  <c r="AF99" i="9"/>
  <c r="AF100" i="9" s="1"/>
  <c r="AG99" i="9"/>
  <c r="AG100" i="9" s="1"/>
  <c r="AH99" i="9"/>
  <c r="AH100" i="9" s="1"/>
  <c r="AI99" i="9"/>
  <c r="AI100" i="9" s="1"/>
  <c r="AF83" i="9"/>
  <c r="AF84" i="9" s="1"/>
  <c r="AG83" i="9"/>
  <c r="AG84" i="9" s="1"/>
  <c r="AH83" i="9"/>
  <c r="AI83" i="9"/>
  <c r="AI84" i="9" s="1"/>
  <c r="AF65" i="9"/>
  <c r="AG65" i="9"/>
  <c r="AH65" i="9"/>
  <c r="AH66" i="9" s="1"/>
  <c r="AI65" i="9"/>
  <c r="AI66" i="9" s="1"/>
  <c r="AF114" i="9"/>
  <c r="AH114" i="9"/>
  <c r="AI114" i="9"/>
  <c r="AF107" i="9"/>
  <c r="AG107" i="9"/>
  <c r="AH107" i="9"/>
  <c r="AH110" i="9" s="1"/>
  <c r="AH111" i="9" s="1"/>
  <c r="AI107" i="9"/>
  <c r="AF108" i="9"/>
  <c r="AG108" i="9"/>
  <c r="AG110" i="9" s="1"/>
  <c r="AG111" i="9" s="1"/>
  <c r="AH108" i="9"/>
  <c r="AI108" i="9"/>
  <c r="AF109" i="9"/>
  <c r="AF110" i="9" s="1"/>
  <c r="AF111" i="9" s="1"/>
  <c r="AG109" i="9"/>
  <c r="AH109" i="9"/>
  <c r="AI109" i="9"/>
  <c r="AF105" i="9"/>
  <c r="AG105" i="9"/>
  <c r="AI105" i="9"/>
  <c r="AF91" i="9"/>
  <c r="AF96" i="9" s="1"/>
  <c r="AF97" i="9" s="1"/>
  <c r="AF101" i="9" s="1"/>
  <c r="AG91" i="9"/>
  <c r="AH91" i="9"/>
  <c r="AH96" i="9" s="1"/>
  <c r="AH97" i="9" s="1"/>
  <c r="AI91" i="9"/>
  <c r="AI96" i="9" s="1"/>
  <c r="AI97" i="9" s="1"/>
  <c r="AF92" i="9"/>
  <c r="AG92" i="9"/>
  <c r="AH92" i="9"/>
  <c r="AI92" i="9"/>
  <c r="AF93" i="9"/>
  <c r="AG93" i="9"/>
  <c r="AH93" i="9"/>
  <c r="AI93" i="9"/>
  <c r="AF94" i="9"/>
  <c r="AG94" i="9"/>
  <c r="AH94" i="9"/>
  <c r="AI94" i="9"/>
  <c r="AF95" i="9"/>
  <c r="AG95" i="9"/>
  <c r="AH95" i="9"/>
  <c r="AI95" i="9"/>
  <c r="AF89" i="9"/>
  <c r="AG89" i="9"/>
  <c r="AI89" i="9"/>
  <c r="AF73" i="9"/>
  <c r="AF80" i="9" s="1"/>
  <c r="AF81" i="9" s="1"/>
  <c r="AF86" i="9" s="1"/>
  <c r="AG73" i="9"/>
  <c r="AH73" i="9"/>
  <c r="AI73" i="9"/>
  <c r="AF74" i="9"/>
  <c r="AG74" i="9"/>
  <c r="AG80" i="9" s="1"/>
  <c r="AG81" i="9" s="1"/>
  <c r="AH74" i="9"/>
  <c r="AH80" i="9" s="1"/>
  <c r="AH81" i="9" s="1"/>
  <c r="AH86" i="9" s="1"/>
  <c r="AI74" i="9"/>
  <c r="AI80" i="9" s="1"/>
  <c r="AI81" i="9" s="1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9" i="9"/>
  <c r="AG79" i="9"/>
  <c r="AH79" i="9"/>
  <c r="AI79" i="9"/>
  <c r="AF71" i="9"/>
  <c r="AG71" i="9"/>
  <c r="AI71" i="9"/>
  <c r="AF66" i="9"/>
  <c r="AF57" i="9"/>
  <c r="AG57" i="9"/>
  <c r="AH57" i="9"/>
  <c r="AI57" i="9"/>
  <c r="AF58" i="9"/>
  <c r="AG58" i="9"/>
  <c r="AH58" i="9"/>
  <c r="AI58" i="9"/>
  <c r="AF59" i="9"/>
  <c r="AG59" i="9"/>
  <c r="AH59" i="9"/>
  <c r="AI59" i="9"/>
  <c r="AF60" i="9"/>
  <c r="AG60" i="9"/>
  <c r="AH60" i="9"/>
  <c r="AI60" i="9"/>
  <c r="AF61" i="9"/>
  <c r="AG61" i="9"/>
  <c r="AH61" i="9"/>
  <c r="AI61" i="9"/>
  <c r="AH62" i="9"/>
  <c r="AH63" i="9" s="1"/>
  <c r="AI62" i="9"/>
  <c r="AI63" i="9" s="1"/>
  <c r="AF55" i="9"/>
  <c r="AG55" i="9"/>
  <c r="AI55" i="9"/>
  <c r="AF46" i="9"/>
  <c r="AG46" i="9"/>
  <c r="AH46" i="9"/>
  <c r="AI46" i="9"/>
  <c r="AF30" i="9"/>
  <c r="AF31" i="9" s="1"/>
  <c r="AG30" i="9"/>
  <c r="AG31" i="9" s="1"/>
  <c r="AH30" i="9"/>
  <c r="AH31" i="9" s="1"/>
  <c r="AI30" i="9"/>
  <c r="AI31" i="9" s="1"/>
  <c r="B24" i="11"/>
  <c r="B24" i="10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F73" i="8"/>
  <c r="AG73" i="8"/>
  <c r="AH73" i="8"/>
  <c r="AI73" i="8"/>
  <c r="AF74" i="8"/>
  <c r="AG74" i="8"/>
  <c r="AH74" i="8"/>
  <c r="AI74" i="8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H80" i="8"/>
  <c r="AH81" i="8" s="1"/>
  <c r="AI80" i="8"/>
  <c r="AI81" i="8" s="1"/>
  <c r="AI55" i="8"/>
  <c r="AI60" i="8" s="1"/>
  <c r="AI61" i="8" s="1"/>
  <c r="AJ55" i="8"/>
  <c r="AI56" i="8"/>
  <c r="AJ56" i="8"/>
  <c r="AI57" i="8"/>
  <c r="AJ57" i="8"/>
  <c r="AI58" i="8"/>
  <c r="AJ58" i="8"/>
  <c r="AI59" i="8"/>
  <c r="AJ59" i="8"/>
  <c r="AF113" i="12"/>
  <c r="AG113" i="12"/>
  <c r="AI113" i="12"/>
  <c r="AF106" i="12"/>
  <c r="AG106" i="12"/>
  <c r="AG109" i="12" s="1"/>
  <c r="AG110" i="12" s="1"/>
  <c r="AH106" i="12"/>
  <c r="AI106" i="12"/>
  <c r="AF107" i="12"/>
  <c r="AG107" i="12"/>
  <c r="AH107" i="12"/>
  <c r="AI107" i="12"/>
  <c r="AI109" i="12" s="1"/>
  <c r="AI110" i="12" s="1"/>
  <c r="AF108" i="12"/>
  <c r="AG108" i="12"/>
  <c r="AH108" i="12"/>
  <c r="AI108" i="12"/>
  <c r="AH109" i="12"/>
  <c r="AH110" i="12" s="1"/>
  <c r="AF99" i="12"/>
  <c r="AG99" i="12"/>
  <c r="AI99" i="12"/>
  <c r="AF90" i="12"/>
  <c r="AF95" i="12" s="1"/>
  <c r="AF96" i="12" s="1"/>
  <c r="AF101" i="12" s="1"/>
  <c r="AG90" i="12"/>
  <c r="AG95" i="12" s="1"/>
  <c r="AG96" i="12" s="1"/>
  <c r="AH90" i="12"/>
  <c r="AH95" i="12" s="1"/>
  <c r="AH96" i="12" s="1"/>
  <c r="AI90" i="12"/>
  <c r="AF91" i="12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I95" i="12"/>
  <c r="AI96" i="12" s="1"/>
  <c r="AI100" i="12" s="1"/>
  <c r="AF88" i="12"/>
  <c r="AI88" i="12"/>
  <c r="AF83" i="12"/>
  <c r="AG83" i="12"/>
  <c r="AI83" i="12"/>
  <c r="AF72" i="12"/>
  <c r="AG72" i="12"/>
  <c r="AH72" i="12"/>
  <c r="AI72" i="12"/>
  <c r="AF73" i="12"/>
  <c r="AG73" i="12"/>
  <c r="AH73" i="12"/>
  <c r="AH79" i="12" s="1"/>
  <c r="AH80" i="12" s="1"/>
  <c r="AI73" i="12"/>
  <c r="AI79" i="12" s="1"/>
  <c r="AI80" i="12" s="1"/>
  <c r="AI84" i="12" s="1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I64" i="12"/>
  <c r="AI65" i="12" s="1"/>
  <c r="AF64" i="12"/>
  <c r="AF65" i="12" s="1"/>
  <c r="AG64" i="12"/>
  <c r="AG65" i="12" s="1"/>
  <c r="AF60" i="12"/>
  <c r="AG60" i="12"/>
  <c r="AH60" i="12"/>
  <c r="AI60" i="12"/>
  <c r="AF59" i="12"/>
  <c r="AG59" i="12"/>
  <c r="AH59" i="12"/>
  <c r="AI59" i="12"/>
  <c r="AF58" i="12"/>
  <c r="AG58" i="12"/>
  <c r="AH58" i="12"/>
  <c r="AI58" i="12"/>
  <c r="AF57" i="12"/>
  <c r="AG57" i="12"/>
  <c r="AG61" i="12" s="1"/>
  <c r="AG62" i="12" s="1"/>
  <c r="AH57" i="12"/>
  <c r="AH61" i="12" s="1"/>
  <c r="AH62" i="12" s="1"/>
  <c r="AI57" i="12"/>
  <c r="AI61" i="12" s="1"/>
  <c r="AI62" i="12" s="1"/>
  <c r="AF56" i="12"/>
  <c r="AF61" i="12" s="1"/>
  <c r="AF62" i="12" s="1"/>
  <c r="AG56" i="12"/>
  <c r="AH56" i="12"/>
  <c r="AI56" i="12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F113" i="8"/>
  <c r="AG113" i="8"/>
  <c r="AH113" i="8"/>
  <c r="AI113" i="8"/>
  <c r="AF112" i="8"/>
  <c r="AF114" i="8" s="1"/>
  <c r="AF115" i="8" s="1"/>
  <c r="AG112" i="8"/>
  <c r="AH112" i="8"/>
  <c r="AI112" i="8"/>
  <c r="AF111" i="8"/>
  <c r="AG111" i="8"/>
  <c r="AH111" i="8"/>
  <c r="AI111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F98" i="8" s="1"/>
  <c r="AF99" i="8" s="1"/>
  <c r="AG93" i="8"/>
  <c r="AH93" i="8"/>
  <c r="AI93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G115" i="12" l="1"/>
  <c r="AG114" i="12"/>
  <c r="AI65" i="8"/>
  <c r="AI66" i="8"/>
  <c r="AH47" i="9"/>
  <c r="AH48" i="9"/>
  <c r="AG48" i="9"/>
  <c r="AG47" i="9"/>
  <c r="AG100" i="12"/>
  <c r="AG101" i="12"/>
  <c r="AF48" i="9"/>
  <c r="AF47" i="9"/>
  <c r="AI47" i="9"/>
  <c r="AI48" i="9"/>
  <c r="AI114" i="12"/>
  <c r="AI115" i="12"/>
  <c r="AH116" i="9"/>
  <c r="AH114" i="8"/>
  <c r="AG114" i="8"/>
  <c r="AG115" i="8" s="1"/>
  <c r="AG120" i="8" s="1"/>
  <c r="AJ60" i="8"/>
  <c r="AJ61" i="8" s="1"/>
  <c r="AG62" i="9"/>
  <c r="AG63" i="9" s="1"/>
  <c r="AG68" i="9" s="1"/>
  <c r="AI110" i="9"/>
  <c r="AI111" i="9" s="1"/>
  <c r="AI116" i="9" s="1"/>
  <c r="AI114" i="8"/>
  <c r="AI115" i="8" s="1"/>
  <c r="AI119" i="8" s="1"/>
  <c r="AG116" i="9"/>
  <c r="AI98" i="8"/>
  <c r="AI99" i="8" s="1"/>
  <c r="AF79" i="12"/>
  <c r="AF80" i="12" s="1"/>
  <c r="AF109" i="12"/>
  <c r="AF110" i="12" s="1"/>
  <c r="AF62" i="9"/>
  <c r="AF63" i="9" s="1"/>
  <c r="AH85" i="9"/>
  <c r="AI101" i="12"/>
  <c r="AF115" i="9"/>
  <c r="AH98" i="8"/>
  <c r="AH99" i="8" s="1"/>
  <c r="AI104" i="12"/>
  <c r="AG96" i="9"/>
  <c r="AG97" i="9" s="1"/>
  <c r="AF102" i="9"/>
  <c r="AG98" i="8"/>
  <c r="AG99" i="8" s="1"/>
  <c r="AG104" i="8" s="1"/>
  <c r="AF119" i="8"/>
  <c r="AG88" i="12"/>
  <c r="AF109" i="8"/>
  <c r="AF104" i="12"/>
  <c r="AG104" i="12"/>
  <c r="AG114" i="9"/>
  <c r="AF66" i="12"/>
  <c r="AH64" i="8"/>
  <c r="AI101" i="9"/>
  <c r="AH84" i="9"/>
  <c r="AF116" i="9"/>
  <c r="AG66" i="12"/>
  <c r="AF120" i="8"/>
  <c r="AG85" i="9"/>
  <c r="AH115" i="9"/>
  <c r="AF85" i="9"/>
  <c r="AF67" i="12"/>
  <c r="AG67" i="12"/>
  <c r="AI67" i="12"/>
  <c r="AI48" i="12" s="1"/>
  <c r="AI66" i="12"/>
  <c r="AG64" i="8"/>
  <c r="AI85" i="9"/>
  <c r="AI102" i="9"/>
  <c r="AG66" i="9"/>
  <c r="AG86" i="9"/>
  <c r="AI86" i="9"/>
  <c r="AG115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G101" i="9"/>
  <c r="AH101" i="9"/>
  <c r="AG102" i="9"/>
  <c r="AH102" i="9"/>
  <c r="AH67" i="9"/>
  <c r="AI67" i="9"/>
  <c r="AH68" i="9"/>
  <c r="AI68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F104" i="8"/>
  <c r="AF103" i="8"/>
  <c r="AI103" i="8"/>
  <c r="AI104" i="8"/>
  <c r="AG91" i="8"/>
  <c r="AG60" i="8"/>
  <c r="AG61" i="8" s="1"/>
  <c r="AG65" i="8" s="1"/>
  <c r="AI91" i="8"/>
  <c r="AI71" i="8"/>
  <c r="AF60" i="8"/>
  <c r="AF61" i="8" s="1"/>
  <c r="AF65" i="8" s="1"/>
  <c r="AG109" i="8"/>
  <c r="AI47" i="8"/>
  <c r="AF91" i="8"/>
  <c r="AG46" i="8"/>
  <c r="AG47" i="8"/>
  <c r="AJ31" i="12"/>
  <c r="AF66" i="8" l="1"/>
  <c r="AG119" i="8"/>
  <c r="AI115" i="9"/>
  <c r="AG66" i="8"/>
  <c r="AI120" i="8"/>
  <c r="AF67" i="9"/>
  <c r="AF68" i="9"/>
  <c r="AF49" i="9" s="1"/>
  <c r="AF115" i="12"/>
  <c r="AF48" i="12" s="1"/>
  <c r="AF114" i="12"/>
  <c r="AG103" i="8"/>
  <c r="AG67" i="9"/>
  <c r="AF85" i="8"/>
  <c r="AG48" i="12"/>
  <c r="AG49" i="9"/>
  <c r="AI49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O109" i="12" s="1"/>
  <c r="BO110" i="12" s="1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C109" i="12" s="1"/>
  <c r="BC110" i="12" s="1"/>
  <c r="BB106" i="12"/>
  <c r="BB109" i="12" s="1"/>
  <c r="BB110" i="12" s="1"/>
  <c r="BA106" i="12"/>
  <c r="AZ106" i="12"/>
  <c r="AY106" i="12"/>
  <c r="AX106" i="12"/>
  <c r="AW106" i="12"/>
  <c r="AV106" i="12"/>
  <c r="AU106" i="12"/>
  <c r="AT106" i="12"/>
  <c r="AS106" i="12"/>
  <c r="AR106" i="12"/>
  <c r="AQ106" i="12"/>
  <c r="AQ109" i="12" s="1"/>
  <c r="AQ110" i="12" s="1"/>
  <c r="AP106" i="12"/>
  <c r="AO106" i="12"/>
  <c r="AN106" i="12"/>
  <c r="AM106" i="12"/>
  <c r="AL106" i="12"/>
  <c r="AK106" i="12"/>
  <c r="AJ106" i="12"/>
  <c r="AE106" i="12"/>
  <c r="AD106" i="12"/>
  <c r="AC106" i="12"/>
  <c r="AB106" i="12"/>
  <c r="AB109" i="12" s="1"/>
  <c r="AB110" i="12" s="1"/>
  <c r="AA106" i="12"/>
  <c r="AA109" i="12" s="1"/>
  <c r="AA110" i="12" s="1"/>
  <c r="Z106" i="12"/>
  <c r="Y106" i="12"/>
  <c r="X106" i="12"/>
  <c r="W106" i="12"/>
  <c r="V106" i="12"/>
  <c r="U106" i="12"/>
  <c r="T106" i="12"/>
  <c r="S106" i="12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M95" i="12" s="1"/>
  <c r="BM96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Z95" i="12" s="1"/>
  <c r="AZ96" i="12" s="1"/>
  <c r="AY91" i="12"/>
  <c r="AX91" i="12"/>
  <c r="AW91" i="12"/>
  <c r="AV91" i="12"/>
  <c r="AU91" i="12"/>
  <c r="AT91" i="12"/>
  <c r="AS91" i="12"/>
  <c r="AR91" i="12"/>
  <c r="AQ91" i="12"/>
  <c r="AP91" i="12"/>
  <c r="AO91" i="12"/>
  <c r="AO95" i="12" s="1"/>
  <c r="AO96" i="12" s="1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Y95" i="12" s="1"/>
  <c r="Y96" i="12" s="1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Q95" i="12" s="1"/>
  <c r="BQ96" i="12" s="1"/>
  <c r="BP90" i="12"/>
  <c r="BO90" i="12"/>
  <c r="BN90" i="12"/>
  <c r="BM90" i="12"/>
  <c r="BL90" i="12"/>
  <c r="BK90" i="12"/>
  <c r="BJ90" i="12"/>
  <c r="BI90" i="12"/>
  <c r="BH90" i="12"/>
  <c r="BG90" i="12"/>
  <c r="BF90" i="12"/>
  <c r="BF95" i="12" s="1"/>
  <c r="BF96" i="12" s="1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S95" i="12" s="1"/>
  <c r="AS96" i="12" s="1"/>
  <c r="AR90" i="12"/>
  <c r="AQ90" i="12"/>
  <c r="AP90" i="12"/>
  <c r="AO90" i="12"/>
  <c r="AN90" i="12"/>
  <c r="AM90" i="12"/>
  <c r="AL90" i="12"/>
  <c r="AK90" i="12"/>
  <c r="AJ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O95" i="12" s="1"/>
  <c r="O96" i="12" s="1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Q72" i="12"/>
  <c r="BP72" i="12"/>
  <c r="BO72" i="12"/>
  <c r="BO79" i="12" s="1"/>
  <c r="BO80" i="12" s="1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B79" i="12" s="1"/>
  <c r="BB80" i="12" s="1"/>
  <c r="BA72" i="12"/>
  <c r="AZ72" i="12"/>
  <c r="AY72" i="12"/>
  <c r="AX72" i="12"/>
  <c r="AW72" i="12"/>
  <c r="AV72" i="12"/>
  <c r="AU72" i="12"/>
  <c r="AT72" i="12"/>
  <c r="AS72" i="12"/>
  <c r="AR72" i="12"/>
  <c r="AQ72" i="12"/>
  <c r="AQ79" i="12" s="1"/>
  <c r="AQ80" i="12" s="1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AA79" i="12" s="1"/>
  <c r="AA80" i="12" s="1"/>
  <c r="Z72" i="12"/>
  <c r="Y72" i="12"/>
  <c r="X72" i="12"/>
  <c r="W72" i="12"/>
  <c r="V72" i="12"/>
  <c r="U72" i="12"/>
  <c r="T72" i="12"/>
  <c r="S72" i="12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Q61" i="12" s="1"/>
  <c r="BQ62" i="12" s="1"/>
  <c r="BP56" i="12"/>
  <c r="BP61" i="12" s="1"/>
  <c r="BP62" i="12" s="1"/>
  <c r="BO56" i="12"/>
  <c r="BN56" i="12"/>
  <c r="BM56" i="12"/>
  <c r="BL56" i="12"/>
  <c r="BK56" i="12"/>
  <c r="BJ56" i="12"/>
  <c r="BI56" i="12"/>
  <c r="BH56" i="12"/>
  <c r="BG56" i="12"/>
  <c r="BF56" i="12"/>
  <c r="BE56" i="12"/>
  <c r="BE61" i="12" s="1"/>
  <c r="BE62" i="12" s="1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S61" i="12" s="1"/>
  <c r="AS62" i="12" s="1"/>
  <c r="AR56" i="12"/>
  <c r="AR61" i="12" s="1"/>
  <c r="AR62" i="12" s="1"/>
  <c r="AQ56" i="12"/>
  <c r="AP56" i="12"/>
  <c r="AO56" i="12"/>
  <c r="AN56" i="12"/>
  <c r="AM56" i="12"/>
  <c r="AL56" i="12"/>
  <c r="AK56" i="12"/>
  <c r="AJ56" i="12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Q61" i="12" s="1"/>
  <c r="Q62" i="12" s="1"/>
  <c r="P56" i="12"/>
  <c r="O56" i="12"/>
  <c r="N56" i="12"/>
  <c r="M56" i="12"/>
  <c r="L56" i="12"/>
  <c r="K56" i="12"/>
  <c r="J56" i="12"/>
  <c r="I56" i="12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X31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6" i="9"/>
  <c r="BR55" i="9"/>
  <c r="BR57" i="9"/>
  <c r="BR58" i="9"/>
  <c r="BR59" i="9"/>
  <c r="BR60" i="9"/>
  <c r="BR61" i="9"/>
  <c r="BR65" i="9"/>
  <c r="BR66" i="9" s="1"/>
  <c r="BR71" i="9"/>
  <c r="BR73" i="9"/>
  <c r="BR74" i="9"/>
  <c r="BR75" i="9"/>
  <c r="BR76" i="9"/>
  <c r="BR77" i="9"/>
  <c r="BR78" i="9"/>
  <c r="BR79" i="9"/>
  <c r="BR83" i="9"/>
  <c r="BR84" i="9" s="1"/>
  <c r="BR89" i="9"/>
  <c r="BR91" i="9"/>
  <c r="BR92" i="9"/>
  <c r="BR93" i="9"/>
  <c r="BR94" i="9"/>
  <c r="BR95" i="9"/>
  <c r="BR99" i="9"/>
  <c r="BR100" i="9" s="1"/>
  <c r="BR105" i="9"/>
  <c r="BR107" i="9"/>
  <c r="BR108" i="9"/>
  <c r="BR109" i="9"/>
  <c r="BR113" i="9"/>
  <c r="BR114" i="9" s="1"/>
  <c r="H28" i="6"/>
  <c r="A28" i="6"/>
  <c r="D28" i="6"/>
  <c r="H1" i="6"/>
  <c r="A1" i="6"/>
  <c r="V30" i="9"/>
  <c r="V31" i="9" s="1"/>
  <c r="W30" i="9"/>
  <c r="W31" i="9" s="1"/>
  <c r="X30" i="9"/>
  <c r="X31" i="9" s="1"/>
  <c r="V30" i="8"/>
  <c r="V31" i="8" s="1"/>
  <c r="W30" i="8"/>
  <c r="W31" i="8" s="1"/>
  <c r="X30" i="8"/>
  <c r="X31" i="8" s="1"/>
  <c r="G95" i="12" l="1"/>
  <c r="G96" i="12" s="1"/>
  <c r="AT79" i="12"/>
  <c r="AT80" i="12" s="1"/>
  <c r="BR79" i="12"/>
  <c r="BR80" i="12" s="1"/>
  <c r="BR85" i="12" s="1"/>
  <c r="AR95" i="12"/>
  <c r="AR96" i="12" s="1"/>
  <c r="AR101" i="12" s="1"/>
  <c r="BP95" i="12"/>
  <c r="BP96" i="12" s="1"/>
  <c r="AT109" i="12"/>
  <c r="AT110" i="12" s="1"/>
  <c r="BR109" i="12"/>
  <c r="BR110" i="12" s="1"/>
  <c r="I61" i="12"/>
  <c r="I62" i="12" s="1"/>
  <c r="I66" i="12" s="1"/>
  <c r="AK61" i="12"/>
  <c r="AK62" i="12" s="1"/>
  <c r="AW61" i="12"/>
  <c r="AW62" i="12" s="1"/>
  <c r="BI61" i="12"/>
  <c r="BI62" i="12" s="1"/>
  <c r="BI67" i="12" s="1"/>
  <c r="S79" i="12"/>
  <c r="S80" i="12" s="1"/>
  <c r="BG79" i="12"/>
  <c r="BG80" i="12" s="1"/>
  <c r="AK95" i="12"/>
  <c r="AK96" i="12" s="1"/>
  <c r="BI95" i="12"/>
  <c r="BI96" i="12" s="1"/>
  <c r="Q95" i="12"/>
  <c r="Q96" i="12" s="1"/>
  <c r="Q101" i="12" s="1"/>
  <c r="BE95" i="12"/>
  <c r="BE96" i="12" s="1"/>
  <c r="BE101" i="12" s="1"/>
  <c r="S109" i="12"/>
  <c r="S110" i="12" s="1"/>
  <c r="AU109" i="12"/>
  <c r="AU110" i="12" s="1"/>
  <c r="BG109" i="12"/>
  <c r="BG110" i="12" s="1"/>
  <c r="BG114" i="12" s="1"/>
  <c r="AE95" i="12"/>
  <c r="AE96" i="12" s="1"/>
  <c r="AJ61" i="12"/>
  <c r="AJ62" i="12" s="1"/>
  <c r="J61" i="12"/>
  <c r="J62" i="12" s="1"/>
  <c r="J67" i="12" s="1"/>
  <c r="H79" i="12"/>
  <c r="H80" i="12" s="1"/>
  <c r="AD95" i="12"/>
  <c r="AD96" i="12" s="1"/>
  <c r="AZ61" i="12"/>
  <c r="AZ62" i="12" s="1"/>
  <c r="AZ67" i="12" s="1"/>
  <c r="AL79" i="12"/>
  <c r="AL80" i="12" s="1"/>
  <c r="AL85" i="12" s="1"/>
  <c r="BJ79" i="12"/>
  <c r="BJ80" i="12" s="1"/>
  <c r="BJ84" i="12" s="1"/>
  <c r="AJ95" i="12"/>
  <c r="AJ96" i="12" s="1"/>
  <c r="BH95" i="12"/>
  <c r="BH96" i="12" s="1"/>
  <c r="AL109" i="12"/>
  <c r="AL110" i="12" s="1"/>
  <c r="BJ109" i="12"/>
  <c r="BJ110" i="12" s="1"/>
  <c r="J95" i="12"/>
  <c r="J96" i="12" s="1"/>
  <c r="J100" i="12" s="1"/>
  <c r="H109" i="12"/>
  <c r="H110" i="12" s="1"/>
  <c r="H114" i="12" s="1"/>
  <c r="Y61" i="12"/>
  <c r="Y62" i="12" s="1"/>
  <c r="Y66" i="12" s="1"/>
  <c r="AO61" i="12"/>
  <c r="AO62" i="12" s="1"/>
  <c r="BA61" i="12"/>
  <c r="BA62" i="12" s="1"/>
  <c r="BM61" i="12"/>
  <c r="BM62" i="12" s="1"/>
  <c r="BM67" i="12" s="1"/>
  <c r="K79" i="12"/>
  <c r="K80" i="12" s="1"/>
  <c r="K84" i="12" s="1"/>
  <c r="AY79" i="12"/>
  <c r="AY80" i="12" s="1"/>
  <c r="AY84" i="12" s="1"/>
  <c r="BA95" i="12"/>
  <c r="BA96" i="12" s="1"/>
  <c r="I95" i="12"/>
  <c r="I96" i="12" s="1"/>
  <c r="AW95" i="12"/>
  <c r="AW96" i="12" s="1"/>
  <c r="K109" i="12"/>
  <c r="K110" i="12" s="1"/>
  <c r="AM109" i="12"/>
  <c r="AM110" i="12" s="1"/>
  <c r="AM114" i="12" s="1"/>
  <c r="AY109" i="12"/>
  <c r="AY110" i="12" s="1"/>
  <c r="BK109" i="12"/>
  <c r="BK110" i="12" s="1"/>
  <c r="BH61" i="12"/>
  <c r="BH62" i="12" s="1"/>
  <c r="V61" i="12"/>
  <c r="V62" i="12" s="1"/>
  <c r="AX95" i="12"/>
  <c r="AX96" i="12" s="1"/>
  <c r="T109" i="12"/>
  <c r="T110" i="12" s="1"/>
  <c r="T115" i="12" s="1"/>
  <c r="W95" i="12"/>
  <c r="W96" i="12" s="1"/>
  <c r="W101" i="12" s="1"/>
  <c r="N61" i="12"/>
  <c r="N62" i="12" s="1"/>
  <c r="Z61" i="12"/>
  <c r="Z62" i="12" s="1"/>
  <c r="X79" i="12"/>
  <c r="X80" i="12" s="1"/>
  <c r="Z95" i="12"/>
  <c r="Z96" i="12" s="1"/>
  <c r="AP95" i="12"/>
  <c r="AP96" i="12" s="1"/>
  <c r="BN95" i="12"/>
  <c r="BN96" i="12" s="1"/>
  <c r="BN100" i="12" s="1"/>
  <c r="V95" i="12"/>
  <c r="V96" i="12" s="1"/>
  <c r="V100" i="12" s="1"/>
  <c r="L109" i="12"/>
  <c r="L110" i="12" s="1"/>
  <c r="X109" i="12"/>
  <c r="X11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L61" i="12"/>
  <c r="AL62" i="12" s="1"/>
  <c r="AT61" i="12"/>
  <c r="AT62" i="12" s="1"/>
  <c r="BB61" i="12"/>
  <c r="BB62" i="12" s="1"/>
  <c r="BB66" i="12" s="1"/>
  <c r="BJ61" i="12"/>
  <c r="BJ62" i="12" s="1"/>
  <c r="BR61" i="12"/>
  <c r="BR62" i="12" s="1"/>
  <c r="E79" i="12"/>
  <c r="E80" i="12" s="1"/>
  <c r="M79" i="12"/>
  <c r="M80" i="12" s="1"/>
  <c r="M84" i="12" s="1"/>
  <c r="U79" i="12"/>
  <c r="U80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L101" i="12" s="1"/>
  <c r="T95" i="12"/>
  <c r="T96" i="12" s="1"/>
  <c r="AB95" i="12"/>
  <c r="AB96" i="12" s="1"/>
  <c r="AB100" i="12" s="1"/>
  <c r="AM95" i="12"/>
  <c r="AM96" i="12" s="1"/>
  <c r="AM101" i="12" s="1"/>
  <c r="AU95" i="12"/>
  <c r="AU96" i="12" s="1"/>
  <c r="BC95" i="12"/>
  <c r="BC96" i="12" s="1"/>
  <c r="BK95" i="12"/>
  <c r="BK96" i="12" s="1"/>
  <c r="D79" i="12"/>
  <c r="D80" i="12" s="1"/>
  <c r="L79" i="12"/>
  <c r="L80" i="12" s="1"/>
  <c r="L84" i="12" s="1"/>
  <c r="T79" i="12"/>
  <c r="T80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K95" i="12"/>
  <c r="K96" i="12" s="1"/>
  <c r="S95" i="12"/>
  <c r="S96" i="12" s="1"/>
  <c r="S101" i="12" s="1"/>
  <c r="AA95" i="12"/>
  <c r="AA96" i="12" s="1"/>
  <c r="AA100" i="12" s="1"/>
  <c r="AL95" i="12"/>
  <c r="AL96" i="12" s="1"/>
  <c r="AL100" i="12" s="1"/>
  <c r="AT95" i="12"/>
  <c r="AT96" i="12" s="1"/>
  <c r="AT100" i="12" s="1"/>
  <c r="BB95" i="12"/>
  <c r="BB96" i="12" s="1"/>
  <c r="BB100" i="12" s="1"/>
  <c r="BJ95" i="12"/>
  <c r="BJ96" i="12" s="1"/>
  <c r="BJ100" i="12" s="1"/>
  <c r="BR95" i="12"/>
  <c r="BR96" i="12" s="1"/>
  <c r="J109" i="12"/>
  <c r="J110" i="12" s="1"/>
  <c r="R109" i="12"/>
  <c r="R110" i="12" s="1"/>
  <c r="Z109" i="12"/>
  <c r="Z110" i="12" s="1"/>
  <c r="AK109" i="12"/>
  <c r="AK110" i="12" s="1"/>
  <c r="AK115" i="12" s="1"/>
  <c r="AS109" i="12"/>
  <c r="AS110" i="12" s="1"/>
  <c r="AS114" i="12" s="1"/>
  <c r="BA109" i="12"/>
  <c r="BA110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N101" i="12" s="1"/>
  <c r="H61" i="12"/>
  <c r="H62" i="12" s="1"/>
  <c r="H66" i="12" s="1"/>
  <c r="P61" i="12"/>
  <c r="P62" i="12" s="1"/>
  <c r="X61" i="12"/>
  <c r="X62" i="12" s="1"/>
  <c r="AQ61" i="12"/>
  <c r="AQ62" i="12" s="1"/>
  <c r="AY61" i="12"/>
  <c r="AY62" i="12" s="1"/>
  <c r="BG61" i="12"/>
  <c r="BG62" i="12" s="1"/>
  <c r="BO61" i="12"/>
  <c r="BO62" i="12" s="1"/>
  <c r="J79" i="12"/>
  <c r="J80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G66" i="12" s="1"/>
  <c r="O61" i="12"/>
  <c r="O62" i="12" s="1"/>
  <c r="W61" i="12"/>
  <c r="W62" i="12" s="1"/>
  <c r="W66" i="12" s="1"/>
  <c r="AE61" i="12"/>
  <c r="AE62" i="12" s="1"/>
  <c r="AP61" i="12"/>
  <c r="AP62" i="12" s="1"/>
  <c r="AX61" i="12"/>
  <c r="AX62" i="12" s="1"/>
  <c r="BF61" i="12"/>
  <c r="BF62" i="12" s="1"/>
  <c r="BN61" i="12"/>
  <c r="BN62" i="12" s="1"/>
  <c r="BN66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P79" i="12"/>
  <c r="BP80" i="12" s="1"/>
  <c r="BP84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Y95" i="12"/>
  <c r="AY96" i="12" s="1"/>
  <c r="AY100" i="12" s="1"/>
  <c r="BG95" i="12"/>
  <c r="BG96" i="12" s="1"/>
  <c r="BO95" i="12"/>
  <c r="BO96" i="12" s="1"/>
  <c r="BO101" i="12" s="1"/>
  <c r="I109" i="12"/>
  <c r="I110" i="12" s="1"/>
  <c r="Q109" i="12"/>
  <c r="Q110" i="12" s="1"/>
  <c r="Q114" i="12" s="1"/>
  <c r="Y109" i="12"/>
  <c r="Y110" i="12" s="1"/>
  <c r="AJ109" i="12"/>
  <c r="AJ110" i="12" s="1"/>
  <c r="AJ114" i="12" s="1"/>
  <c r="AR109" i="12"/>
  <c r="AR110" i="12" s="1"/>
  <c r="AR115" i="12" s="1"/>
  <c r="AZ109" i="12"/>
  <c r="AZ110" i="12" s="1"/>
  <c r="BH109" i="12"/>
  <c r="BH110" i="12" s="1"/>
  <c r="BH115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AE109" i="12"/>
  <c r="AE110" i="12" s="1"/>
  <c r="AE114" i="12" s="1"/>
  <c r="AP109" i="12"/>
  <c r="AP110" i="12" s="1"/>
  <c r="AX109" i="12"/>
  <c r="AX110" i="12" s="1"/>
  <c r="AX114" i="12" s="1"/>
  <c r="BF109" i="12"/>
  <c r="BF110" i="12" s="1"/>
  <c r="BF114" i="12" s="1"/>
  <c r="BN109" i="12"/>
  <c r="BN110" i="12" s="1"/>
  <c r="BN114" i="12" s="1"/>
  <c r="F109" i="12"/>
  <c r="F110" i="12" s="1"/>
  <c r="F114" i="12" s="1"/>
  <c r="E61" i="12"/>
  <c r="E62" i="12" s="1"/>
  <c r="E67" i="12" s="1"/>
  <c r="M61" i="12"/>
  <c r="M62" i="12" s="1"/>
  <c r="U61" i="12"/>
  <c r="U62" i="12" s="1"/>
  <c r="AC61" i="12"/>
  <c r="AC62" i="12" s="1"/>
  <c r="AN61" i="12"/>
  <c r="AN62" i="12" s="1"/>
  <c r="AN67" i="12" s="1"/>
  <c r="AV61" i="12"/>
  <c r="AV62" i="12" s="1"/>
  <c r="BD61" i="12"/>
  <c r="BD62" i="12" s="1"/>
  <c r="BD67" i="12" s="1"/>
  <c r="BL61" i="12"/>
  <c r="BL62" i="12" s="1"/>
  <c r="G79" i="12"/>
  <c r="G80" i="12" s="1"/>
  <c r="G85" i="12" s="1"/>
  <c r="O79" i="12"/>
  <c r="O80" i="12" s="1"/>
  <c r="W79" i="12"/>
  <c r="W80" i="12" s="1"/>
  <c r="W84" i="12" s="1"/>
  <c r="AE79" i="12"/>
  <c r="AE80" i="12" s="1"/>
  <c r="AP79" i="12"/>
  <c r="AP80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T66" i="12" s="1"/>
  <c r="AB61" i="12"/>
  <c r="AB62" i="12" s="1"/>
  <c r="AM61" i="12"/>
  <c r="AM62" i="12" s="1"/>
  <c r="AM66" i="12" s="1"/>
  <c r="AU61" i="12"/>
  <c r="AU62" i="12" s="1"/>
  <c r="BC61" i="12"/>
  <c r="BC62" i="12" s="1"/>
  <c r="BK61" i="12"/>
  <c r="BK62" i="12" s="1"/>
  <c r="F79" i="12"/>
  <c r="F80" i="12" s="1"/>
  <c r="N79" i="12"/>
  <c r="N80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M79" i="12"/>
  <c r="BM80" i="12" s="1"/>
  <c r="E95" i="12"/>
  <c r="E96" i="12" s="1"/>
  <c r="E100" i="12" s="1"/>
  <c r="M95" i="12"/>
  <c r="M96" i="12" s="1"/>
  <c r="M101" i="12" s="1"/>
  <c r="U95" i="12"/>
  <c r="U96" i="12" s="1"/>
  <c r="U100" i="12" s="1"/>
  <c r="AC95" i="12"/>
  <c r="AC96" i="12" s="1"/>
  <c r="AC101" i="12" s="1"/>
  <c r="AN95" i="12"/>
  <c r="AN96" i="12" s="1"/>
  <c r="AV95" i="12"/>
  <c r="AV96" i="12" s="1"/>
  <c r="BD95" i="12"/>
  <c r="BD96" i="12" s="1"/>
  <c r="BL95" i="12"/>
  <c r="BL96" i="12" s="1"/>
  <c r="N109" i="12"/>
  <c r="N110" i="12" s="1"/>
  <c r="N114" i="12" s="1"/>
  <c r="V109" i="12"/>
  <c r="V110" i="12" s="1"/>
  <c r="V114" i="12" s="1"/>
  <c r="AD109" i="12"/>
  <c r="AD110" i="12" s="1"/>
  <c r="AO109" i="12"/>
  <c r="AO110" i="12" s="1"/>
  <c r="AW109" i="12"/>
  <c r="AW110" i="12" s="1"/>
  <c r="AW114" i="12" s="1"/>
  <c r="BE109" i="12"/>
  <c r="BE110" i="12" s="1"/>
  <c r="BM109" i="12"/>
  <c r="BM110" i="12" s="1"/>
  <c r="E109" i="12"/>
  <c r="E110" i="12" s="1"/>
  <c r="M109" i="12"/>
  <c r="M110" i="12" s="1"/>
  <c r="U109" i="12"/>
  <c r="U110" i="12" s="1"/>
  <c r="U114" i="12" s="1"/>
  <c r="AC109" i="12"/>
  <c r="AC110" i="12" s="1"/>
  <c r="AN109" i="12"/>
  <c r="AN110" i="12" s="1"/>
  <c r="AN114" i="12" s="1"/>
  <c r="AV109" i="12"/>
  <c r="AV110" i="12" s="1"/>
  <c r="AV114" i="12" s="1"/>
  <c r="BD109" i="12"/>
  <c r="BD110" i="12" s="1"/>
  <c r="BL109" i="12"/>
  <c r="BL110" i="12" s="1"/>
  <c r="X32" i="9"/>
  <c r="V32" i="9"/>
  <c r="W32" i="9"/>
  <c r="N46" i="12"/>
  <c r="N47" i="12"/>
  <c r="AL66" i="12"/>
  <c r="AL67" i="12"/>
  <c r="AT101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T67" i="12"/>
  <c r="AB66" i="12"/>
  <c r="AB67" i="12"/>
  <c r="BC66" i="12"/>
  <c r="BC67" i="12"/>
  <c r="AC84" i="12"/>
  <c r="AC85" i="12"/>
  <c r="D100" i="12"/>
  <c r="D101" i="12"/>
  <c r="L100" i="12"/>
  <c r="BK100" i="12"/>
  <c r="BK101" i="12"/>
  <c r="T114" i="12"/>
  <c r="AB114" i="12"/>
  <c r="AB115" i="12"/>
  <c r="AU114" i="12"/>
  <c r="AU115" i="12"/>
  <c r="BC114" i="12"/>
  <c r="BC115" i="12"/>
  <c r="J115" i="12"/>
  <c r="J114" i="12"/>
  <c r="R115" i="12"/>
  <c r="R114" i="12"/>
  <c r="AK114" i="12"/>
  <c r="AS115" i="12"/>
  <c r="BI114" i="12"/>
  <c r="BQ115" i="12"/>
  <c r="BQ114" i="12"/>
  <c r="BE46" i="12"/>
  <c r="BE47" i="12"/>
  <c r="S66" i="12"/>
  <c r="S67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J66" i="12"/>
  <c r="R66" i="12"/>
  <c r="R67" i="12"/>
  <c r="Z66" i="12"/>
  <c r="Z67" i="12"/>
  <c r="AS66" i="12"/>
  <c r="AS67" i="12"/>
  <c r="BA66" i="12"/>
  <c r="BA67" i="12"/>
  <c r="BQ66" i="12"/>
  <c r="BQ67" i="12"/>
  <c r="K85" i="12"/>
  <c r="AA85" i="12"/>
  <c r="AA84" i="12"/>
  <c r="AL84" i="12"/>
  <c r="AT85" i="12"/>
  <c r="AT84" i="12"/>
  <c r="BB85" i="12"/>
  <c r="BB84" i="12"/>
  <c r="BJ85" i="12"/>
  <c r="BR84" i="12"/>
  <c r="J101" i="12"/>
  <c r="R101" i="12"/>
  <c r="R100" i="12"/>
  <c r="AK101" i="12"/>
  <c r="AK100" i="12"/>
  <c r="AS101" i="12"/>
  <c r="AS100" i="12"/>
  <c r="BI101" i="12"/>
  <c r="BI100" i="12"/>
  <c r="BQ101" i="12"/>
  <c r="BQ100" i="12"/>
  <c r="I101" i="12"/>
  <c r="I100" i="12"/>
  <c r="Q100" i="12"/>
  <c r="Y101" i="12"/>
  <c r="Y100" i="12"/>
  <c r="AR100" i="12"/>
  <c r="AZ101" i="12"/>
  <c r="AZ100" i="12"/>
  <c r="BH101" i="12"/>
  <c r="BH100" i="12"/>
  <c r="N100" i="12"/>
  <c r="S115" i="12"/>
  <c r="S114" i="12"/>
  <c r="AA115" i="12"/>
  <c r="AA114" i="12"/>
  <c r="AL115" i="12"/>
  <c r="AL114" i="12"/>
  <c r="AT115" i="12"/>
  <c r="AT114" i="12"/>
  <c r="BB115" i="12"/>
  <c r="BB114" i="12"/>
  <c r="BR115" i="12"/>
  <c r="BR114" i="12"/>
  <c r="BM46" i="12"/>
  <c r="BM47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I67" i="12"/>
  <c r="Q66" i="12"/>
  <c r="Q67" i="12"/>
  <c r="AR66" i="12"/>
  <c r="AR67" i="12"/>
  <c r="AZ66" i="12"/>
  <c r="BP66" i="12"/>
  <c r="BP67" i="12"/>
  <c r="Z85" i="12"/>
  <c r="Z84" i="12"/>
  <c r="AS85" i="12"/>
  <c r="BA84" i="12"/>
  <c r="BQ85" i="12"/>
  <c r="BQ84" i="12"/>
  <c r="AD46" i="12"/>
  <c r="AD47" i="12"/>
  <c r="BB67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H67" i="12"/>
  <c r="X66" i="12"/>
  <c r="X67" i="12"/>
  <c r="AQ66" i="12"/>
  <c r="AQ67" i="12"/>
  <c r="Q85" i="12"/>
  <c r="X100" i="12"/>
  <c r="X101" i="12"/>
  <c r="AQ100" i="12"/>
  <c r="AQ101" i="12"/>
  <c r="AY101" i="12"/>
  <c r="I114" i="12"/>
  <c r="I115" i="12"/>
  <c r="Q115" i="12"/>
  <c r="BP114" i="12"/>
  <c r="BP115" i="12"/>
  <c r="O115" i="12"/>
  <c r="AP114" i="12"/>
  <c r="AP115" i="12"/>
  <c r="AX115" i="12"/>
  <c r="AW46" i="12"/>
  <c r="AW47" i="12"/>
  <c r="D84" i="12"/>
  <c r="D85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BF66" i="12"/>
  <c r="BF67" i="12"/>
  <c r="BN67" i="12"/>
  <c r="P84" i="12"/>
  <c r="P85" i="12"/>
  <c r="X84" i="12"/>
  <c r="X85" i="12"/>
  <c r="AQ84" i="12"/>
  <c r="AQ85" i="12"/>
  <c r="BG84" i="12"/>
  <c r="BG85" i="12"/>
  <c r="BO84" i="12"/>
  <c r="BO85" i="12"/>
  <c r="G100" i="12"/>
  <c r="G101" i="12"/>
  <c r="O100" i="12"/>
  <c r="O101" i="12"/>
  <c r="W100" i="12"/>
  <c r="AX100" i="12"/>
  <c r="AX101" i="12"/>
  <c r="BF100" i="12"/>
  <c r="BF101" i="12"/>
  <c r="AD100" i="12"/>
  <c r="AD101" i="12"/>
  <c r="AO100" i="12"/>
  <c r="AO101" i="12"/>
  <c r="AW100" i="12"/>
  <c r="AW101" i="12"/>
  <c r="BM100" i="12"/>
  <c r="BM101" i="12"/>
  <c r="P114" i="12"/>
  <c r="P115" i="12"/>
  <c r="X114" i="12"/>
  <c r="X115" i="12"/>
  <c r="AQ114" i="12"/>
  <c r="AQ115" i="12"/>
  <c r="BO114" i="12"/>
  <c r="BO115" i="12"/>
  <c r="F46" i="12"/>
  <c r="F47" i="12"/>
  <c r="V46" i="12"/>
  <c r="V47" i="12"/>
  <c r="AM84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V67" i="12"/>
  <c r="V66" i="12"/>
  <c r="AD67" i="12"/>
  <c r="AD66" i="12"/>
  <c r="BE67" i="12"/>
  <c r="BE66" i="12"/>
  <c r="BM66" i="12"/>
  <c r="W85" i="12"/>
  <c r="BN85" i="12"/>
  <c r="AO46" i="12"/>
  <c r="AO47" i="12"/>
  <c r="K66" i="12"/>
  <c r="AT66" i="12"/>
  <c r="AT67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U67" i="12"/>
  <c r="U66" i="12"/>
  <c r="AC67" i="12"/>
  <c r="AC66" i="12"/>
  <c r="AN66" i="12"/>
  <c r="BL67" i="12"/>
  <c r="BL66" i="12"/>
  <c r="V84" i="12"/>
  <c r="V85" i="12"/>
  <c r="AD84" i="12"/>
  <c r="BM84" i="12"/>
  <c r="BM85" i="12"/>
  <c r="E101" i="12"/>
  <c r="M100" i="12"/>
  <c r="BD100" i="12"/>
  <c r="BD101" i="12"/>
  <c r="BL100" i="12"/>
  <c r="BL101" i="12"/>
  <c r="V115" i="12"/>
  <c r="AD114" i="12"/>
  <c r="AD115" i="12"/>
  <c r="AO114" i="12"/>
  <c r="AO115" i="12"/>
  <c r="U115" i="12"/>
  <c r="AC114" i="12"/>
  <c r="AC115" i="12"/>
  <c r="AN115" i="12"/>
  <c r="AV115" i="12"/>
  <c r="BD114" i="12"/>
  <c r="BD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2" i="9"/>
  <c r="BR63" i="9" s="1"/>
  <c r="BR68" i="9" s="1"/>
  <c r="BR114" i="8"/>
  <c r="BR115" i="8" s="1"/>
  <c r="BR119" i="8" s="1"/>
  <c r="BR31" i="8"/>
  <c r="BR46" i="8" s="1"/>
  <c r="BR98" i="8"/>
  <c r="BR99" i="8" s="1"/>
  <c r="BR104" i="8" s="1"/>
  <c r="BR110" i="9"/>
  <c r="BR111" i="9" s="1"/>
  <c r="BR116" i="9" s="1"/>
  <c r="BR96" i="9"/>
  <c r="BR97" i="9" s="1"/>
  <c r="BR102" i="9" s="1"/>
  <c r="BR80" i="9"/>
  <c r="BR81" i="9" s="1"/>
  <c r="BR85" i="9" s="1"/>
  <c r="BR60" i="8"/>
  <c r="BR61" i="8" s="1"/>
  <c r="BR66" i="8" s="1"/>
  <c r="BR80" i="8"/>
  <c r="BR81" i="8" s="1"/>
  <c r="BR86" i="8" s="1"/>
  <c r="BR91" i="8"/>
  <c r="BR71" i="8"/>
  <c r="BR48" i="9"/>
  <c r="BR47" i="9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B109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N107" i="9"/>
  <c r="BN110" i="9" s="1"/>
  <c r="BN111" i="9" s="1"/>
  <c r="BM107" i="9"/>
  <c r="BM110" i="9" s="1"/>
  <c r="BM111" i="9" s="1"/>
  <c r="BL107" i="9"/>
  <c r="BK107" i="9"/>
  <c r="BJ107" i="9"/>
  <c r="BI107" i="9"/>
  <c r="BI110" i="9" s="1"/>
  <c r="BI111" i="9" s="1"/>
  <c r="BH107" i="9"/>
  <c r="BG107" i="9"/>
  <c r="BF107" i="9"/>
  <c r="BF110" i="9" s="1"/>
  <c r="BF111" i="9" s="1"/>
  <c r="BE107" i="9"/>
  <c r="BD107" i="9"/>
  <c r="BC107" i="9"/>
  <c r="BB107" i="9"/>
  <c r="BB110" i="9" s="1"/>
  <c r="BB111" i="9" s="1"/>
  <c r="BA107" i="9"/>
  <c r="BA110" i="9" s="1"/>
  <c r="BA111" i="9" s="1"/>
  <c r="AZ107" i="9"/>
  <c r="AY107" i="9"/>
  <c r="AX107" i="9"/>
  <c r="AW107" i="9"/>
  <c r="AW110" i="9" s="1"/>
  <c r="AW111" i="9" s="1"/>
  <c r="AV107" i="9"/>
  <c r="AU107" i="9"/>
  <c r="AT107" i="9"/>
  <c r="AT110" i="9" s="1"/>
  <c r="AT111" i="9" s="1"/>
  <c r="AS107" i="9"/>
  <c r="AR107" i="9"/>
  <c r="AQ107" i="9"/>
  <c r="AP107" i="9"/>
  <c r="AP110" i="9" s="1"/>
  <c r="AP111" i="9" s="1"/>
  <c r="AO107" i="9"/>
  <c r="AO110" i="9" s="1"/>
  <c r="AO111" i="9" s="1"/>
  <c r="AN107" i="9"/>
  <c r="AM107" i="9"/>
  <c r="AL107" i="9"/>
  <c r="AK107" i="9"/>
  <c r="AK110" i="9" s="1"/>
  <c r="AK111" i="9" s="1"/>
  <c r="AJ107" i="9"/>
  <c r="AE107" i="9"/>
  <c r="AD107" i="9"/>
  <c r="AD110" i="9" s="1"/>
  <c r="AD111" i="9" s="1"/>
  <c r="AC107" i="9"/>
  <c r="AB107" i="9"/>
  <c r="AA107" i="9"/>
  <c r="Z107" i="9"/>
  <c r="Z110" i="9" s="1"/>
  <c r="Z111" i="9" s="1"/>
  <c r="Y107" i="9"/>
  <c r="Y110" i="9" s="1"/>
  <c r="Y111" i="9" s="1"/>
  <c r="X107" i="9"/>
  <c r="W107" i="9"/>
  <c r="V107" i="9"/>
  <c r="U107" i="9"/>
  <c r="U110" i="9" s="1"/>
  <c r="U111" i="9" s="1"/>
  <c r="T107" i="9"/>
  <c r="S107" i="9"/>
  <c r="R107" i="9"/>
  <c r="R110" i="9" s="1"/>
  <c r="R111" i="9" s="1"/>
  <c r="Q107" i="9"/>
  <c r="P107" i="9"/>
  <c r="O107" i="9"/>
  <c r="N107" i="9"/>
  <c r="N110" i="9" s="1"/>
  <c r="N111" i="9" s="1"/>
  <c r="M107" i="9"/>
  <c r="M110" i="9" s="1"/>
  <c r="M111" i="9" s="1"/>
  <c r="L107" i="9"/>
  <c r="K107" i="9"/>
  <c r="J107" i="9"/>
  <c r="I107" i="9"/>
  <c r="I110" i="9" s="1"/>
  <c r="I111" i="9" s="1"/>
  <c r="H107" i="9"/>
  <c r="G107" i="9"/>
  <c r="F107" i="9"/>
  <c r="F110" i="9" s="1"/>
  <c r="F111" i="9" s="1"/>
  <c r="E107" i="9"/>
  <c r="D107" i="9"/>
  <c r="C107" i="9"/>
  <c r="B107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B95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Q96" i="9" s="1"/>
  <c r="BQ97" i="9" s="1"/>
  <c r="BP91" i="9"/>
  <c r="BO91" i="9"/>
  <c r="BN91" i="9"/>
  <c r="BM91" i="9"/>
  <c r="BL91" i="9"/>
  <c r="BK91" i="9"/>
  <c r="BJ91" i="9"/>
  <c r="BJ96" i="9" s="1"/>
  <c r="BJ97" i="9" s="1"/>
  <c r="BI91" i="9"/>
  <c r="BH91" i="9"/>
  <c r="BG91" i="9"/>
  <c r="BF91" i="9"/>
  <c r="BF96" i="9" s="1"/>
  <c r="BF97" i="9" s="1"/>
  <c r="BE91" i="9"/>
  <c r="BE96" i="9" s="1"/>
  <c r="BE97" i="9" s="1"/>
  <c r="BD91" i="9"/>
  <c r="BC91" i="9"/>
  <c r="BB91" i="9"/>
  <c r="BA91" i="9"/>
  <c r="AZ91" i="9"/>
  <c r="AY91" i="9"/>
  <c r="AX91" i="9"/>
  <c r="AX96" i="9" s="1"/>
  <c r="AX97" i="9" s="1"/>
  <c r="AW91" i="9"/>
  <c r="AV91" i="9"/>
  <c r="AU91" i="9"/>
  <c r="AT91" i="9"/>
  <c r="AT96" i="9" s="1"/>
  <c r="AT97" i="9" s="1"/>
  <c r="AS91" i="9"/>
  <c r="AS96" i="9" s="1"/>
  <c r="AS97" i="9" s="1"/>
  <c r="AR91" i="9"/>
  <c r="AQ91" i="9"/>
  <c r="AP91" i="9"/>
  <c r="AO91" i="9"/>
  <c r="AN91" i="9"/>
  <c r="AM91" i="9"/>
  <c r="AL91" i="9"/>
  <c r="AL96" i="9" s="1"/>
  <c r="AL97" i="9" s="1"/>
  <c r="AK91" i="9"/>
  <c r="AJ91" i="9"/>
  <c r="AE91" i="9"/>
  <c r="AD91" i="9"/>
  <c r="AD96" i="9" s="1"/>
  <c r="AD97" i="9" s="1"/>
  <c r="AC91" i="9"/>
  <c r="AC96" i="9" s="1"/>
  <c r="AC97" i="9" s="1"/>
  <c r="AB91" i="9"/>
  <c r="AA91" i="9"/>
  <c r="Z91" i="9"/>
  <c r="Y91" i="9"/>
  <c r="X91" i="9"/>
  <c r="W91" i="9"/>
  <c r="V91" i="9"/>
  <c r="V96" i="9" s="1"/>
  <c r="V97" i="9" s="1"/>
  <c r="U91" i="9"/>
  <c r="T91" i="9"/>
  <c r="S91" i="9"/>
  <c r="R91" i="9"/>
  <c r="R96" i="9" s="1"/>
  <c r="R97" i="9" s="1"/>
  <c r="Q91" i="9"/>
  <c r="Q96" i="9" s="1"/>
  <c r="Q97" i="9" s="1"/>
  <c r="P91" i="9"/>
  <c r="O91" i="9"/>
  <c r="N91" i="9"/>
  <c r="M91" i="9"/>
  <c r="L91" i="9"/>
  <c r="K91" i="9"/>
  <c r="J91" i="9"/>
  <c r="J96" i="9" s="1"/>
  <c r="J97" i="9" s="1"/>
  <c r="I91" i="9"/>
  <c r="H91" i="9"/>
  <c r="G91" i="9"/>
  <c r="F91" i="9"/>
  <c r="F96" i="9" s="1"/>
  <c r="F97" i="9" s="1"/>
  <c r="E91" i="9"/>
  <c r="E96" i="9" s="1"/>
  <c r="E97" i="9" s="1"/>
  <c r="D91" i="9"/>
  <c r="C91" i="9"/>
  <c r="B91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B79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P80" i="9" s="1"/>
  <c r="BP81" i="9" s="1"/>
  <c r="BO73" i="9"/>
  <c r="BO80" i="9" s="1"/>
  <c r="BO81" i="9" s="1"/>
  <c r="BN73" i="9"/>
  <c r="BM73" i="9"/>
  <c r="BL73" i="9"/>
  <c r="BK73" i="9"/>
  <c r="BJ73" i="9"/>
  <c r="BI73" i="9"/>
  <c r="BH73" i="9"/>
  <c r="BG73" i="9"/>
  <c r="BF73" i="9"/>
  <c r="BE73" i="9"/>
  <c r="BD73" i="9"/>
  <c r="BC73" i="9"/>
  <c r="BC80" i="9" s="1"/>
  <c r="BC81" i="9" s="1"/>
  <c r="BB73" i="9"/>
  <c r="BA73" i="9"/>
  <c r="AZ73" i="9"/>
  <c r="AY73" i="9"/>
  <c r="AX73" i="9"/>
  <c r="AW73" i="9"/>
  <c r="AV73" i="9"/>
  <c r="AV80" i="9" s="1"/>
  <c r="AV81" i="9" s="1"/>
  <c r="AU73" i="9"/>
  <c r="AT73" i="9"/>
  <c r="AS73" i="9"/>
  <c r="AR73" i="9"/>
  <c r="AQ73" i="9"/>
  <c r="AQ80" i="9" s="1"/>
  <c r="AQ81" i="9" s="1"/>
  <c r="AP73" i="9"/>
  <c r="AO73" i="9"/>
  <c r="AN73" i="9"/>
  <c r="AM73" i="9"/>
  <c r="AL73" i="9"/>
  <c r="AK73" i="9"/>
  <c r="AJ73" i="9"/>
  <c r="AJ80" i="9" s="1"/>
  <c r="AJ81" i="9" s="1"/>
  <c r="AE73" i="9"/>
  <c r="AD73" i="9"/>
  <c r="AC73" i="9"/>
  <c r="AB73" i="9"/>
  <c r="AB80" i="9" s="1"/>
  <c r="AB81" i="9" s="1"/>
  <c r="AA73" i="9"/>
  <c r="AA80" i="9" s="1"/>
  <c r="AA81" i="9" s="1"/>
  <c r="Z73" i="9"/>
  <c r="Y73" i="9"/>
  <c r="X73" i="9"/>
  <c r="W73" i="9"/>
  <c r="V73" i="9"/>
  <c r="U73" i="9"/>
  <c r="T73" i="9"/>
  <c r="T80" i="9" s="1"/>
  <c r="T81" i="9" s="1"/>
  <c r="S73" i="9"/>
  <c r="R73" i="9"/>
  <c r="Q73" i="9"/>
  <c r="P73" i="9"/>
  <c r="P80" i="9" s="1"/>
  <c r="P81" i="9" s="1"/>
  <c r="O73" i="9"/>
  <c r="O80" i="9" s="1"/>
  <c r="O81" i="9" s="1"/>
  <c r="N73" i="9"/>
  <c r="M73" i="9"/>
  <c r="L73" i="9"/>
  <c r="K73" i="9"/>
  <c r="J73" i="9"/>
  <c r="I73" i="9"/>
  <c r="H73" i="9"/>
  <c r="H80" i="9" s="1"/>
  <c r="H81" i="9" s="1"/>
  <c r="G73" i="9"/>
  <c r="F73" i="9"/>
  <c r="E73" i="9"/>
  <c r="D73" i="9"/>
  <c r="D80" i="9" s="1"/>
  <c r="D81" i="9" s="1"/>
  <c r="C73" i="9"/>
  <c r="B73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B61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L62" i="9" s="1"/>
  <c r="BL63" i="9" s="1"/>
  <c r="BK57" i="9"/>
  <c r="BJ57" i="9"/>
  <c r="BI57" i="9"/>
  <c r="BH57" i="9"/>
  <c r="BH62" i="9" s="1"/>
  <c r="BH63" i="9" s="1"/>
  <c r="BG57" i="9"/>
  <c r="BG62" i="9" s="1"/>
  <c r="BG63" i="9" s="1"/>
  <c r="BF57" i="9"/>
  <c r="BE57" i="9"/>
  <c r="BD57" i="9"/>
  <c r="BC57" i="9"/>
  <c r="BB57" i="9"/>
  <c r="BA57" i="9"/>
  <c r="AZ57" i="9"/>
  <c r="AZ62" i="9" s="1"/>
  <c r="AZ63" i="9" s="1"/>
  <c r="AY57" i="9"/>
  <c r="AX57" i="9"/>
  <c r="AW57" i="9"/>
  <c r="AV57" i="9"/>
  <c r="AV62" i="9" s="1"/>
  <c r="AV63" i="9" s="1"/>
  <c r="AU57" i="9"/>
  <c r="AU62" i="9" s="1"/>
  <c r="AU63" i="9" s="1"/>
  <c r="AT57" i="9"/>
  <c r="AS57" i="9"/>
  <c r="AR57" i="9"/>
  <c r="AQ57" i="9"/>
  <c r="AP57" i="9"/>
  <c r="AO57" i="9"/>
  <c r="AN57" i="9"/>
  <c r="AN62" i="9" s="1"/>
  <c r="AN63" i="9" s="1"/>
  <c r="AM57" i="9"/>
  <c r="AL57" i="9"/>
  <c r="AK57" i="9"/>
  <c r="AJ57" i="9"/>
  <c r="AJ62" i="9" s="1"/>
  <c r="AJ63" i="9" s="1"/>
  <c r="AE57" i="9"/>
  <c r="AE62" i="9" s="1"/>
  <c r="AE63" i="9" s="1"/>
  <c r="AD57" i="9"/>
  <c r="AC57" i="9"/>
  <c r="AB57" i="9"/>
  <c r="AA57" i="9"/>
  <c r="Z57" i="9"/>
  <c r="Y57" i="9"/>
  <c r="X57" i="9"/>
  <c r="X62" i="9" s="1"/>
  <c r="X63" i="9" s="1"/>
  <c r="W57" i="9"/>
  <c r="V57" i="9"/>
  <c r="U57" i="9"/>
  <c r="T57" i="9"/>
  <c r="T62" i="9" s="1"/>
  <c r="T63" i="9" s="1"/>
  <c r="S57" i="9"/>
  <c r="S62" i="9" s="1"/>
  <c r="S63" i="9" s="1"/>
  <c r="R57" i="9"/>
  <c r="Q57" i="9"/>
  <c r="P57" i="9"/>
  <c r="O57" i="9"/>
  <c r="N57" i="9"/>
  <c r="M57" i="9"/>
  <c r="L57" i="9"/>
  <c r="L62" i="9" s="1"/>
  <c r="L63" i="9" s="1"/>
  <c r="K57" i="9"/>
  <c r="J57" i="9"/>
  <c r="I57" i="9"/>
  <c r="H57" i="9"/>
  <c r="G57" i="9"/>
  <c r="G62" i="9" s="1"/>
  <c r="G63" i="9" s="1"/>
  <c r="F57" i="9"/>
  <c r="E57" i="9"/>
  <c r="D57" i="9"/>
  <c r="C57" i="9"/>
  <c r="B57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P111" i="8"/>
  <c r="BO111" i="8"/>
  <c r="BN111" i="8"/>
  <c r="BN114" i="8" s="1"/>
  <c r="BN115" i="8" s="1"/>
  <c r="BM111" i="8"/>
  <c r="BL111" i="8"/>
  <c r="BK111" i="8"/>
  <c r="BK114" i="8" s="1"/>
  <c r="BK115" i="8" s="1"/>
  <c r="BJ111" i="8"/>
  <c r="BI111" i="8"/>
  <c r="BH111" i="8"/>
  <c r="BG111" i="8"/>
  <c r="BG114" i="8" s="1"/>
  <c r="BG115" i="8" s="1"/>
  <c r="BF111" i="8"/>
  <c r="BF114" i="8" s="1"/>
  <c r="BF115" i="8" s="1"/>
  <c r="BE111" i="8"/>
  <c r="BD111" i="8"/>
  <c r="BC111" i="8"/>
  <c r="BB111" i="8"/>
  <c r="BB114" i="8" s="1"/>
  <c r="BB115" i="8" s="1"/>
  <c r="BA111" i="8"/>
  <c r="AZ111" i="8"/>
  <c r="AY111" i="8"/>
  <c r="AY114" i="8" s="1"/>
  <c r="AY115" i="8" s="1"/>
  <c r="AX111" i="8"/>
  <c r="AW111" i="8"/>
  <c r="AV111" i="8"/>
  <c r="AU111" i="8"/>
  <c r="AU114" i="8" s="1"/>
  <c r="AU115" i="8" s="1"/>
  <c r="AT111" i="8"/>
  <c r="AT114" i="8" s="1"/>
  <c r="AT115" i="8" s="1"/>
  <c r="AS111" i="8"/>
  <c r="AR111" i="8"/>
  <c r="AQ111" i="8"/>
  <c r="AP111" i="8"/>
  <c r="AP114" i="8" s="1"/>
  <c r="AP115" i="8" s="1"/>
  <c r="AO111" i="8"/>
  <c r="AN111" i="8"/>
  <c r="AM111" i="8"/>
  <c r="AM114" i="8" s="1"/>
  <c r="AM115" i="8" s="1"/>
  <c r="AL111" i="8"/>
  <c r="AK111" i="8"/>
  <c r="AJ111" i="8"/>
  <c r="AH115" i="8"/>
  <c r="AE111" i="8"/>
  <c r="AE114" i="8" s="1"/>
  <c r="AE115" i="8" s="1"/>
  <c r="AD111" i="8"/>
  <c r="AC111" i="8"/>
  <c r="AB111" i="8"/>
  <c r="AB114" i="8" s="1"/>
  <c r="AB115" i="8" s="1"/>
  <c r="AA111" i="8"/>
  <c r="Z111" i="8"/>
  <c r="Y111" i="8"/>
  <c r="Y114" i="8" s="1"/>
  <c r="Y115" i="8" s="1"/>
  <c r="X111" i="8"/>
  <c r="W111" i="8"/>
  <c r="V111" i="8"/>
  <c r="U111" i="8"/>
  <c r="T111" i="8"/>
  <c r="S111" i="8"/>
  <c r="S114" i="8" s="1"/>
  <c r="S115" i="8" s="1"/>
  <c r="R111" i="8"/>
  <c r="Q111" i="8"/>
  <c r="P111" i="8"/>
  <c r="P114" i="8" s="1"/>
  <c r="P115" i="8" s="1"/>
  <c r="O111" i="8"/>
  <c r="N111" i="8"/>
  <c r="M111" i="8"/>
  <c r="M114" i="8" s="1"/>
  <c r="M115" i="8" s="1"/>
  <c r="L111" i="8"/>
  <c r="K111" i="8"/>
  <c r="J111" i="8"/>
  <c r="I111" i="8"/>
  <c r="H111" i="8"/>
  <c r="G111" i="8"/>
  <c r="F111" i="8"/>
  <c r="E111" i="8"/>
  <c r="D111" i="8"/>
  <c r="D114" i="8" s="1"/>
  <c r="D115" i="8" s="1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P98" i="8" s="1"/>
  <c r="BP99" i="8" s="1"/>
  <c r="BO93" i="8"/>
  <c r="BN93" i="8"/>
  <c r="BM93" i="8"/>
  <c r="BL93" i="8"/>
  <c r="BK93" i="8"/>
  <c r="BK98" i="8" s="1"/>
  <c r="BK99" i="8" s="1"/>
  <c r="BJ93" i="8"/>
  <c r="BI93" i="8"/>
  <c r="BH93" i="8"/>
  <c r="BG93" i="8"/>
  <c r="BF93" i="8"/>
  <c r="BE93" i="8"/>
  <c r="BD93" i="8"/>
  <c r="BC93" i="8"/>
  <c r="BB93" i="8"/>
  <c r="BA93" i="8"/>
  <c r="AZ93" i="8"/>
  <c r="AZ98" i="8" s="1"/>
  <c r="AZ99" i="8" s="1"/>
  <c r="AY93" i="8"/>
  <c r="AY98" i="8" s="1"/>
  <c r="AY99" i="8" s="1"/>
  <c r="AX93" i="8"/>
  <c r="AW93" i="8"/>
  <c r="AV93" i="8"/>
  <c r="AU93" i="8"/>
  <c r="AT93" i="8"/>
  <c r="AS93" i="8"/>
  <c r="AR93" i="8"/>
  <c r="AR98" i="8" s="1"/>
  <c r="AR99" i="8" s="1"/>
  <c r="AQ93" i="8"/>
  <c r="AP93" i="8"/>
  <c r="AO93" i="8"/>
  <c r="AN93" i="8"/>
  <c r="AM93" i="8"/>
  <c r="AM98" i="8" s="1"/>
  <c r="AM99" i="8" s="1"/>
  <c r="AL93" i="8"/>
  <c r="AK93" i="8"/>
  <c r="AJ93" i="8"/>
  <c r="AE93" i="8"/>
  <c r="AD93" i="8"/>
  <c r="AC93" i="8"/>
  <c r="AB93" i="8"/>
  <c r="AA93" i="8"/>
  <c r="Z93" i="8"/>
  <c r="Y93" i="8"/>
  <c r="X93" i="8"/>
  <c r="X98" i="8" s="1"/>
  <c r="W93" i="8"/>
  <c r="W98" i="8" s="1"/>
  <c r="W99" i="8" s="1"/>
  <c r="V93" i="8"/>
  <c r="U93" i="8"/>
  <c r="T93" i="8"/>
  <c r="S93" i="8"/>
  <c r="R93" i="8"/>
  <c r="Q93" i="8"/>
  <c r="P93" i="8"/>
  <c r="P98" i="8" s="1"/>
  <c r="P99" i="8" s="1"/>
  <c r="O93" i="8"/>
  <c r="N93" i="8"/>
  <c r="M93" i="8"/>
  <c r="L93" i="8"/>
  <c r="K93" i="8"/>
  <c r="K98" i="8" s="1"/>
  <c r="K99" i="8" s="1"/>
  <c r="J93" i="8"/>
  <c r="I93" i="8"/>
  <c r="H93" i="8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J80" i="8" s="1"/>
  <c r="BJ81" i="8" s="1"/>
  <c r="BI73" i="8"/>
  <c r="BH73" i="8"/>
  <c r="BG73" i="8"/>
  <c r="BF73" i="8"/>
  <c r="BE73" i="8"/>
  <c r="BD73" i="8"/>
  <c r="BC73" i="8"/>
  <c r="BB73" i="8"/>
  <c r="BB80" i="8" s="1"/>
  <c r="BB81" i="8" s="1"/>
  <c r="BA73" i="8"/>
  <c r="AZ73" i="8"/>
  <c r="AY73" i="8"/>
  <c r="AX73" i="8"/>
  <c r="AW73" i="8"/>
  <c r="AW80" i="8" s="1"/>
  <c r="AW81" i="8" s="1"/>
  <c r="AV73" i="8"/>
  <c r="AU73" i="8"/>
  <c r="AT73" i="8"/>
  <c r="AS73" i="8"/>
  <c r="AR73" i="8"/>
  <c r="AQ73" i="8"/>
  <c r="AP73" i="8"/>
  <c r="AO73" i="8"/>
  <c r="AN73" i="8"/>
  <c r="AM73" i="8"/>
  <c r="AL73" i="8"/>
  <c r="AL80" i="8" s="1"/>
  <c r="AL81" i="8" s="1"/>
  <c r="AK73" i="8"/>
  <c r="AJ73" i="8"/>
  <c r="AE73" i="8"/>
  <c r="AD73" i="8"/>
  <c r="AC73" i="8"/>
  <c r="AB73" i="8"/>
  <c r="AA73" i="8"/>
  <c r="Z73" i="8"/>
  <c r="Z80" i="8" s="1"/>
  <c r="Z81" i="8" s="1"/>
  <c r="Y73" i="8"/>
  <c r="X73" i="8"/>
  <c r="W73" i="8"/>
  <c r="V73" i="8"/>
  <c r="U73" i="8"/>
  <c r="U80" i="8" s="1"/>
  <c r="U81" i="8" s="1"/>
  <c r="T73" i="8"/>
  <c r="S73" i="8"/>
  <c r="R73" i="8"/>
  <c r="Q73" i="8"/>
  <c r="P73" i="8"/>
  <c r="O73" i="8"/>
  <c r="N73" i="8"/>
  <c r="M73" i="8"/>
  <c r="L73" i="8"/>
  <c r="K73" i="8"/>
  <c r="J73" i="8"/>
  <c r="J80" i="8" s="1"/>
  <c r="J81" i="8" s="1"/>
  <c r="I73" i="8"/>
  <c r="I80" i="8" s="1"/>
  <c r="I81" i="8" s="1"/>
  <c r="H73" i="8"/>
  <c r="G73" i="8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I55" i="8"/>
  <c r="BI60" i="8" s="1"/>
  <c r="BI61" i="8" s="1"/>
  <c r="BH55" i="8"/>
  <c r="BG55" i="8"/>
  <c r="BF55" i="8"/>
  <c r="BE55" i="8"/>
  <c r="BD55" i="8"/>
  <c r="BC55" i="8"/>
  <c r="BB55" i="8"/>
  <c r="BB60" i="8" s="1"/>
  <c r="BB61" i="8" s="1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K60" i="8" s="1"/>
  <c r="AK61" i="8" s="1"/>
  <c r="AE55" i="8"/>
  <c r="AD55" i="8"/>
  <c r="AC55" i="8"/>
  <c r="AB55" i="8"/>
  <c r="AA55" i="8"/>
  <c r="Z55" i="8"/>
  <c r="Y55" i="8"/>
  <c r="Y60" i="8" s="1"/>
  <c r="Y61" i="8" s="1"/>
  <c r="X55" i="8"/>
  <c r="W55" i="8"/>
  <c r="V55" i="8"/>
  <c r="U55" i="8"/>
  <c r="T55" i="8"/>
  <c r="T60" i="8" s="1"/>
  <c r="T61" i="8" s="1"/>
  <c r="S55" i="8"/>
  <c r="R55" i="8"/>
  <c r="Q55" i="8"/>
  <c r="P55" i="8"/>
  <c r="O55" i="8"/>
  <c r="N55" i="8"/>
  <c r="M55" i="8"/>
  <c r="L55" i="8"/>
  <c r="K55" i="8"/>
  <c r="J55" i="8"/>
  <c r="I55" i="8"/>
  <c r="I60" i="8" s="1"/>
  <c r="I61" i="8" s="1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J32" i="9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AV101" i="12" l="1"/>
  <c r="AV100" i="12"/>
  <c r="M67" i="12"/>
  <c r="M66" i="12"/>
  <c r="BC100" i="12"/>
  <c r="BC101" i="12"/>
  <c r="L114" i="12"/>
  <c r="L115" i="12"/>
  <c r="S85" i="12"/>
  <c r="S84" i="12"/>
  <c r="K115" i="12"/>
  <c r="K48" i="12" s="1"/>
  <c r="K114" i="12"/>
  <c r="N84" i="12"/>
  <c r="N85" i="12"/>
  <c r="U84" i="12"/>
  <c r="U85" i="12"/>
  <c r="BH66" i="12"/>
  <c r="BH67" i="12"/>
  <c r="H84" i="12"/>
  <c r="H85" i="12"/>
  <c r="M114" i="12"/>
  <c r="M115" i="12"/>
  <c r="F84" i="12"/>
  <c r="F85" i="12"/>
  <c r="F48" i="12" s="1"/>
  <c r="J85" i="12"/>
  <c r="J84" i="12"/>
  <c r="AU101" i="12"/>
  <c r="AU100" i="12"/>
  <c r="BI66" i="12"/>
  <c r="E114" i="12"/>
  <c r="E115" i="12"/>
  <c r="BS115" i="12" s="1"/>
  <c r="BT115" i="12" s="1"/>
  <c r="BT121" i="12" s="1"/>
  <c r="BK66" i="12"/>
  <c r="BK67" i="12"/>
  <c r="BK48" i="12" s="1"/>
  <c r="AE66" i="12"/>
  <c r="AE67" i="12"/>
  <c r="AE48" i="12" s="1"/>
  <c r="AY115" i="12"/>
  <c r="AY48" i="12" s="1"/>
  <c r="AY114" i="12"/>
  <c r="AW67" i="12"/>
  <c r="AW66" i="12"/>
  <c r="E66" i="12"/>
  <c r="P101" i="12"/>
  <c r="BM114" i="12"/>
  <c r="BM115" i="12"/>
  <c r="BH85" i="12"/>
  <c r="BH48" i="12" s="1"/>
  <c r="BH84" i="12"/>
  <c r="BG67" i="12"/>
  <c r="BG48" i="12" s="1"/>
  <c r="BG66" i="12"/>
  <c r="BS66" i="12" s="1"/>
  <c r="BT66" i="12" s="1"/>
  <c r="BK85" i="12"/>
  <c r="BK84" i="12"/>
  <c r="AK66" i="12"/>
  <c r="AK67" i="12"/>
  <c r="AR114" i="12"/>
  <c r="R84" i="12"/>
  <c r="AU66" i="12"/>
  <c r="AU67" i="12"/>
  <c r="AU48" i="12" s="1"/>
  <c r="Y114" i="12"/>
  <c r="Y115" i="12"/>
  <c r="O66" i="12"/>
  <c r="O67" i="12"/>
  <c r="O48" i="12" s="1"/>
  <c r="BJ66" i="12"/>
  <c r="BJ67" i="12"/>
  <c r="Z101" i="12"/>
  <c r="Z100" i="12"/>
  <c r="L114" i="8"/>
  <c r="L115" i="8" s="1"/>
  <c r="H115" i="12"/>
  <c r="W67" i="12"/>
  <c r="AJ115" i="12"/>
  <c r="O80" i="8"/>
  <c r="O81" i="8" s="1"/>
  <c r="BO80" i="8"/>
  <c r="BO81" i="8" s="1"/>
  <c r="BO86" i="8" s="1"/>
  <c r="Q98" i="8"/>
  <c r="Q99" i="8" s="1"/>
  <c r="BQ98" i="8"/>
  <c r="BQ99" i="8" s="1"/>
  <c r="AN114" i="8"/>
  <c r="AN115" i="8" s="1"/>
  <c r="AZ114" i="8"/>
  <c r="AZ115" i="8" s="1"/>
  <c r="M62" i="9"/>
  <c r="M63" i="9" s="1"/>
  <c r="Y62" i="9"/>
  <c r="Y63" i="9" s="1"/>
  <c r="AO62" i="9"/>
  <c r="AO63" i="9" s="1"/>
  <c r="BN101" i="12"/>
  <c r="BF115" i="12"/>
  <c r="BF48" i="12" s="1"/>
  <c r="BP85" i="12"/>
  <c r="AM100" i="12"/>
  <c r="F115" i="12"/>
  <c r="AB101" i="12"/>
  <c r="AB48" i="12" s="1"/>
  <c r="BL114" i="12"/>
  <c r="BL115" i="12"/>
  <c r="BL48" i="12" s="1"/>
  <c r="BE85" i="12"/>
  <c r="BE84" i="12"/>
  <c r="Y85" i="12"/>
  <c r="Y84" i="12"/>
  <c r="P66" i="12"/>
  <c r="P67" i="12"/>
  <c r="BR100" i="12"/>
  <c r="BR101" i="12"/>
  <c r="BR48" i="12" s="1"/>
  <c r="N67" i="12"/>
  <c r="N66" i="12"/>
  <c r="BA101" i="12"/>
  <c r="BA48" i="12" s="1"/>
  <c r="BA100" i="12"/>
  <c r="AJ101" i="12"/>
  <c r="AJ100" i="12"/>
  <c r="BP101" i="12"/>
  <c r="BP100" i="12"/>
  <c r="D60" i="8"/>
  <c r="D61" i="8" s="1"/>
  <c r="AB60" i="8"/>
  <c r="AB61" i="8" s="1"/>
  <c r="AS60" i="8"/>
  <c r="AS61" i="8" s="1"/>
  <c r="BQ60" i="8"/>
  <c r="BQ61" i="8" s="1"/>
  <c r="E80" i="8"/>
  <c r="E81" i="8" s="1"/>
  <c r="Q80" i="8"/>
  <c r="Q81" i="8" s="1"/>
  <c r="AC80" i="8"/>
  <c r="AC81" i="8" s="1"/>
  <c r="BE80" i="8"/>
  <c r="BE81" i="8" s="1"/>
  <c r="BE85" i="8" s="1"/>
  <c r="G98" i="8"/>
  <c r="G99" i="8" s="1"/>
  <c r="S98" i="8"/>
  <c r="S99" i="8" s="1"/>
  <c r="AE98" i="8"/>
  <c r="AE99" i="8" s="1"/>
  <c r="BG98" i="8"/>
  <c r="BG99" i="8" s="1"/>
  <c r="O114" i="8"/>
  <c r="O115" i="8" s="1"/>
  <c r="O62" i="9"/>
  <c r="O63" i="9" s="1"/>
  <c r="AQ62" i="9"/>
  <c r="AQ63" i="9" s="1"/>
  <c r="BO62" i="9"/>
  <c r="BO63" i="9" s="1"/>
  <c r="K80" i="9"/>
  <c r="K81" i="9" s="1"/>
  <c r="AM80" i="9"/>
  <c r="AM81" i="9" s="1"/>
  <c r="M96" i="9"/>
  <c r="M97" i="9" s="1"/>
  <c r="AO96" i="9"/>
  <c r="AO97" i="9" s="1"/>
  <c r="BM96" i="9"/>
  <c r="BM97" i="9" s="1"/>
  <c r="AT80" i="8"/>
  <c r="AT81" i="8" s="1"/>
  <c r="AJ98" i="8"/>
  <c r="AJ99" i="8" s="1"/>
  <c r="BC114" i="8"/>
  <c r="BC115" i="8" s="1"/>
  <c r="D62" i="9"/>
  <c r="D63" i="9" s="1"/>
  <c r="AR62" i="9"/>
  <c r="AR63" i="9" s="1"/>
  <c r="BP62" i="9"/>
  <c r="BP63" i="9" s="1"/>
  <c r="X80" i="9"/>
  <c r="X81" i="9" s="1"/>
  <c r="N96" i="9"/>
  <c r="N97" i="9" s="1"/>
  <c r="AP96" i="9"/>
  <c r="AP97" i="9" s="1"/>
  <c r="BB96" i="9"/>
  <c r="BB97" i="9" s="1"/>
  <c r="J110" i="9"/>
  <c r="J111" i="9" s="1"/>
  <c r="V110" i="9"/>
  <c r="V111" i="9" s="1"/>
  <c r="AL110" i="9"/>
  <c r="AL111" i="9" s="1"/>
  <c r="AX110" i="9"/>
  <c r="AX111" i="9" s="1"/>
  <c r="BJ110" i="9"/>
  <c r="BJ111" i="9" s="1"/>
  <c r="BD66" i="12"/>
  <c r="BE100" i="12"/>
  <c r="BO100" i="12"/>
  <c r="AA101" i="12"/>
  <c r="AA48" i="12" s="1"/>
  <c r="AU98" i="8"/>
  <c r="AU99" i="8" s="1"/>
  <c r="AA114" i="8"/>
  <c r="AA115" i="8" s="1"/>
  <c r="AA62" i="9"/>
  <c r="AA63" i="9" s="1"/>
  <c r="BC62" i="9"/>
  <c r="BC63" i="9" s="1"/>
  <c r="W80" i="9"/>
  <c r="W81" i="9" s="1"/>
  <c r="AY80" i="9"/>
  <c r="AY81" i="9" s="1"/>
  <c r="Y96" i="9"/>
  <c r="Y97" i="9" s="1"/>
  <c r="BA96" i="9"/>
  <c r="BA97" i="9" s="1"/>
  <c r="Q60" i="8"/>
  <c r="Q61" i="8" s="1"/>
  <c r="R80" i="8"/>
  <c r="R81" i="8" s="1"/>
  <c r="R86" i="8" s="1"/>
  <c r="AC100" i="12"/>
  <c r="BG115" i="12"/>
  <c r="Y67" i="12"/>
  <c r="Y48" i="12" s="1"/>
  <c r="AX66" i="12"/>
  <c r="AX67" i="12"/>
  <c r="AO67" i="12"/>
  <c r="AO66" i="12"/>
  <c r="AN100" i="12"/>
  <c r="AN101" i="12"/>
  <c r="AP84" i="12"/>
  <c r="AP85" i="12"/>
  <c r="AZ114" i="12"/>
  <c r="AZ115" i="12"/>
  <c r="AP66" i="12"/>
  <c r="AP67" i="12"/>
  <c r="AP48" i="12" s="1"/>
  <c r="BA115" i="12"/>
  <c r="BA114" i="12"/>
  <c r="BK114" i="12"/>
  <c r="BK115" i="12"/>
  <c r="AE84" i="12"/>
  <c r="AE85" i="12"/>
  <c r="BO66" i="12"/>
  <c r="BO67" i="12"/>
  <c r="K100" i="12"/>
  <c r="K101" i="12"/>
  <c r="E84" i="12"/>
  <c r="E85" i="12"/>
  <c r="E48" i="12" s="1"/>
  <c r="AJ66" i="12"/>
  <c r="AJ67" i="12"/>
  <c r="BH114" i="12"/>
  <c r="BR66" i="12"/>
  <c r="BR67" i="12"/>
  <c r="AP100" i="12"/>
  <c r="AP101" i="12"/>
  <c r="AE100" i="12"/>
  <c r="AE101" i="12"/>
  <c r="V101" i="12"/>
  <c r="BN115" i="12"/>
  <c r="BN48" i="12" s="1"/>
  <c r="H101" i="12"/>
  <c r="BS101" i="12" s="1"/>
  <c r="BT101" i="12" s="1"/>
  <c r="BT120" i="12" s="1"/>
  <c r="BE114" i="12"/>
  <c r="BE115" i="12"/>
  <c r="BE48" i="12" s="1"/>
  <c r="O84" i="12"/>
  <c r="O85" i="12"/>
  <c r="AY66" i="12"/>
  <c r="AY67" i="12"/>
  <c r="Z115" i="12"/>
  <c r="Z114" i="12"/>
  <c r="T100" i="12"/>
  <c r="T101" i="12"/>
  <c r="BJ115" i="12"/>
  <c r="BJ48" i="12" s="1"/>
  <c r="BJ114" i="12"/>
  <c r="X114" i="8"/>
  <c r="X115" i="8" s="1"/>
  <c r="S100" i="12"/>
  <c r="Z60" i="8"/>
  <c r="Z61" i="8" s="1"/>
  <c r="AQ80" i="8"/>
  <c r="AQ81" i="8" s="1"/>
  <c r="BL114" i="8"/>
  <c r="BL115" i="8" s="1"/>
  <c r="AT60" i="8"/>
  <c r="AT61" i="8" s="1"/>
  <c r="H98" i="8"/>
  <c r="H99" i="8" s="1"/>
  <c r="BH98" i="8"/>
  <c r="BH99" i="8" s="1"/>
  <c r="AQ114" i="8"/>
  <c r="AQ115" i="8" s="1"/>
  <c r="AB62" i="9"/>
  <c r="AB63" i="9" s="1"/>
  <c r="BD62" i="9"/>
  <c r="BD63" i="9" s="1"/>
  <c r="L80" i="9"/>
  <c r="L81" i="9" s="1"/>
  <c r="AN80" i="9"/>
  <c r="AN81" i="9" s="1"/>
  <c r="Z96" i="9"/>
  <c r="Z97" i="9" s="1"/>
  <c r="BN96" i="9"/>
  <c r="BN97" i="9" s="1"/>
  <c r="U101" i="12"/>
  <c r="AB85" i="12"/>
  <c r="AE115" i="12"/>
  <c r="BI84" i="12"/>
  <c r="BC85" i="12"/>
  <c r="AM115" i="12"/>
  <c r="G80" i="8"/>
  <c r="G81" i="8" s="1"/>
  <c r="AE80" i="8"/>
  <c r="AE81" i="8" s="1"/>
  <c r="BG80" i="8"/>
  <c r="BG81" i="8" s="1"/>
  <c r="BG86" i="8" s="1"/>
  <c r="I98" i="8"/>
  <c r="I99" i="8" s="1"/>
  <c r="AK98" i="8"/>
  <c r="AK99" i="8" s="1"/>
  <c r="E114" i="8"/>
  <c r="E115" i="8" s="1"/>
  <c r="AC114" i="8"/>
  <c r="AC115" i="8" s="1"/>
  <c r="AR114" i="8"/>
  <c r="AR115" i="8" s="1"/>
  <c r="BD114" i="8"/>
  <c r="BD115" i="8" s="1"/>
  <c r="BP114" i="8"/>
  <c r="BP115" i="8" s="1"/>
  <c r="E62" i="9"/>
  <c r="E63" i="9" s="1"/>
  <c r="Q62" i="9"/>
  <c r="Q63" i="9" s="1"/>
  <c r="AC62" i="9"/>
  <c r="AC63" i="9" s="1"/>
  <c r="AS62" i="9"/>
  <c r="AS63" i="9" s="1"/>
  <c r="BE62" i="9"/>
  <c r="BE63" i="9" s="1"/>
  <c r="BQ62" i="9"/>
  <c r="BQ63" i="9" s="1"/>
  <c r="M80" i="9"/>
  <c r="M81" i="9" s="1"/>
  <c r="Y80" i="9"/>
  <c r="Y81" i="9" s="1"/>
  <c r="AO80" i="9"/>
  <c r="AO81" i="9" s="1"/>
  <c r="BA80" i="9"/>
  <c r="BA81" i="9" s="1"/>
  <c r="BM80" i="9"/>
  <c r="BM81" i="9" s="1"/>
  <c r="O96" i="9"/>
  <c r="O97" i="9" s="1"/>
  <c r="AA96" i="9"/>
  <c r="AA97" i="9" s="1"/>
  <c r="AQ96" i="9"/>
  <c r="AQ97" i="9" s="1"/>
  <c r="BC96" i="9"/>
  <c r="BC97" i="9" s="1"/>
  <c r="K110" i="9"/>
  <c r="K111" i="9" s="1"/>
  <c r="W110" i="9"/>
  <c r="W111" i="9" s="1"/>
  <c r="AM110" i="9"/>
  <c r="AM111" i="9" s="1"/>
  <c r="AY110" i="9"/>
  <c r="AY111" i="9" s="1"/>
  <c r="BK110" i="9"/>
  <c r="BK111" i="9" s="1"/>
  <c r="BJ101" i="12"/>
  <c r="L66" i="12"/>
  <c r="BJ60" i="8"/>
  <c r="BJ61" i="8" s="1"/>
  <c r="H114" i="8"/>
  <c r="H115" i="8" s="1"/>
  <c r="AV67" i="12"/>
  <c r="AV66" i="12"/>
  <c r="W114" i="12"/>
  <c r="W115" i="12"/>
  <c r="W48" i="12" s="1"/>
  <c r="BG100" i="12"/>
  <c r="BG101" i="12"/>
  <c r="T84" i="12"/>
  <c r="T85" i="12"/>
  <c r="T48" i="12" s="1"/>
  <c r="AA66" i="12"/>
  <c r="AA67" i="12"/>
  <c r="J60" i="8"/>
  <c r="J61" i="8" s="1"/>
  <c r="W80" i="8"/>
  <c r="W81" i="8" s="1"/>
  <c r="AY80" i="8"/>
  <c r="AY81" i="8" s="1"/>
  <c r="AY86" i="8" s="1"/>
  <c r="Y98" i="8"/>
  <c r="Y99" i="8" s="1"/>
  <c r="BA98" i="8"/>
  <c r="BA99" i="8" s="1"/>
  <c r="I114" i="8"/>
  <c r="I115" i="8" s="1"/>
  <c r="U114" i="8"/>
  <c r="U115" i="8" s="1"/>
  <c r="AJ114" i="8"/>
  <c r="AJ115" i="8" s="1"/>
  <c r="AV114" i="8"/>
  <c r="AV115" i="8" s="1"/>
  <c r="BH114" i="8"/>
  <c r="BH115" i="8" s="1"/>
  <c r="I62" i="9"/>
  <c r="I63" i="9" s="1"/>
  <c r="U62" i="9"/>
  <c r="U63" i="9" s="1"/>
  <c r="AK62" i="9"/>
  <c r="AK63" i="9" s="1"/>
  <c r="AW62" i="9"/>
  <c r="AW63" i="9" s="1"/>
  <c r="BI62" i="9"/>
  <c r="BI63" i="9" s="1"/>
  <c r="E80" i="9"/>
  <c r="E81" i="9" s="1"/>
  <c r="Q80" i="9"/>
  <c r="Q81" i="9" s="1"/>
  <c r="AC80" i="9"/>
  <c r="AC81" i="9" s="1"/>
  <c r="AS80" i="9"/>
  <c r="AS81" i="9" s="1"/>
  <c r="BE80" i="9"/>
  <c r="BE81" i="9" s="1"/>
  <c r="BQ80" i="9"/>
  <c r="BQ81" i="9" s="1"/>
  <c r="G96" i="9"/>
  <c r="G97" i="9" s="1"/>
  <c r="S96" i="9"/>
  <c r="S97" i="9" s="1"/>
  <c r="AE96" i="9"/>
  <c r="AE97" i="9" s="1"/>
  <c r="AU96" i="9"/>
  <c r="AU97" i="9" s="1"/>
  <c r="O110" i="9"/>
  <c r="O111" i="9" s="1"/>
  <c r="AA110" i="9"/>
  <c r="AA111" i="9" s="1"/>
  <c r="AQ110" i="9"/>
  <c r="AQ111" i="9" s="1"/>
  <c r="BC110" i="9"/>
  <c r="BC111" i="9" s="1"/>
  <c r="BO110" i="9"/>
  <c r="BO111" i="9" s="1"/>
  <c r="AY85" i="12"/>
  <c r="L80" i="8"/>
  <c r="L81" i="8" s="1"/>
  <c r="L86" i="8" s="1"/>
  <c r="AN80" i="8"/>
  <c r="AN81" i="8" s="1"/>
  <c r="Z98" i="8"/>
  <c r="Z99" i="8" s="1"/>
  <c r="BB98" i="8"/>
  <c r="BB99" i="8" s="1"/>
  <c r="J114" i="8"/>
  <c r="J115" i="8" s="1"/>
  <c r="V114" i="8"/>
  <c r="V115" i="8" s="1"/>
  <c r="AK114" i="8"/>
  <c r="AK115" i="8" s="1"/>
  <c r="AW114" i="8"/>
  <c r="AW115" i="8" s="1"/>
  <c r="BI114" i="8"/>
  <c r="BI115" i="8" s="1"/>
  <c r="V62" i="9"/>
  <c r="V63" i="9" s="1"/>
  <c r="AL62" i="9"/>
  <c r="AL63" i="9" s="1"/>
  <c r="AX62" i="9"/>
  <c r="AX63" i="9" s="1"/>
  <c r="BJ62" i="9"/>
  <c r="BJ63" i="9" s="1"/>
  <c r="F80" i="9"/>
  <c r="F81" i="9" s="1"/>
  <c r="R80" i="9"/>
  <c r="R81" i="9" s="1"/>
  <c r="AD80" i="9"/>
  <c r="AD81" i="9" s="1"/>
  <c r="AT80" i="9"/>
  <c r="AT81" i="9" s="1"/>
  <c r="BF80" i="9"/>
  <c r="BF81" i="9" s="1"/>
  <c r="T96" i="9"/>
  <c r="T97" i="9" s="1"/>
  <c r="AJ96" i="9"/>
  <c r="AJ97" i="9" s="1"/>
  <c r="AV96" i="9"/>
  <c r="AV97" i="9" s="1"/>
  <c r="D110" i="9"/>
  <c r="D111" i="9" s="1"/>
  <c r="P110" i="9"/>
  <c r="P111" i="9" s="1"/>
  <c r="AB110" i="9"/>
  <c r="AB111" i="9" s="1"/>
  <c r="AR110" i="9"/>
  <c r="AR111" i="9" s="1"/>
  <c r="BD110" i="9"/>
  <c r="BD111" i="9" s="1"/>
  <c r="BP110" i="9"/>
  <c r="BP111" i="9" s="1"/>
  <c r="AL60" i="8"/>
  <c r="AL61" i="8" s="1"/>
  <c r="T114" i="8"/>
  <c r="T115" i="8" s="1"/>
  <c r="BA60" i="8"/>
  <c r="BA61" i="8" s="1"/>
  <c r="M80" i="8"/>
  <c r="M81" i="8" s="1"/>
  <c r="Y80" i="8"/>
  <c r="Y81" i="8" s="1"/>
  <c r="AO80" i="8"/>
  <c r="AO81" i="8" s="1"/>
  <c r="AO86" i="8" s="1"/>
  <c r="BM80" i="8"/>
  <c r="BM81" i="8" s="1"/>
  <c r="O98" i="8"/>
  <c r="O99" i="8" s="1"/>
  <c r="AA98" i="8"/>
  <c r="AA99" i="8" s="1"/>
  <c r="BC98" i="8"/>
  <c r="BC99" i="8" s="1"/>
  <c r="K114" i="8"/>
  <c r="K115" i="8" s="1"/>
  <c r="W114" i="8"/>
  <c r="W115" i="8" s="1"/>
  <c r="AL114" i="8"/>
  <c r="AL115" i="8" s="1"/>
  <c r="AX114" i="8"/>
  <c r="AX115" i="8" s="1"/>
  <c r="BJ114" i="8"/>
  <c r="BJ115" i="8" s="1"/>
  <c r="K62" i="9"/>
  <c r="K63" i="9" s="1"/>
  <c r="W62" i="9"/>
  <c r="W63" i="9" s="1"/>
  <c r="AM62" i="9"/>
  <c r="AM63" i="9" s="1"/>
  <c r="AY62" i="9"/>
  <c r="AY63" i="9" s="1"/>
  <c r="BK62" i="9"/>
  <c r="BK63" i="9" s="1"/>
  <c r="G80" i="9"/>
  <c r="G81" i="9" s="1"/>
  <c r="S80" i="9"/>
  <c r="S81" i="9" s="1"/>
  <c r="AE80" i="9"/>
  <c r="AE81" i="9" s="1"/>
  <c r="AU80" i="9"/>
  <c r="AU81" i="9" s="1"/>
  <c r="BG80" i="9"/>
  <c r="BG81" i="9" s="1"/>
  <c r="I96" i="9"/>
  <c r="I97" i="9" s="1"/>
  <c r="U96" i="9"/>
  <c r="U97" i="9" s="1"/>
  <c r="AK96" i="9"/>
  <c r="AK97" i="9" s="1"/>
  <c r="AW96" i="9"/>
  <c r="AW97" i="9" s="1"/>
  <c r="BI96" i="9"/>
  <c r="BI97" i="9" s="1"/>
  <c r="E110" i="9"/>
  <c r="E111" i="9" s="1"/>
  <c r="Q110" i="9"/>
  <c r="Q111" i="9" s="1"/>
  <c r="AC110" i="9"/>
  <c r="AC111" i="9" s="1"/>
  <c r="AS110" i="9"/>
  <c r="AS111" i="9" s="1"/>
  <c r="BE110" i="9"/>
  <c r="BE111" i="9" s="1"/>
  <c r="BQ110" i="9"/>
  <c r="BQ111" i="9" s="1"/>
  <c r="BA62" i="9"/>
  <c r="BA63" i="9" s="1"/>
  <c r="BM62" i="9"/>
  <c r="BM63" i="9" s="1"/>
  <c r="I80" i="9"/>
  <c r="I81" i="9" s="1"/>
  <c r="U80" i="9"/>
  <c r="U81" i="9" s="1"/>
  <c r="AW80" i="9"/>
  <c r="AW81" i="9" s="1"/>
  <c r="BI80" i="9"/>
  <c r="BI81" i="9" s="1"/>
  <c r="K96" i="9"/>
  <c r="K97" i="9" s="1"/>
  <c r="W96" i="9"/>
  <c r="W97" i="9" s="1"/>
  <c r="AM96" i="9"/>
  <c r="AM97" i="9" s="1"/>
  <c r="AY96" i="9"/>
  <c r="AY97" i="9" s="1"/>
  <c r="BK96" i="9"/>
  <c r="BK97" i="9" s="1"/>
  <c r="G110" i="9"/>
  <c r="G111" i="9" s="1"/>
  <c r="S110" i="9"/>
  <c r="S111" i="9" s="1"/>
  <c r="AE110" i="9"/>
  <c r="AE111" i="9" s="1"/>
  <c r="AU110" i="9"/>
  <c r="AU111" i="9" s="1"/>
  <c r="BG110" i="9"/>
  <c r="BG111" i="9" s="1"/>
  <c r="D67" i="12"/>
  <c r="AH65" i="8"/>
  <c r="AH66" i="8"/>
  <c r="D80" i="8"/>
  <c r="D81" i="8" s="1"/>
  <c r="D86" i="8" s="1"/>
  <c r="BD80" i="8"/>
  <c r="BD81" i="8" s="1"/>
  <c r="BP80" i="8"/>
  <c r="BP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2" i="9"/>
  <c r="N63" i="9" s="1"/>
  <c r="AP62" i="9"/>
  <c r="AP63" i="9" s="1"/>
  <c r="BB62" i="9"/>
  <c r="BB63" i="9" s="1"/>
  <c r="BN62" i="9"/>
  <c r="BN63" i="9" s="1"/>
  <c r="J80" i="9"/>
  <c r="J81" i="9" s="1"/>
  <c r="V80" i="9"/>
  <c r="V81" i="9" s="1"/>
  <c r="AL80" i="9"/>
  <c r="AL81" i="9" s="1"/>
  <c r="AX80" i="9"/>
  <c r="AX81" i="9" s="1"/>
  <c r="BJ80" i="9"/>
  <c r="BJ81" i="9" s="1"/>
  <c r="L96" i="9"/>
  <c r="L97" i="9" s="1"/>
  <c r="X96" i="9"/>
  <c r="X97" i="9" s="1"/>
  <c r="AN96" i="9"/>
  <c r="AN97" i="9" s="1"/>
  <c r="AZ96" i="9"/>
  <c r="AZ97" i="9" s="1"/>
  <c r="BL96" i="9"/>
  <c r="BL97" i="9" s="1"/>
  <c r="H110" i="9"/>
  <c r="H111" i="9" s="1"/>
  <c r="T110" i="9"/>
  <c r="T111" i="9" s="1"/>
  <c r="AJ110" i="9"/>
  <c r="AJ111" i="9" s="1"/>
  <c r="AV110" i="9"/>
  <c r="AV111" i="9" s="1"/>
  <c r="BH110" i="9"/>
  <c r="BH111" i="9" s="1"/>
  <c r="N115" i="12"/>
  <c r="BB101" i="12"/>
  <c r="BB48" i="12" s="1"/>
  <c r="AV80" i="8"/>
  <c r="AV81" i="8" s="1"/>
  <c r="AL98" i="8"/>
  <c r="AL99" i="8" s="1"/>
  <c r="BJ98" i="8"/>
  <c r="BJ99" i="8" s="1"/>
  <c r="F114" i="8"/>
  <c r="F115" i="8" s="1"/>
  <c r="R114" i="8"/>
  <c r="R115" i="8" s="1"/>
  <c r="AD114" i="8"/>
  <c r="AD115" i="8" s="1"/>
  <c r="AS114" i="8"/>
  <c r="AS115" i="8" s="1"/>
  <c r="BE114" i="8"/>
  <c r="BE115" i="8" s="1"/>
  <c r="BQ114" i="8"/>
  <c r="BQ115" i="8" s="1"/>
  <c r="F62" i="9"/>
  <c r="F63" i="9" s="1"/>
  <c r="R62" i="9"/>
  <c r="R63" i="9" s="1"/>
  <c r="AD62" i="9"/>
  <c r="AD63" i="9" s="1"/>
  <c r="AT62" i="9"/>
  <c r="AT63" i="9" s="1"/>
  <c r="BF62" i="9"/>
  <c r="BF63" i="9" s="1"/>
  <c r="N80" i="9"/>
  <c r="N81" i="9" s="1"/>
  <c r="Z80" i="9"/>
  <c r="Z81" i="9" s="1"/>
  <c r="AP80" i="9"/>
  <c r="AP81" i="9" s="1"/>
  <c r="BB80" i="9"/>
  <c r="BB81" i="9" s="1"/>
  <c r="BN80" i="9"/>
  <c r="BN81" i="9" s="1"/>
  <c r="D96" i="9"/>
  <c r="D97" i="9" s="1"/>
  <c r="AB96" i="9"/>
  <c r="AB97" i="9" s="1"/>
  <c r="AR96" i="9"/>
  <c r="AR97" i="9" s="1"/>
  <c r="BD96" i="9"/>
  <c r="BD97" i="9" s="1"/>
  <c r="BP96" i="9"/>
  <c r="BP97" i="9" s="1"/>
  <c r="L110" i="9"/>
  <c r="L111" i="9" s="1"/>
  <c r="X110" i="9"/>
  <c r="X111" i="9" s="1"/>
  <c r="AN110" i="9"/>
  <c r="AN111" i="9" s="1"/>
  <c r="AZ110" i="9"/>
  <c r="AZ111" i="9" s="1"/>
  <c r="BL110" i="9"/>
  <c r="BL111" i="9" s="1"/>
  <c r="G67" i="12"/>
  <c r="G48" i="12" s="1"/>
  <c r="AV84" i="12"/>
  <c r="AW115" i="12"/>
  <c r="AN85" i="12"/>
  <c r="AN48" i="12" s="1"/>
  <c r="AM67" i="12"/>
  <c r="AM48" i="12" s="1"/>
  <c r="R60" i="8"/>
  <c r="R61" i="8" s="1"/>
  <c r="G114" i="8"/>
  <c r="G115" i="8" s="1"/>
  <c r="G114" i="12"/>
  <c r="F100" i="12"/>
  <c r="M85" i="12"/>
  <c r="AR84" i="12"/>
  <c r="AO85" i="12"/>
  <c r="G84" i="12"/>
  <c r="BK80" i="9"/>
  <c r="BK81" i="9" s="1"/>
  <c r="BL80" i="9"/>
  <c r="BL81" i="9" s="1"/>
  <c r="BD80" i="9"/>
  <c r="BD81" i="9" s="1"/>
  <c r="F80" i="8"/>
  <c r="F81" i="8" s="1"/>
  <c r="F86" i="8" s="1"/>
  <c r="N80" i="8"/>
  <c r="N81" i="8" s="1"/>
  <c r="N86" i="8" s="1"/>
  <c r="V80" i="8"/>
  <c r="V81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AR80" i="8"/>
  <c r="AR81" i="8" s="1"/>
  <c r="AZ80" i="8"/>
  <c r="AZ81" i="8" s="1"/>
  <c r="BH80" i="8"/>
  <c r="BH81" i="8" s="1"/>
  <c r="AW85" i="12"/>
  <c r="AJ85" i="12"/>
  <c r="AK85" i="12"/>
  <c r="AK48" i="12" s="1"/>
  <c r="L85" i="12"/>
  <c r="AX85" i="12"/>
  <c r="BD85" i="12"/>
  <c r="BD48" i="12" s="1"/>
  <c r="BF84" i="12"/>
  <c r="I84" i="12"/>
  <c r="BL84" i="12"/>
  <c r="AZ85" i="12"/>
  <c r="AH105" i="9"/>
  <c r="AH89" i="9"/>
  <c r="AH71" i="9"/>
  <c r="AH7" i="8"/>
  <c r="AH53" i="8" s="1"/>
  <c r="AH7" i="12"/>
  <c r="AH55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I85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AU86" i="8" s="1"/>
  <c r="BC80" i="8"/>
  <c r="BC81" i="8" s="1"/>
  <c r="BC85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Q48" i="12"/>
  <c r="AV48" i="12"/>
  <c r="BP48" i="12"/>
  <c r="AC48" i="12"/>
  <c r="BO48" i="12"/>
  <c r="BQ48" i="12"/>
  <c r="S48" i="12"/>
  <c r="D48" i="12"/>
  <c r="AR48" i="12"/>
  <c r="I48" i="12"/>
  <c r="BS46" i="12"/>
  <c r="BT46" i="12" s="1"/>
  <c r="N48" i="12"/>
  <c r="AQ48" i="12"/>
  <c r="H48" i="12"/>
  <c r="BS47" i="12"/>
  <c r="BT47" i="12" s="1"/>
  <c r="AS48" i="12"/>
  <c r="J48" i="12"/>
  <c r="AL48" i="12"/>
  <c r="V48" i="12"/>
  <c r="P48" i="12"/>
  <c r="R48" i="12"/>
  <c r="U48" i="12"/>
  <c r="BC48" i="12"/>
  <c r="AT48" i="12"/>
  <c r="BM48" i="12"/>
  <c r="AD48" i="12"/>
  <c r="X48" i="12"/>
  <c r="BI48" i="12"/>
  <c r="Z48" i="12"/>
  <c r="BR103" i="8"/>
  <c r="BO114" i="8"/>
  <c r="BO115" i="8" s="1"/>
  <c r="BO60" i="8"/>
  <c r="BO61" i="8" s="1"/>
  <c r="BR101" i="9"/>
  <c r="BR86" i="9"/>
  <c r="BR49" i="9" s="1"/>
  <c r="BL80" i="8"/>
  <c r="BL81" i="8" s="1"/>
  <c r="AQ98" i="8"/>
  <c r="AQ99" i="8" s="1"/>
  <c r="BR67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2" i="9"/>
  <c r="Z63" i="9" s="1"/>
  <c r="BG96" i="9"/>
  <c r="BG97" i="9" s="1"/>
  <c r="H96" i="9"/>
  <c r="H97" i="9" s="1"/>
  <c r="P96" i="9"/>
  <c r="P97" i="9" s="1"/>
  <c r="BH80" i="9"/>
  <c r="BH81" i="9" s="1"/>
  <c r="AR80" i="9"/>
  <c r="AR81" i="9" s="1"/>
  <c r="J98" i="8"/>
  <c r="J99" i="8" s="1"/>
  <c r="J62" i="9"/>
  <c r="J63" i="9" s="1"/>
  <c r="BO96" i="9"/>
  <c r="BO97" i="9" s="1"/>
  <c r="T80" i="8"/>
  <c r="T81" i="8" s="1"/>
  <c r="T86" i="8" s="1"/>
  <c r="BR115" i="9"/>
  <c r="L60" i="8"/>
  <c r="L61" i="8" s="1"/>
  <c r="Q114" i="8"/>
  <c r="Q115" i="8" s="1"/>
  <c r="AM80" i="8"/>
  <c r="AM81" i="8" s="1"/>
  <c r="AM86" i="8" s="1"/>
  <c r="AK80" i="9"/>
  <c r="AK81" i="9" s="1"/>
  <c r="BR85" i="8"/>
  <c r="BR65" i="8"/>
  <c r="AZ80" i="9"/>
  <c r="AZ81" i="9" s="1"/>
  <c r="BD60" i="8"/>
  <c r="BD61" i="8" s="1"/>
  <c r="AS98" i="8"/>
  <c r="AS99" i="8" s="1"/>
  <c r="BH96" i="9"/>
  <c r="BH97" i="9" s="1"/>
  <c r="H60" i="8"/>
  <c r="H61" i="8" s="1"/>
  <c r="H62" i="9"/>
  <c r="H63" i="9" s="1"/>
  <c r="P62" i="9"/>
  <c r="P63" i="9" s="1"/>
  <c r="E47" i="9"/>
  <c r="E48" i="9"/>
  <c r="G48" i="9"/>
  <c r="G47" i="9"/>
  <c r="I47" i="9"/>
  <c r="I48" i="9"/>
  <c r="K48" i="9"/>
  <c r="K47" i="9"/>
  <c r="M47" i="9"/>
  <c r="M48" i="9"/>
  <c r="O48" i="9"/>
  <c r="O47" i="9"/>
  <c r="Q47" i="9"/>
  <c r="Q48" i="9"/>
  <c r="S48" i="9"/>
  <c r="S47" i="9"/>
  <c r="U47" i="9"/>
  <c r="U48" i="9"/>
  <c r="W48" i="9"/>
  <c r="W47" i="9"/>
  <c r="Y47" i="9"/>
  <c r="Y48" i="9"/>
  <c r="AA48" i="9"/>
  <c r="AA47" i="9"/>
  <c r="AC47" i="9"/>
  <c r="AC48" i="9"/>
  <c r="AE47" i="9"/>
  <c r="AE48" i="9"/>
  <c r="AJ47" i="9"/>
  <c r="AJ48" i="9"/>
  <c r="AL47" i="9"/>
  <c r="AL48" i="9"/>
  <c r="AN47" i="9"/>
  <c r="AN48" i="9"/>
  <c r="AP47" i="9"/>
  <c r="AP48" i="9"/>
  <c r="AR47" i="9"/>
  <c r="AR48" i="9"/>
  <c r="AT47" i="9"/>
  <c r="AT48" i="9"/>
  <c r="AV47" i="9"/>
  <c r="AV48" i="9"/>
  <c r="AX47" i="9"/>
  <c r="AX48" i="9"/>
  <c r="AZ47" i="9"/>
  <c r="AZ48" i="9"/>
  <c r="BB47" i="9"/>
  <c r="BB48" i="9"/>
  <c r="BD47" i="9"/>
  <c r="BD48" i="9"/>
  <c r="BF47" i="9"/>
  <c r="BF48" i="9"/>
  <c r="BH47" i="9"/>
  <c r="BH48" i="9"/>
  <c r="BJ47" i="9"/>
  <c r="BJ48" i="9"/>
  <c r="BL47" i="9"/>
  <c r="BL48" i="9"/>
  <c r="BN47" i="9"/>
  <c r="BN48" i="9"/>
  <c r="BP47" i="9"/>
  <c r="BP48" i="9"/>
  <c r="D48" i="9"/>
  <c r="D47" i="9"/>
  <c r="F48" i="9"/>
  <c r="F47" i="9"/>
  <c r="H48" i="9"/>
  <c r="H47" i="9"/>
  <c r="J48" i="9"/>
  <c r="J47" i="9"/>
  <c r="L48" i="9"/>
  <c r="L47" i="9"/>
  <c r="N48" i="9"/>
  <c r="N47" i="9"/>
  <c r="P48" i="9"/>
  <c r="P47" i="9"/>
  <c r="R48" i="9"/>
  <c r="R47" i="9"/>
  <c r="T48" i="9"/>
  <c r="T47" i="9"/>
  <c r="V48" i="9"/>
  <c r="V47" i="9"/>
  <c r="X48" i="9"/>
  <c r="X47" i="9"/>
  <c r="Z48" i="9"/>
  <c r="Z47" i="9"/>
  <c r="AB48" i="9"/>
  <c r="AB47" i="9"/>
  <c r="AD48" i="9"/>
  <c r="AD47" i="9"/>
  <c r="AK48" i="9"/>
  <c r="AK47" i="9"/>
  <c r="AM48" i="9"/>
  <c r="AM47" i="9"/>
  <c r="AO48" i="9"/>
  <c r="AO47" i="9"/>
  <c r="AQ48" i="9"/>
  <c r="AQ47" i="9"/>
  <c r="AS48" i="9"/>
  <c r="AS47" i="9"/>
  <c r="AU48" i="9"/>
  <c r="AU47" i="9"/>
  <c r="AW48" i="9"/>
  <c r="AW47" i="9"/>
  <c r="AY48" i="9"/>
  <c r="AY47" i="9"/>
  <c r="BA48" i="9"/>
  <c r="BA47" i="9"/>
  <c r="BC48" i="9"/>
  <c r="BC47" i="9"/>
  <c r="BE48" i="9"/>
  <c r="BE47" i="9"/>
  <c r="BG48" i="9"/>
  <c r="BG47" i="9"/>
  <c r="BI48" i="9"/>
  <c r="BI47" i="9"/>
  <c r="BK48" i="9"/>
  <c r="BK47" i="9"/>
  <c r="BM48" i="9"/>
  <c r="BM47" i="9"/>
  <c r="BO48" i="9"/>
  <c r="BO47" i="9"/>
  <c r="BQ48" i="9"/>
  <c r="BQ47" i="9"/>
  <c r="E105" i="9"/>
  <c r="E89" i="9"/>
  <c r="E55" i="9"/>
  <c r="E71" i="9"/>
  <c r="G105" i="9"/>
  <c r="G55" i="9"/>
  <c r="G89" i="9"/>
  <c r="G71" i="9"/>
  <c r="I105" i="9"/>
  <c r="I89" i="9"/>
  <c r="I55" i="9"/>
  <c r="I71" i="9"/>
  <c r="K105" i="9"/>
  <c r="K55" i="9"/>
  <c r="K89" i="9"/>
  <c r="K71" i="9"/>
  <c r="M105" i="9"/>
  <c r="M89" i="9"/>
  <c r="M55" i="9"/>
  <c r="M71" i="9"/>
  <c r="O105" i="9"/>
  <c r="O55" i="9"/>
  <c r="O89" i="9"/>
  <c r="O71" i="9"/>
  <c r="Q105" i="9"/>
  <c r="Q89" i="9"/>
  <c r="Q55" i="9"/>
  <c r="Q71" i="9"/>
  <c r="S105" i="9"/>
  <c r="S55" i="9"/>
  <c r="S89" i="9"/>
  <c r="S71" i="9"/>
  <c r="U105" i="9"/>
  <c r="U89" i="9"/>
  <c r="U55" i="9"/>
  <c r="U71" i="9"/>
  <c r="Y105" i="9"/>
  <c r="Y89" i="9"/>
  <c r="Y71" i="9"/>
  <c r="Y55" i="9"/>
  <c r="AA105" i="9"/>
  <c r="AA89" i="9"/>
  <c r="AA71" i="9"/>
  <c r="AA55" i="9"/>
  <c r="AC105" i="9"/>
  <c r="AC89" i="9"/>
  <c r="AC71" i="9"/>
  <c r="AC55" i="9"/>
  <c r="AE105" i="9"/>
  <c r="AE89" i="9"/>
  <c r="AE71" i="9"/>
  <c r="AE55" i="9"/>
  <c r="AJ105" i="9"/>
  <c r="AJ89" i="9"/>
  <c r="AJ71" i="9"/>
  <c r="AJ55" i="9"/>
  <c r="AL105" i="9"/>
  <c r="AL89" i="9"/>
  <c r="AL71" i="9"/>
  <c r="AL55" i="9"/>
  <c r="AN105" i="9"/>
  <c r="AN89" i="9"/>
  <c r="AN71" i="9"/>
  <c r="AN55" i="9"/>
  <c r="AP105" i="9"/>
  <c r="AP89" i="9"/>
  <c r="AP71" i="9"/>
  <c r="AP55" i="9"/>
  <c r="AR105" i="9"/>
  <c r="AR89" i="9"/>
  <c r="AR71" i="9"/>
  <c r="AR55" i="9"/>
  <c r="AT105" i="9"/>
  <c r="AT89" i="9"/>
  <c r="AT71" i="9"/>
  <c r="AT55" i="9"/>
  <c r="AV105" i="9"/>
  <c r="AV89" i="9"/>
  <c r="AV71" i="9"/>
  <c r="AV55" i="9"/>
  <c r="AX105" i="9"/>
  <c r="AX89" i="9"/>
  <c r="AX71" i="9"/>
  <c r="AX55" i="9"/>
  <c r="AZ105" i="9"/>
  <c r="AZ89" i="9"/>
  <c r="AZ71" i="9"/>
  <c r="AZ55" i="9"/>
  <c r="BB105" i="9"/>
  <c r="BB89" i="9"/>
  <c r="BB71" i="9"/>
  <c r="BB55" i="9"/>
  <c r="BD105" i="9"/>
  <c r="BD89" i="9"/>
  <c r="BD71" i="9"/>
  <c r="BD55" i="9"/>
  <c r="BF105" i="9"/>
  <c r="BF89" i="9"/>
  <c r="BF71" i="9"/>
  <c r="BF55" i="9"/>
  <c r="BH105" i="9"/>
  <c r="BH89" i="9"/>
  <c r="BH71" i="9"/>
  <c r="BH55" i="9"/>
  <c r="BJ105" i="9"/>
  <c r="BJ89" i="9"/>
  <c r="BJ71" i="9"/>
  <c r="BJ55" i="9"/>
  <c r="BL105" i="9"/>
  <c r="BL89" i="9"/>
  <c r="BL71" i="9"/>
  <c r="BL55" i="9"/>
  <c r="BN105" i="9"/>
  <c r="BN89" i="9"/>
  <c r="BN71" i="9"/>
  <c r="BN55" i="9"/>
  <c r="BP105" i="9"/>
  <c r="BP89" i="9"/>
  <c r="BP71" i="9"/>
  <c r="BP55" i="9"/>
  <c r="D113" i="9"/>
  <c r="D114" i="9" s="1"/>
  <c r="D99" i="9"/>
  <c r="D100" i="9" s="1"/>
  <c r="D65" i="9"/>
  <c r="D66" i="9" s="1"/>
  <c r="D83" i="9"/>
  <c r="D84" i="9" s="1"/>
  <c r="F113" i="9"/>
  <c r="F114" i="9" s="1"/>
  <c r="F99" i="9"/>
  <c r="F100" i="9" s="1"/>
  <c r="F65" i="9"/>
  <c r="F66" i="9" s="1"/>
  <c r="F83" i="9"/>
  <c r="F84" i="9" s="1"/>
  <c r="H113" i="9"/>
  <c r="H114" i="9" s="1"/>
  <c r="H99" i="9"/>
  <c r="H100" i="9" s="1"/>
  <c r="H65" i="9"/>
  <c r="H66" i="9" s="1"/>
  <c r="H83" i="9"/>
  <c r="H84" i="9" s="1"/>
  <c r="J113" i="9"/>
  <c r="J114" i="9" s="1"/>
  <c r="J99" i="9"/>
  <c r="J100" i="9" s="1"/>
  <c r="J65" i="9"/>
  <c r="J66" i="9" s="1"/>
  <c r="J83" i="9"/>
  <c r="J84" i="9" s="1"/>
  <c r="L113" i="9"/>
  <c r="L114" i="9" s="1"/>
  <c r="L99" i="9"/>
  <c r="L100" i="9" s="1"/>
  <c r="L65" i="9"/>
  <c r="L66" i="9" s="1"/>
  <c r="L83" i="9"/>
  <c r="L84" i="9" s="1"/>
  <c r="N113" i="9"/>
  <c r="N114" i="9" s="1"/>
  <c r="N99" i="9"/>
  <c r="N100" i="9" s="1"/>
  <c r="N65" i="9"/>
  <c r="N66" i="9" s="1"/>
  <c r="N83" i="9"/>
  <c r="N84" i="9" s="1"/>
  <c r="P113" i="9"/>
  <c r="P114" i="9" s="1"/>
  <c r="P99" i="9"/>
  <c r="P100" i="9" s="1"/>
  <c r="P65" i="9"/>
  <c r="P66" i="9" s="1"/>
  <c r="P83" i="9"/>
  <c r="P84" i="9" s="1"/>
  <c r="R113" i="9"/>
  <c r="R114" i="9" s="1"/>
  <c r="R99" i="9"/>
  <c r="R100" i="9" s="1"/>
  <c r="R65" i="9"/>
  <c r="R66" i="9" s="1"/>
  <c r="R83" i="9"/>
  <c r="R84" i="9" s="1"/>
  <c r="T113" i="9"/>
  <c r="T114" i="9" s="1"/>
  <c r="T99" i="9"/>
  <c r="T100" i="9" s="1"/>
  <c r="T65" i="9"/>
  <c r="T66" i="9" s="1"/>
  <c r="T83" i="9"/>
  <c r="T84" i="9" s="1"/>
  <c r="V113" i="9"/>
  <c r="V114" i="9" s="1"/>
  <c r="V99" i="9"/>
  <c r="V100" i="9" s="1"/>
  <c r="V65" i="9"/>
  <c r="V66" i="9" s="1"/>
  <c r="V83" i="9"/>
  <c r="V84" i="9" s="1"/>
  <c r="X113" i="9"/>
  <c r="X114" i="9" s="1"/>
  <c r="X99" i="9"/>
  <c r="X100" i="9" s="1"/>
  <c r="X65" i="9"/>
  <c r="X66" i="9" s="1"/>
  <c r="X83" i="9"/>
  <c r="X84" i="9" s="1"/>
  <c r="Z113" i="9"/>
  <c r="Z114" i="9" s="1"/>
  <c r="Z99" i="9"/>
  <c r="Z100" i="9" s="1"/>
  <c r="Z65" i="9"/>
  <c r="Z66" i="9" s="1"/>
  <c r="Z83" i="9"/>
  <c r="Z84" i="9" s="1"/>
  <c r="AB113" i="9"/>
  <c r="AB114" i="9" s="1"/>
  <c r="AB99" i="9"/>
  <c r="AB100" i="9" s="1"/>
  <c r="AB65" i="9"/>
  <c r="AB66" i="9" s="1"/>
  <c r="AB83" i="9"/>
  <c r="AB84" i="9" s="1"/>
  <c r="AD113" i="9"/>
  <c r="AD114" i="9" s="1"/>
  <c r="AD99" i="9"/>
  <c r="AD100" i="9" s="1"/>
  <c r="AD65" i="9"/>
  <c r="AD66" i="9" s="1"/>
  <c r="AD83" i="9"/>
  <c r="AD84" i="9" s="1"/>
  <c r="AK113" i="9"/>
  <c r="AK114" i="9" s="1"/>
  <c r="AK99" i="9"/>
  <c r="AK100" i="9" s="1"/>
  <c r="AK65" i="9"/>
  <c r="AK66" i="9" s="1"/>
  <c r="AK83" i="9"/>
  <c r="AK84" i="9" s="1"/>
  <c r="AM113" i="9"/>
  <c r="AM114" i="9" s="1"/>
  <c r="AM99" i="9"/>
  <c r="AM100" i="9" s="1"/>
  <c r="AM65" i="9"/>
  <c r="AM66" i="9" s="1"/>
  <c r="AM83" i="9"/>
  <c r="AM84" i="9" s="1"/>
  <c r="AO113" i="9"/>
  <c r="AO114" i="9" s="1"/>
  <c r="AO99" i="9"/>
  <c r="AO100" i="9" s="1"/>
  <c r="AO65" i="9"/>
  <c r="AO66" i="9" s="1"/>
  <c r="AO83" i="9"/>
  <c r="AO84" i="9" s="1"/>
  <c r="AQ113" i="9"/>
  <c r="AQ114" i="9" s="1"/>
  <c r="AQ99" i="9"/>
  <c r="AQ100" i="9" s="1"/>
  <c r="AQ65" i="9"/>
  <c r="AQ66" i="9" s="1"/>
  <c r="AQ83" i="9"/>
  <c r="AQ84" i="9" s="1"/>
  <c r="AS113" i="9"/>
  <c r="AS114" i="9" s="1"/>
  <c r="AS99" i="9"/>
  <c r="AS100" i="9" s="1"/>
  <c r="AS65" i="9"/>
  <c r="AS66" i="9" s="1"/>
  <c r="AS83" i="9"/>
  <c r="AS84" i="9" s="1"/>
  <c r="AU113" i="9"/>
  <c r="AU114" i="9" s="1"/>
  <c r="AU99" i="9"/>
  <c r="AU100" i="9" s="1"/>
  <c r="AU65" i="9"/>
  <c r="AU66" i="9" s="1"/>
  <c r="AU83" i="9"/>
  <c r="AU84" i="9" s="1"/>
  <c r="AW113" i="9"/>
  <c r="AW114" i="9" s="1"/>
  <c r="AW99" i="9"/>
  <c r="AW100" i="9" s="1"/>
  <c r="AW65" i="9"/>
  <c r="AW66" i="9" s="1"/>
  <c r="AW83" i="9"/>
  <c r="AW84" i="9" s="1"/>
  <c r="AY113" i="9"/>
  <c r="AY114" i="9" s="1"/>
  <c r="AY99" i="9"/>
  <c r="AY100" i="9" s="1"/>
  <c r="AY65" i="9"/>
  <c r="AY66" i="9" s="1"/>
  <c r="AY83" i="9"/>
  <c r="AY84" i="9" s="1"/>
  <c r="BA113" i="9"/>
  <c r="BA114" i="9" s="1"/>
  <c r="BA99" i="9"/>
  <c r="BA100" i="9" s="1"/>
  <c r="BA65" i="9"/>
  <c r="BA66" i="9" s="1"/>
  <c r="BA83" i="9"/>
  <c r="BA84" i="9" s="1"/>
  <c r="BC113" i="9"/>
  <c r="BC114" i="9" s="1"/>
  <c r="BC99" i="9"/>
  <c r="BC100" i="9" s="1"/>
  <c r="BC65" i="9"/>
  <c r="BC66" i="9" s="1"/>
  <c r="BC83" i="9"/>
  <c r="BC84" i="9" s="1"/>
  <c r="BE113" i="9"/>
  <c r="BE114" i="9" s="1"/>
  <c r="BE99" i="9"/>
  <c r="BE100" i="9" s="1"/>
  <c r="BE65" i="9"/>
  <c r="BE66" i="9" s="1"/>
  <c r="BE83" i="9"/>
  <c r="BE84" i="9" s="1"/>
  <c r="BG113" i="9"/>
  <c r="BG114" i="9" s="1"/>
  <c r="BG99" i="9"/>
  <c r="BG100" i="9" s="1"/>
  <c r="BG65" i="9"/>
  <c r="BG66" i="9" s="1"/>
  <c r="BG83" i="9"/>
  <c r="BG84" i="9" s="1"/>
  <c r="BI113" i="9"/>
  <c r="BI114" i="9" s="1"/>
  <c r="BI99" i="9"/>
  <c r="BI100" i="9" s="1"/>
  <c r="BI65" i="9"/>
  <c r="BI66" i="9" s="1"/>
  <c r="BI83" i="9"/>
  <c r="BI84" i="9" s="1"/>
  <c r="BK113" i="9"/>
  <c r="BK114" i="9" s="1"/>
  <c r="BK99" i="9"/>
  <c r="BK100" i="9" s="1"/>
  <c r="BK65" i="9"/>
  <c r="BK66" i="9" s="1"/>
  <c r="BK83" i="9"/>
  <c r="BK84" i="9" s="1"/>
  <c r="BM113" i="9"/>
  <c r="BM114" i="9" s="1"/>
  <c r="BM99" i="9"/>
  <c r="BM100" i="9" s="1"/>
  <c r="BM65" i="9"/>
  <c r="BM66" i="9" s="1"/>
  <c r="BM83" i="9"/>
  <c r="BM84" i="9" s="1"/>
  <c r="BO113" i="9"/>
  <c r="BO114" i="9" s="1"/>
  <c r="BO99" i="9"/>
  <c r="BO100" i="9" s="1"/>
  <c r="BO65" i="9"/>
  <c r="BO66" i="9" s="1"/>
  <c r="BO83" i="9"/>
  <c r="BO84" i="9" s="1"/>
  <c r="BQ113" i="9"/>
  <c r="BQ114" i="9" s="1"/>
  <c r="BQ99" i="9"/>
  <c r="BQ100" i="9" s="1"/>
  <c r="BQ65" i="9"/>
  <c r="BQ66" i="9" s="1"/>
  <c r="BQ83" i="9"/>
  <c r="BQ84" i="9" s="1"/>
  <c r="D105" i="9"/>
  <c r="D89" i="9"/>
  <c r="D71" i="9"/>
  <c r="D55" i="9"/>
  <c r="F105" i="9"/>
  <c r="F89" i="9"/>
  <c r="F71" i="9"/>
  <c r="F55" i="9"/>
  <c r="H105" i="9"/>
  <c r="H89" i="9"/>
  <c r="H71" i="9"/>
  <c r="H55" i="9"/>
  <c r="J105" i="9"/>
  <c r="J89" i="9"/>
  <c r="J71" i="9"/>
  <c r="J55" i="9"/>
  <c r="L105" i="9"/>
  <c r="L89" i="9"/>
  <c r="L71" i="9"/>
  <c r="L55" i="9"/>
  <c r="N105" i="9"/>
  <c r="N89" i="9"/>
  <c r="N71" i="9"/>
  <c r="N55" i="9"/>
  <c r="P105" i="9"/>
  <c r="P89" i="9"/>
  <c r="P71" i="9"/>
  <c r="P55" i="9"/>
  <c r="R105" i="9"/>
  <c r="R89" i="9"/>
  <c r="R71" i="9"/>
  <c r="R55" i="9"/>
  <c r="T105" i="9"/>
  <c r="T89" i="9"/>
  <c r="T71" i="9"/>
  <c r="T55" i="9"/>
  <c r="V105" i="9"/>
  <c r="V89" i="9"/>
  <c r="V71" i="9"/>
  <c r="V55" i="9"/>
  <c r="X105" i="9"/>
  <c r="X55" i="9"/>
  <c r="X89" i="9"/>
  <c r="X71" i="9"/>
  <c r="Z105" i="9"/>
  <c r="Z89" i="9"/>
  <c r="Z55" i="9"/>
  <c r="Z71" i="9"/>
  <c r="AB105" i="9"/>
  <c r="AB55" i="9"/>
  <c r="AB89" i="9"/>
  <c r="AB71" i="9"/>
  <c r="AD105" i="9"/>
  <c r="AD89" i="9"/>
  <c r="AD55" i="9"/>
  <c r="AD71" i="9"/>
  <c r="AK105" i="9"/>
  <c r="AK89" i="9"/>
  <c r="AK55" i="9"/>
  <c r="AK71" i="9"/>
  <c r="AM105" i="9"/>
  <c r="AM55" i="9"/>
  <c r="AM89" i="9"/>
  <c r="AM71" i="9"/>
  <c r="AO105" i="9"/>
  <c r="AO89" i="9"/>
  <c r="AO55" i="9"/>
  <c r="AO71" i="9"/>
  <c r="AQ105" i="9"/>
  <c r="AQ55" i="9"/>
  <c r="AQ89" i="9"/>
  <c r="AQ71" i="9"/>
  <c r="AS105" i="9"/>
  <c r="AS89" i="9"/>
  <c r="AS55" i="9"/>
  <c r="AS71" i="9"/>
  <c r="AU105" i="9"/>
  <c r="AU55" i="9"/>
  <c r="AU89" i="9"/>
  <c r="AU71" i="9"/>
  <c r="AW105" i="9"/>
  <c r="AW89" i="9"/>
  <c r="AW55" i="9"/>
  <c r="AW71" i="9"/>
  <c r="AY105" i="9"/>
  <c r="AY89" i="9"/>
  <c r="AY55" i="9"/>
  <c r="AY71" i="9"/>
  <c r="BA105" i="9"/>
  <c r="BA89" i="9"/>
  <c r="BA55" i="9"/>
  <c r="BA71" i="9"/>
  <c r="BC105" i="9"/>
  <c r="BC89" i="9"/>
  <c r="BC55" i="9"/>
  <c r="BC71" i="9"/>
  <c r="BE105" i="9"/>
  <c r="BE89" i="9"/>
  <c r="BE55" i="9"/>
  <c r="BE71" i="9"/>
  <c r="BG105" i="9"/>
  <c r="BG89" i="9"/>
  <c r="BG55" i="9"/>
  <c r="BG71" i="9"/>
  <c r="BI105" i="9"/>
  <c r="BI89" i="9"/>
  <c r="BI55" i="9"/>
  <c r="BI71" i="9"/>
  <c r="BK105" i="9"/>
  <c r="BK89" i="9"/>
  <c r="BK55" i="9"/>
  <c r="BK71" i="9"/>
  <c r="BM105" i="9"/>
  <c r="BM89" i="9"/>
  <c r="BM55" i="9"/>
  <c r="BM71" i="9"/>
  <c r="BO105" i="9"/>
  <c r="BO89" i="9"/>
  <c r="BO55" i="9"/>
  <c r="BO71" i="9"/>
  <c r="BQ105" i="9"/>
  <c r="BQ89" i="9"/>
  <c r="BQ55" i="9"/>
  <c r="BQ71" i="9"/>
  <c r="E113" i="9"/>
  <c r="E114" i="9" s="1"/>
  <c r="E99" i="9"/>
  <c r="E100" i="9" s="1"/>
  <c r="E83" i="9"/>
  <c r="E84" i="9" s="1"/>
  <c r="E65" i="9"/>
  <c r="E66" i="9" s="1"/>
  <c r="G113" i="9"/>
  <c r="G114" i="9" s="1"/>
  <c r="G99" i="9"/>
  <c r="G100" i="9" s="1"/>
  <c r="G83" i="9"/>
  <c r="G84" i="9" s="1"/>
  <c r="G65" i="9"/>
  <c r="G66" i="9" s="1"/>
  <c r="I113" i="9"/>
  <c r="I114" i="9" s="1"/>
  <c r="I99" i="9"/>
  <c r="I100" i="9" s="1"/>
  <c r="I83" i="9"/>
  <c r="I84" i="9" s="1"/>
  <c r="I65" i="9"/>
  <c r="I66" i="9" s="1"/>
  <c r="K113" i="9"/>
  <c r="K114" i="9" s="1"/>
  <c r="K99" i="9"/>
  <c r="K100" i="9" s="1"/>
  <c r="K83" i="9"/>
  <c r="K84" i="9" s="1"/>
  <c r="K65" i="9"/>
  <c r="K66" i="9" s="1"/>
  <c r="M113" i="9"/>
  <c r="M114" i="9" s="1"/>
  <c r="M99" i="9"/>
  <c r="M100" i="9" s="1"/>
  <c r="M83" i="9"/>
  <c r="M84" i="9" s="1"/>
  <c r="M65" i="9"/>
  <c r="M66" i="9" s="1"/>
  <c r="O113" i="9"/>
  <c r="O114" i="9" s="1"/>
  <c r="O99" i="9"/>
  <c r="O100" i="9" s="1"/>
  <c r="O83" i="9"/>
  <c r="O84" i="9" s="1"/>
  <c r="O65" i="9"/>
  <c r="O66" i="9" s="1"/>
  <c r="Q113" i="9"/>
  <c r="Q114" i="9" s="1"/>
  <c r="Q99" i="9"/>
  <c r="Q100" i="9" s="1"/>
  <c r="Q83" i="9"/>
  <c r="Q84" i="9" s="1"/>
  <c r="Q65" i="9"/>
  <c r="Q66" i="9" s="1"/>
  <c r="S113" i="9"/>
  <c r="S114" i="9" s="1"/>
  <c r="S99" i="9"/>
  <c r="S100" i="9" s="1"/>
  <c r="S83" i="9"/>
  <c r="S84" i="9" s="1"/>
  <c r="S65" i="9"/>
  <c r="S66" i="9" s="1"/>
  <c r="U113" i="9"/>
  <c r="U114" i="9" s="1"/>
  <c r="U99" i="9"/>
  <c r="U100" i="9" s="1"/>
  <c r="U83" i="9"/>
  <c r="U84" i="9" s="1"/>
  <c r="U65" i="9"/>
  <c r="U66" i="9" s="1"/>
  <c r="W113" i="9"/>
  <c r="W114" i="9" s="1"/>
  <c r="W99" i="9"/>
  <c r="W100" i="9" s="1"/>
  <c r="W83" i="9"/>
  <c r="W84" i="9" s="1"/>
  <c r="W65" i="9"/>
  <c r="W66" i="9" s="1"/>
  <c r="Y113" i="9"/>
  <c r="Y114" i="9" s="1"/>
  <c r="Y99" i="9"/>
  <c r="Y100" i="9" s="1"/>
  <c r="Y83" i="9"/>
  <c r="Y84" i="9" s="1"/>
  <c r="Y65" i="9"/>
  <c r="Y66" i="9" s="1"/>
  <c r="AA113" i="9"/>
  <c r="AA114" i="9" s="1"/>
  <c r="AA99" i="9"/>
  <c r="AA100" i="9" s="1"/>
  <c r="AA83" i="9"/>
  <c r="AA84" i="9" s="1"/>
  <c r="AA65" i="9"/>
  <c r="AA66" i="9" s="1"/>
  <c r="AC113" i="9"/>
  <c r="AC114" i="9" s="1"/>
  <c r="AC99" i="9"/>
  <c r="AC100" i="9" s="1"/>
  <c r="AC83" i="9"/>
  <c r="AC84" i="9" s="1"/>
  <c r="AC65" i="9"/>
  <c r="AC66" i="9" s="1"/>
  <c r="AE113" i="9"/>
  <c r="AE114" i="9" s="1"/>
  <c r="AE99" i="9"/>
  <c r="AE100" i="9" s="1"/>
  <c r="AE83" i="9"/>
  <c r="AE84" i="9" s="1"/>
  <c r="AE65" i="9"/>
  <c r="AE66" i="9" s="1"/>
  <c r="AJ113" i="9"/>
  <c r="AJ114" i="9" s="1"/>
  <c r="AJ99" i="9"/>
  <c r="AJ100" i="9" s="1"/>
  <c r="AJ83" i="9"/>
  <c r="AJ84" i="9" s="1"/>
  <c r="AJ65" i="9"/>
  <c r="AJ66" i="9" s="1"/>
  <c r="AL113" i="9"/>
  <c r="AL114" i="9" s="1"/>
  <c r="AL99" i="9"/>
  <c r="AL100" i="9" s="1"/>
  <c r="AL83" i="9"/>
  <c r="AL84" i="9" s="1"/>
  <c r="AL65" i="9"/>
  <c r="AL66" i="9" s="1"/>
  <c r="AN113" i="9"/>
  <c r="AN114" i="9" s="1"/>
  <c r="AN99" i="9"/>
  <c r="AN100" i="9" s="1"/>
  <c r="AN83" i="9"/>
  <c r="AN84" i="9" s="1"/>
  <c r="AN65" i="9"/>
  <c r="AN66" i="9" s="1"/>
  <c r="AP113" i="9"/>
  <c r="AP114" i="9" s="1"/>
  <c r="AP99" i="9"/>
  <c r="AP100" i="9" s="1"/>
  <c r="AP83" i="9"/>
  <c r="AP84" i="9" s="1"/>
  <c r="AP65" i="9"/>
  <c r="AP66" i="9" s="1"/>
  <c r="AR113" i="9"/>
  <c r="AR114" i="9" s="1"/>
  <c r="AR99" i="9"/>
  <c r="AR100" i="9" s="1"/>
  <c r="AR83" i="9"/>
  <c r="AR84" i="9" s="1"/>
  <c r="AR65" i="9"/>
  <c r="AR66" i="9" s="1"/>
  <c r="AT113" i="9"/>
  <c r="AT114" i="9" s="1"/>
  <c r="AT99" i="9"/>
  <c r="AT100" i="9" s="1"/>
  <c r="AT83" i="9"/>
  <c r="AT84" i="9" s="1"/>
  <c r="AT65" i="9"/>
  <c r="AT66" i="9" s="1"/>
  <c r="AV113" i="9"/>
  <c r="AV114" i="9" s="1"/>
  <c r="AV99" i="9"/>
  <c r="AV100" i="9" s="1"/>
  <c r="AV83" i="9"/>
  <c r="AV84" i="9" s="1"/>
  <c r="AV65" i="9"/>
  <c r="AV66" i="9" s="1"/>
  <c r="AX113" i="9"/>
  <c r="AX114" i="9" s="1"/>
  <c r="AX99" i="9"/>
  <c r="AX100" i="9" s="1"/>
  <c r="AX83" i="9"/>
  <c r="AX84" i="9" s="1"/>
  <c r="AX65" i="9"/>
  <c r="AX66" i="9" s="1"/>
  <c r="AZ113" i="9"/>
  <c r="AZ114" i="9" s="1"/>
  <c r="AZ99" i="9"/>
  <c r="AZ100" i="9" s="1"/>
  <c r="AZ83" i="9"/>
  <c r="AZ84" i="9" s="1"/>
  <c r="AZ65" i="9"/>
  <c r="AZ66" i="9" s="1"/>
  <c r="BB113" i="9"/>
  <c r="BB114" i="9" s="1"/>
  <c r="BB99" i="9"/>
  <c r="BB100" i="9" s="1"/>
  <c r="BB83" i="9"/>
  <c r="BB84" i="9" s="1"/>
  <c r="BB65" i="9"/>
  <c r="BB66" i="9" s="1"/>
  <c r="BD113" i="9"/>
  <c r="BD114" i="9" s="1"/>
  <c r="BD99" i="9"/>
  <c r="BD100" i="9" s="1"/>
  <c r="BD83" i="9"/>
  <c r="BD84" i="9" s="1"/>
  <c r="BD65" i="9"/>
  <c r="BD66" i="9" s="1"/>
  <c r="BF113" i="9"/>
  <c r="BF114" i="9" s="1"/>
  <c r="BF99" i="9"/>
  <c r="BF100" i="9" s="1"/>
  <c r="BF83" i="9"/>
  <c r="BF84" i="9" s="1"/>
  <c r="BF65" i="9"/>
  <c r="BF66" i="9" s="1"/>
  <c r="BH113" i="9"/>
  <c r="BH114" i="9" s="1"/>
  <c r="BH99" i="9"/>
  <c r="BH100" i="9" s="1"/>
  <c r="BH83" i="9"/>
  <c r="BH84" i="9" s="1"/>
  <c r="BH65" i="9"/>
  <c r="BH66" i="9" s="1"/>
  <c r="BJ113" i="9"/>
  <c r="BJ114" i="9" s="1"/>
  <c r="BJ99" i="9"/>
  <c r="BJ100" i="9" s="1"/>
  <c r="BJ83" i="9"/>
  <c r="BJ84" i="9" s="1"/>
  <c r="BJ65" i="9"/>
  <c r="BJ66" i="9" s="1"/>
  <c r="BL113" i="9"/>
  <c r="BL114" i="9" s="1"/>
  <c r="BL99" i="9"/>
  <c r="BL100" i="9" s="1"/>
  <c r="BL83" i="9"/>
  <c r="BL84" i="9" s="1"/>
  <c r="BL65" i="9"/>
  <c r="BL66" i="9" s="1"/>
  <c r="BN113" i="9"/>
  <c r="BN114" i="9" s="1"/>
  <c r="BN99" i="9"/>
  <c r="BN100" i="9" s="1"/>
  <c r="BN83" i="9"/>
  <c r="BN84" i="9" s="1"/>
  <c r="BN65" i="9"/>
  <c r="BN66" i="9" s="1"/>
  <c r="BP113" i="9"/>
  <c r="BP114" i="9" s="1"/>
  <c r="BP99" i="9"/>
  <c r="BP100" i="9" s="1"/>
  <c r="BP83" i="9"/>
  <c r="BP84" i="9" s="1"/>
  <c r="BP65" i="9"/>
  <c r="BP66" i="9" s="1"/>
  <c r="D46" i="9"/>
  <c r="F46" i="9"/>
  <c r="H46" i="9"/>
  <c r="J46" i="9"/>
  <c r="L46" i="9"/>
  <c r="N46" i="9"/>
  <c r="P46" i="9"/>
  <c r="R46" i="9"/>
  <c r="T46" i="9"/>
  <c r="V46" i="9"/>
  <c r="X46" i="9"/>
  <c r="Z46" i="9"/>
  <c r="AB46" i="9"/>
  <c r="AD46" i="9"/>
  <c r="AK46" i="9"/>
  <c r="AM46" i="9"/>
  <c r="AO46" i="9"/>
  <c r="AQ46" i="9"/>
  <c r="AS46" i="9"/>
  <c r="AU46" i="9"/>
  <c r="AW46" i="9"/>
  <c r="AY46" i="9"/>
  <c r="BA46" i="9"/>
  <c r="BC46" i="9"/>
  <c r="BE46" i="9"/>
  <c r="BG46" i="9"/>
  <c r="BI46" i="9"/>
  <c r="BK46" i="9"/>
  <c r="BM46" i="9"/>
  <c r="BO46" i="9"/>
  <c r="BQ46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5" i="8"/>
  <c r="J86" i="8"/>
  <c r="J85" i="8"/>
  <c r="N85" i="8"/>
  <c r="R85" i="8"/>
  <c r="V86" i="8"/>
  <c r="V85" i="8"/>
  <c r="X86" i="8"/>
  <c r="X85" i="8"/>
  <c r="Z85" i="8"/>
  <c r="Z86" i="8"/>
  <c r="AD85" i="8"/>
  <c r="AD86" i="8"/>
  <c r="AQ85" i="8"/>
  <c r="AQ86" i="8"/>
  <c r="AW85" i="8"/>
  <c r="AW86" i="8"/>
  <c r="AY85" i="8"/>
  <c r="BM85" i="8"/>
  <c r="BM86" i="8"/>
  <c r="BO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AC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F85" i="8" l="1"/>
  <c r="AJ48" i="12"/>
  <c r="BS67" i="12"/>
  <c r="BT67" i="12" s="1"/>
  <c r="BT118" i="12" s="1"/>
  <c r="N46" i="8"/>
  <c r="AO48" i="12"/>
  <c r="BC86" i="8"/>
  <c r="AO85" i="8"/>
  <c r="BS114" i="12"/>
  <c r="BT114" i="12" s="1"/>
  <c r="AX48" i="12"/>
  <c r="AU85" i="8"/>
  <c r="BJ46" i="8"/>
  <c r="AS85" i="8"/>
  <c r="BG85" i="8"/>
  <c r="BE86" i="8"/>
  <c r="AW48" i="12"/>
  <c r="AN46" i="8"/>
  <c r="BS100" i="12"/>
  <c r="BT100" i="12" s="1"/>
  <c r="Y46" i="8"/>
  <c r="AZ48" i="12"/>
  <c r="BI86" i="8"/>
  <c r="T85" i="8"/>
  <c r="AT46" i="8"/>
  <c r="M48" i="12"/>
  <c r="BQ85" i="8"/>
  <c r="L85" i="8"/>
  <c r="F101" i="9"/>
  <c r="Z101" i="9"/>
  <c r="BS85" i="12"/>
  <c r="BT85" i="12" s="1"/>
  <c r="BT119" i="12" s="1"/>
  <c r="L48" i="12"/>
  <c r="BS84" i="12"/>
  <c r="BT84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1" i="9"/>
  <c r="U46" i="8"/>
  <c r="Q46" i="8"/>
  <c r="AD67" i="9"/>
  <c r="AD85" i="9"/>
  <c r="AZ46" i="8"/>
  <c r="AN103" i="8"/>
  <c r="BN47" i="8"/>
  <c r="AQ67" i="9"/>
  <c r="L102" i="9"/>
  <c r="AM86" i="9"/>
  <c r="J67" i="9"/>
  <c r="AU102" i="9"/>
  <c r="E116" i="9"/>
  <c r="AN116" i="9"/>
  <c r="AV116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1" i="9"/>
  <c r="N101" i="9"/>
  <c r="X67" i="9"/>
  <c r="AM102" i="9"/>
  <c r="BE67" i="9"/>
  <c r="Q86" i="9"/>
  <c r="BG102" i="9"/>
  <c r="X101" i="9"/>
  <c r="BO101" i="9"/>
  <c r="S86" i="9"/>
  <c r="AU115" i="9"/>
  <c r="D102" i="9"/>
  <c r="AU101" i="9"/>
  <c r="AY102" i="9"/>
  <c r="P102" i="9"/>
  <c r="AJ101" i="9"/>
  <c r="L115" i="9"/>
  <c r="O103" i="8"/>
  <c r="F120" i="8"/>
  <c r="F119" i="8"/>
  <c r="AW120" i="8"/>
  <c r="BE120" i="8"/>
  <c r="BM119" i="8"/>
  <c r="V120" i="8"/>
  <c r="AD119" i="8"/>
  <c r="AO120" i="8"/>
  <c r="T115" i="9"/>
  <c r="BB102" i="9"/>
  <c r="AB115" i="9"/>
  <c r="AW101" i="9"/>
  <c r="BB101" i="9"/>
  <c r="K101" i="9"/>
  <c r="AM115" i="9"/>
  <c r="BH101" i="9"/>
  <c r="O102" i="9"/>
  <c r="BC115" i="9"/>
  <c r="U101" i="9"/>
  <c r="Q101" i="9"/>
  <c r="BK115" i="9"/>
  <c r="BQ101" i="9"/>
  <c r="AK101" i="9"/>
  <c r="AA101" i="9"/>
  <c r="D115" i="9"/>
  <c r="AC101" i="9"/>
  <c r="AR120" i="8"/>
  <c r="AK119" i="8"/>
  <c r="H67" i="9"/>
  <c r="BG67" i="9"/>
  <c r="BI86" i="9"/>
  <c r="BK67" i="9"/>
  <c r="L67" i="9"/>
  <c r="BM86" i="9"/>
  <c r="BQ86" i="9"/>
  <c r="AB67" i="9"/>
  <c r="F85" i="9"/>
  <c r="U86" i="9"/>
  <c r="V85" i="9"/>
  <c r="AU67" i="9"/>
  <c r="BD120" i="8"/>
  <c r="AN120" i="8"/>
  <c r="BK103" i="8"/>
  <c r="AE103" i="8"/>
  <c r="V115" i="9"/>
  <c r="BM115" i="9"/>
  <c r="Z115" i="9"/>
  <c r="AK86" i="9"/>
  <c r="BQ115" i="9"/>
  <c r="F115" i="9"/>
  <c r="AS115" i="9"/>
  <c r="J115" i="9"/>
  <c r="BA115" i="9"/>
  <c r="N115" i="9"/>
  <c r="AC116" i="9"/>
  <c r="BM101" i="9"/>
  <c r="AZ101" i="9"/>
  <c r="AA102" i="9"/>
  <c r="I101" i="9"/>
  <c r="O86" i="9"/>
  <c r="AW67" i="9"/>
  <c r="Z67" i="9"/>
  <c r="F67" i="9"/>
  <c r="BE86" i="9"/>
  <c r="N85" i="9"/>
  <c r="BA67" i="9"/>
  <c r="S120" i="8"/>
  <c r="U116" i="9"/>
  <c r="AW115" i="9"/>
  <c r="BI101" i="9"/>
  <c r="AO101" i="9"/>
  <c r="X102" i="9"/>
  <c r="D101" i="9"/>
  <c r="AP101" i="9"/>
  <c r="Y101" i="9"/>
  <c r="E101" i="9"/>
  <c r="BQ67" i="9"/>
  <c r="AW86" i="9"/>
  <c r="J85" i="9"/>
  <c r="AU119" i="8"/>
  <c r="V103" i="8"/>
  <c r="AP103" i="8"/>
  <c r="G116" i="9"/>
  <c r="BG101" i="9"/>
  <c r="AM101" i="9"/>
  <c r="V101" i="9"/>
  <c r="BP101" i="9"/>
  <c r="AP102" i="9"/>
  <c r="W101" i="9"/>
  <c r="BJ86" i="9"/>
  <c r="BM67" i="9"/>
  <c r="AS67" i="9"/>
  <c r="V67" i="9"/>
  <c r="AO86" i="9"/>
  <c r="H86" i="9"/>
  <c r="R103" i="8"/>
  <c r="BN101" i="9"/>
  <c r="AL101" i="9"/>
  <c r="BF86" i="9"/>
  <c r="R67" i="9"/>
  <c r="BE101" i="9"/>
  <c r="AL102" i="9"/>
  <c r="AX86" i="9"/>
  <c r="BI67" i="9"/>
  <c r="AO67" i="9"/>
  <c r="N67" i="9"/>
  <c r="D85" i="9"/>
  <c r="BF101" i="9"/>
  <c r="O101" i="9"/>
  <c r="AK67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2" i="9"/>
  <c r="P101" i="9"/>
  <c r="AT102" i="9"/>
  <c r="S102" i="9"/>
  <c r="W86" i="9"/>
  <c r="M116" i="9"/>
  <c r="BE115" i="9"/>
  <c r="AK115" i="9"/>
  <c r="BK101" i="9"/>
  <c r="BA101" i="9"/>
  <c r="AQ102" i="9"/>
  <c r="AB101" i="9"/>
  <c r="R101" i="9"/>
  <c r="H102" i="9"/>
  <c r="BJ102" i="9"/>
  <c r="AT101" i="9"/>
  <c r="AE102" i="9"/>
  <c r="S101" i="9"/>
  <c r="G101" i="9"/>
  <c r="AA86" i="9"/>
  <c r="BO67" i="9"/>
  <c r="AY67" i="9"/>
  <c r="P67" i="9"/>
  <c r="AS86" i="9"/>
  <c r="R85" i="9"/>
  <c r="O116" i="9"/>
  <c r="H101" i="9"/>
  <c r="AP86" i="9"/>
  <c r="BI115" i="9"/>
  <c r="BC102" i="9"/>
  <c r="AQ101" i="9"/>
  <c r="T102" i="9"/>
  <c r="BJ101" i="9"/>
  <c r="AX102" i="9"/>
  <c r="AE101" i="9"/>
  <c r="S116" i="9"/>
  <c r="AO115" i="9"/>
  <c r="R115" i="9"/>
  <c r="BO102" i="9"/>
  <c r="BC101" i="9"/>
  <c r="AS101" i="9"/>
  <c r="T101" i="9"/>
  <c r="J101" i="9"/>
  <c r="BN102" i="9"/>
  <c r="AX101" i="9"/>
  <c r="W102" i="9"/>
  <c r="K102" i="9"/>
  <c r="AT86" i="9"/>
  <c r="G86" i="9"/>
  <c r="BC67" i="9"/>
  <c r="AM67" i="9"/>
  <c r="T67" i="9"/>
  <c r="BA86" i="9"/>
  <c r="Z85" i="9"/>
  <c r="D86" i="9"/>
  <c r="K116" i="9"/>
  <c r="AD115" i="9"/>
  <c r="AY101" i="9"/>
  <c r="AB102" i="9"/>
  <c r="G102" i="9"/>
  <c r="D67" i="9"/>
  <c r="BP116" i="9"/>
  <c r="BK85" i="9"/>
  <c r="AU85" i="9"/>
  <c r="AB85" i="9"/>
  <c r="I86" i="9"/>
  <c r="AU86" i="9"/>
  <c r="P86" i="9"/>
  <c r="AY85" i="9"/>
  <c r="T86" i="9"/>
  <c r="AJ116" i="9"/>
  <c r="AM85" i="9"/>
  <c r="T85" i="9"/>
  <c r="BG85" i="9"/>
  <c r="X86" i="9"/>
  <c r="AZ116" i="9"/>
  <c r="E86" i="9"/>
  <c r="L86" i="9"/>
  <c r="BF102" i="9"/>
  <c r="AR101" i="9"/>
  <c r="AE86" i="9"/>
  <c r="K86" i="9"/>
  <c r="BC85" i="9"/>
  <c r="L85" i="9"/>
  <c r="AL86" i="9"/>
  <c r="M86" i="9"/>
  <c r="BC86" i="9"/>
  <c r="AQ85" i="9"/>
  <c r="AB86" i="9"/>
  <c r="BO85" i="9"/>
  <c r="BD116" i="9"/>
  <c r="X85" i="9"/>
  <c r="BH116" i="9"/>
  <c r="Y116" i="9"/>
  <c r="I116" i="9"/>
  <c r="BG115" i="9"/>
  <c r="AQ115" i="9"/>
  <c r="X115" i="9"/>
  <c r="H115" i="9"/>
  <c r="BM102" i="9"/>
  <c r="BE102" i="9"/>
  <c r="AW102" i="9"/>
  <c r="AO102" i="9"/>
  <c r="AD102" i="9"/>
  <c r="V102" i="9"/>
  <c r="N102" i="9"/>
  <c r="F102" i="9"/>
  <c r="BL102" i="9"/>
  <c r="BD102" i="9"/>
  <c r="AV102" i="9"/>
  <c r="AN102" i="9"/>
  <c r="AC102" i="9"/>
  <c r="U102" i="9"/>
  <c r="M102" i="9"/>
  <c r="E102" i="9"/>
  <c r="BQ85" i="9"/>
  <c r="BI85" i="9"/>
  <c r="BA85" i="9"/>
  <c r="AS85" i="9"/>
  <c r="AK85" i="9"/>
  <c r="Z86" i="9"/>
  <c r="R86" i="9"/>
  <c r="J86" i="9"/>
  <c r="BL116" i="9"/>
  <c r="BL101" i="9"/>
  <c r="BD101" i="9"/>
  <c r="AV101" i="9"/>
  <c r="AN101" i="9"/>
  <c r="M101" i="9"/>
  <c r="BK86" i="9"/>
  <c r="AR116" i="9"/>
  <c r="Q116" i="9"/>
  <c r="BO115" i="9"/>
  <c r="AY115" i="9"/>
  <c r="P115" i="9"/>
  <c r="BQ102" i="9"/>
  <c r="BI102" i="9"/>
  <c r="BA102" i="9"/>
  <c r="AS102" i="9"/>
  <c r="AK102" i="9"/>
  <c r="Z102" i="9"/>
  <c r="R102" i="9"/>
  <c r="J102" i="9"/>
  <c r="BP102" i="9"/>
  <c r="BH102" i="9"/>
  <c r="AZ102" i="9"/>
  <c r="AR102" i="9"/>
  <c r="AJ102" i="9"/>
  <c r="Y102" i="9"/>
  <c r="Q102" i="9"/>
  <c r="I102" i="9"/>
  <c r="BM85" i="9"/>
  <c r="BE85" i="9"/>
  <c r="AW85" i="9"/>
  <c r="AO85" i="9"/>
  <c r="AD86" i="9"/>
  <c r="V86" i="9"/>
  <c r="N86" i="9"/>
  <c r="F86" i="9"/>
  <c r="W116" i="9"/>
  <c r="BO86" i="9"/>
  <c r="BG86" i="9"/>
  <c r="AY86" i="9"/>
  <c r="AQ86" i="9"/>
  <c r="P85" i="9"/>
  <c r="H85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6" i="9"/>
  <c r="BB86" i="9"/>
  <c r="BN116" i="9"/>
  <c r="BJ116" i="9"/>
  <c r="BF116" i="9"/>
  <c r="BB116" i="9"/>
  <c r="AX116" i="9"/>
  <c r="AT116" i="9"/>
  <c r="AP116" i="9"/>
  <c r="AL116" i="9"/>
  <c r="AE116" i="9"/>
  <c r="AA116" i="9"/>
  <c r="W115" i="9"/>
  <c r="U115" i="9"/>
  <c r="S115" i="9"/>
  <c r="Q115" i="9"/>
  <c r="O115" i="9"/>
  <c r="M115" i="9"/>
  <c r="K115" i="9"/>
  <c r="I115" i="9"/>
  <c r="G115" i="9"/>
  <c r="E115" i="9"/>
  <c r="BQ116" i="9"/>
  <c r="BO116" i="9"/>
  <c r="BM116" i="9"/>
  <c r="BK116" i="9"/>
  <c r="BI116" i="9"/>
  <c r="BG116" i="9"/>
  <c r="BE116" i="9"/>
  <c r="BC116" i="9"/>
  <c r="BA116" i="9"/>
  <c r="AY116" i="9"/>
  <c r="AW116" i="9"/>
  <c r="AU116" i="9"/>
  <c r="AS116" i="9"/>
  <c r="AQ116" i="9"/>
  <c r="AO116" i="9"/>
  <c r="AM116" i="9"/>
  <c r="AK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BP86" i="9"/>
  <c r="BL86" i="9"/>
  <c r="BH86" i="9"/>
  <c r="BD86" i="9"/>
  <c r="AZ86" i="9"/>
  <c r="AV86" i="9"/>
  <c r="AR86" i="9"/>
  <c r="AN86" i="9"/>
  <c r="AJ86" i="9"/>
  <c r="AC86" i="9"/>
  <c r="Y86" i="9"/>
  <c r="U85" i="9"/>
  <c r="S85" i="9"/>
  <c r="Q85" i="9"/>
  <c r="O85" i="9"/>
  <c r="M85" i="9"/>
  <c r="K85" i="9"/>
  <c r="I85" i="9"/>
  <c r="G85" i="9"/>
  <c r="E85" i="9"/>
  <c r="BQ68" i="9"/>
  <c r="BO68" i="9"/>
  <c r="BM68" i="9"/>
  <c r="BK68" i="9"/>
  <c r="BI68" i="9"/>
  <c r="BG68" i="9"/>
  <c r="BE68" i="9"/>
  <c r="BC68" i="9"/>
  <c r="BA68" i="9"/>
  <c r="AY68" i="9"/>
  <c r="AW68" i="9"/>
  <c r="AU68" i="9"/>
  <c r="AS68" i="9"/>
  <c r="AQ68" i="9"/>
  <c r="AO68" i="9"/>
  <c r="AM68" i="9"/>
  <c r="AK68" i="9"/>
  <c r="AH49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5" i="9"/>
  <c r="BN115" i="9"/>
  <c r="BL115" i="9"/>
  <c r="BJ115" i="9"/>
  <c r="BH115" i="9"/>
  <c r="BF115" i="9"/>
  <c r="BD115" i="9"/>
  <c r="BB115" i="9"/>
  <c r="AZ115" i="9"/>
  <c r="AX115" i="9"/>
  <c r="AV115" i="9"/>
  <c r="AT115" i="9"/>
  <c r="AR115" i="9"/>
  <c r="AP115" i="9"/>
  <c r="AN115" i="9"/>
  <c r="AL115" i="9"/>
  <c r="AJ115" i="9"/>
  <c r="AE115" i="9"/>
  <c r="AC115" i="9"/>
  <c r="AA115" i="9"/>
  <c r="Y115" i="9"/>
  <c r="BP85" i="9"/>
  <c r="BN85" i="9"/>
  <c r="BL85" i="9"/>
  <c r="BJ85" i="9"/>
  <c r="BH85" i="9"/>
  <c r="BF85" i="9"/>
  <c r="BD85" i="9"/>
  <c r="BB85" i="9"/>
  <c r="AZ85" i="9"/>
  <c r="AX85" i="9"/>
  <c r="AV85" i="9"/>
  <c r="AT85" i="9"/>
  <c r="AR85" i="9"/>
  <c r="AP85" i="9"/>
  <c r="AN85" i="9"/>
  <c r="AL85" i="9"/>
  <c r="AJ85" i="9"/>
  <c r="AE85" i="9"/>
  <c r="AC85" i="9"/>
  <c r="AA85" i="9"/>
  <c r="Y85" i="9"/>
  <c r="W85" i="9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P68" i="9"/>
  <c r="BN68" i="9"/>
  <c r="BL68" i="9"/>
  <c r="BJ68" i="9"/>
  <c r="BH68" i="9"/>
  <c r="BF68" i="9"/>
  <c r="BD68" i="9"/>
  <c r="BB68" i="9"/>
  <c r="AZ68" i="9"/>
  <c r="AX68" i="9"/>
  <c r="AV68" i="9"/>
  <c r="AT68" i="9"/>
  <c r="AR68" i="9"/>
  <c r="AP68" i="9"/>
  <c r="AN68" i="9"/>
  <c r="AL68" i="9"/>
  <c r="AJ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BS48" i="9"/>
  <c r="BT48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T49" i="12" l="1"/>
  <c r="BS32" i="9"/>
  <c r="BE49" i="9"/>
  <c r="BS46" i="8"/>
  <c r="BT46" i="8" s="1"/>
  <c r="BS47" i="8"/>
  <c r="BT47" i="8" s="1"/>
  <c r="M49" i="9"/>
  <c r="BM49" i="9"/>
  <c r="S49" i="9"/>
  <c r="N49" i="9"/>
  <c r="Y49" i="9"/>
  <c r="BN49" i="9"/>
  <c r="AP49" i="9"/>
  <c r="H49" i="9"/>
  <c r="AQ49" i="9"/>
  <c r="AV49" i="9"/>
  <c r="AR49" i="9"/>
  <c r="BH49" i="9"/>
  <c r="AD49" i="9"/>
  <c r="AW49" i="9"/>
  <c r="F49" i="9"/>
  <c r="D49" i="9"/>
  <c r="AO49" i="9"/>
  <c r="V49" i="9"/>
  <c r="Q49" i="9"/>
  <c r="G49" i="9"/>
  <c r="BF49" i="9"/>
  <c r="T49" i="9"/>
  <c r="AM49" i="9"/>
  <c r="BC49" i="9"/>
  <c r="I49" i="9"/>
  <c r="R49" i="9"/>
  <c r="BA49" i="9"/>
  <c r="BQ49" i="9"/>
  <c r="AJ49" i="9"/>
  <c r="BP49" i="9"/>
  <c r="K49" i="9"/>
  <c r="O49" i="9"/>
  <c r="AE49" i="9"/>
  <c r="AX49" i="9"/>
  <c r="E49" i="9"/>
  <c r="L49" i="9"/>
  <c r="AU49" i="9"/>
  <c r="BK49" i="9"/>
  <c r="X49" i="9"/>
  <c r="BG49" i="9"/>
  <c r="BS101" i="9"/>
  <c r="BT101" i="9" s="1"/>
  <c r="AK49" i="9"/>
  <c r="BS116" i="9"/>
  <c r="BT116" i="9" s="1"/>
  <c r="BT122" i="9" s="1"/>
  <c r="AB49" i="9"/>
  <c r="BS115" i="9"/>
  <c r="BT115" i="9" s="1"/>
  <c r="AZ49" i="9"/>
  <c r="J49" i="9"/>
  <c r="Z49" i="9"/>
  <c r="AS49" i="9"/>
  <c r="BI49" i="9"/>
  <c r="BS86" i="9"/>
  <c r="BT86" i="9" s="1"/>
  <c r="G9" i="6" s="1"/>
  <c r="BS102" i="9"/>
  <c r="BT102" i="9" s="1"/>
  <c r="G17" i="6" s="1"/>
  <c r="BS85" i="9"/>
  <c r="BT85" i="9" s="1"/>
  <c r="W49" i="9"/>
  <c r="P49" i="9"/>
  <c r="AY49" i="9"/>
  <c r="BO49" i="9"/>
  <c r="U49" i="9"/>
  <c r="AN49" i="9"/>
  <c r="BD49" i="9"/>
  <c r="AL49" i="9"/>
  <c r="BB49" i="9"/>
  <c r="AC49" i="9"/>
  <c r="BL49" i="9"/>
  <c r="AA49" i="9"/>
  <c r="AT49" i="9"/>
  <c r="BJ49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7" i="9"/>
  <c r="BT67" i="9" s="1"/>
  <c r="BS66" i="8"/>
  <c r="BT66" i="8" s="1"/>
  <c r="BT122" i="8" s="1"/>
  <c r="BS68" i="9"/>
  <c r="BT68" i="9" s="1"/>
  <c r="BS65" i="8"/>
  <c r="BT65" i="8" s="1"/>
  <c r="BS103" i="8"/>
  <c r="BT103" i="8" s="1"/>
  <c r="G22" i="6" l="1"/>
  <c r="BT120" i="9"/>
  <c r="BT121" i="9"/>
  <c r="BT50" i="9"/>
  <c r="BT125" i="8"/>
  <c r="BT123" i="8"/>
  <c r="F17" i="6"/>
  <c r="BT50" i="8"/>
  <c r="F4" i="6"/>
  <c r="BT119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<sst xmlns="http://schemas.openxmlformats.org/spreadsheetml/2006/main" count="452" uniqueCount="106">
  <si>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</si>
  <si>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</si>
  <si>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</si>
  <si>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</si>
  <si>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</si>
  <si>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</si>
  <si>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</si>
  <si>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</si>
  <si>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</si>
  <si>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</si>
  <si>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</si>
  <si>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</si>
  <si>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</si>
  <si>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</si>
  <si>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</si>
  <si>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</si>
  <si>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</si>
  <si>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</si>
  <si>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</si>
  <si>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</si>
  <si>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</si>
  <si>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</si>
  <si>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</si>
  <si>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</si>
  <si>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</si>
  <si>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</si>
  <si>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</si>
  <si>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</si>
  <si>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</si>
  <si>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</si>
  <si>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</si>
  <si>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</si>
  <si>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</si>
  <si>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</si>
  <si>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</si>
  <si>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</si>
  <si>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</si>
  <si>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</si>
  <si>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</si>
  <si>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</si>
  <si>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</si>
  <si>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</si>
  <si>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</si>
  <si>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</si>
  <si>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</si>
  <si>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</si>
  <si>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</si>
  <si>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</si>
  <si>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</si>
  <si>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</si>
  <si>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</si>
  <si>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</si>
  <si>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</si>
  <si>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</si>
  <si>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</si>
  <si>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</si>
  <si>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</si>
  <si>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</si>
  <si>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</si>
  <si>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</si>
  <si>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</si>
  <si>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</si>
  <si>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</si>
  <si>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</si>
  <si>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</si>
  <si>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</si>
  <si>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</si>
  <si>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</si>
  <si>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</si>
  <si>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</si>
  <si>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</si>
  <si>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</si>
  <si>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</si>
  <si>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</si>
  <si>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</si>
  <si>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</si>
  <si>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</si>
  <si>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</si>
  <si>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</si>
  <si>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</si>
  <si>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</si>
  <si>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</si>
  <si>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</si>
  <si>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</si>
  <si>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</si>
  <si>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</si>
  <si>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</si>
  <si>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</si>
  <si>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</si>
  <si>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</si>
  <si>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</si>
  <si>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</si>
  <si>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</si>
  <si>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</si>
  <si>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</si>
  <si>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</si>
  <si>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</si>
  <si>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</si>
  <si>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</si>
  <si>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</si>
  <si>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</si>
  <si>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Пирожок рыбный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</si>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</sst>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0" fillId="0" borderId="3" xfId="0" applyFont="1" applyBorder="1"/>
    <xf numFmtId="0" fontId="20" fillId="0" borderId="3" xfId="0" applyNumberFormat="1" applyFont="1" applyBorder="1"/>
    <xf numFmtId="0" fontId="15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13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/>
    </xf>
    <xf numFmtId="165" fontId="11" fillId="0" borderId="12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topLeftCell="D1" zoomScale="66" zoomScaleNormal="66" workbookViewId="0">
      <selection activeCell="BR1" sqref="BR1:BR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D6" s="104" t="s">
        <v>2</v>
      </c>
      <c r="E6" s="104"/>
      <c r="F6" s="2">
        <v>1</v>
      </c>
      <c r="G6" t="s">
        <v>59</v>
      </c>
      <c r="K6" s="66">
        <f>' 3-7 лет (день 9) '!K6</f>
        <v>45678</v>
      </c>
      <c r="U6" s="3"/>
    </row>
    <row r="7" spans="1:72" ht="15" customHeight="1" x14ac:dyDescent="0.3">
      <c r="A7" s="105"/>
      <c r="B7" s="4" t="s">
        <v>3</v>
      </c>
      <c r="C7" s="102" t="s">
        <v>4</v>
      </c>
      <c r="D7" s="102" t="str">
        <f>[1]Цены!A1</f>
        <v>Хлеб пшеничный</v>
      </c>
      <c r="E7" s="102" t="str">
        <f>[1]Цены!B1</f>
        <v>Хлеб ржано-пшеничный</v>
      </c>
      <c r="F7" s="102" t="str">
        <f>[1]Цены!C1</f>
        <v>Сахар</v>
      </c>
      <c r="G7" s="102" t="str">
        <f>[1]Цены!D1</f>
        <v>Чай</v>
      </c>
      <c r="H7" s="102" t="str">
        <f>[1]Цены!E1</f>
        <v>Какао</v>
      </c>
      <c r="I7" s="102" t="str">
        <f>[1]Цены!F1</f>
        <v>Кофейный напиток</v>
      </c>
      <c r="J7" s="102" t="str">
        <f>[1]Цены!G1</f>
        <v>Молоко 2,5%</v>
      </c>
      <c r="K7" s="102" t="str">
        <f>[1]Цены!H1</f>
        <v>Масло сливочное</v>
      </c>
      <c r="L7" s="102" t="str">
        <f>[1]Цены!I1</f>
        <v>Сметана 15%</v>
      </c>
      <c r="M7" s="102" t="str">
        <f>[1]Цены!J1</f>
        <v>Молоко сухое</v>
      </c>
      <c r="N7" s="102" t="str">
        <f>[1]Цены!K1</f>
        <v>Снежок 2,5 %</v>
      </c>
      <c r="O7" s="102" t="str">
        <f>[1]Цены!L1</f>
        <v>Творог 5%</v>
      </c>
      <c r="P7" s="102" t="str">
        <f>[1]Цены!M1</f>
        <v>Молоко сгущенное</v>
      </c>
      <c r="Q7" s="102" t="str">
        <f>[1]Цены!N1</f>
        <v xml:space="preserve">Джем Сава </v>
      </c>
      <c r="R7" s="102" t="str">
        <f>[1]Цены!O1</f>
        <v>Сыр</v>
      </c>
      <c r="S7" s="102" t="str">
        <f>[1]Цены!P1</f>
        <v>Зеленый горошек</v>
      </c>
      <c r="T7" s="102" t="str">
        <f>[1]Цены!Q1</f>
        <v>Кукуруза консервирован.</v>
      </c>
      <c r="U7" s="102" t="str">
        <f>[1]Цены!R1</f>
        <v>Консервы рыбные</v>
      </c>
      <c r="V7" s="102" t="str">
        <f>[1]Цены!S1</f>
        <v>Огурцы консервирован.</v>
      </c>
      <c r="W7" s="102" t="str">
        <f>[1]Цены!T1</f>
        <v>Огурцы свежие</v>
      </c>
      <c r="X7" s="102" t="str">
        <f>[1]Цены!U1</f>
        <v>Яйцо</v>
      </c>
      <c r="Y7" s="102" t="str">
        <f>[1]Цены!V1</f>
        <v>Икра кабачковая</v>
      </c>
      <c r="Z7" s="102" t="str">
        <f>[1]Цены!W1</f>
        <v>Изюм</v>
      </c>
      <c r="AA7" s="102" t="str">
        <f>[1]Цены!X1</f>
        <v>Курага</v>
      </c>
      <c r="AB7" s="102" t="str">
        <f>[1]Цены!Y1</f>
        <v>Чернослив</v>
      </c>
      <c r="AC7" s="102" t="str">
        <f>[1]Цены!Z1</f>
        <v>Шиповник</v>
      </c>
      <c r="AD7" s="102" t="str">
        <f>[1]Цены!AA1</f>
        <v>Сухофрукты</v>
      </c>
      <c r="AE7" s="102" t="str">
        <f>[1]Цены!AB1</f>
        <v>Ягода свежемороженная</v>
      </c>
      <c r="AF7" s="102" t="str">
        <f>' 3-7 лет (день 9) '!AF7:AF8</f>
        <v>Апельсин</v>
      </c>
      <c r="AG7" s="102" t="str">
        <f>' 3-7 лет (день 9) '!AG7:AG8</f>
        <v>Банан</v>
      </c>
      <c r="AH7" s="102" t="str">
        <f>' 3-7 лет (день 9) '!AH7:AH8</f>
        <v>Лимон</v>
      </c>
      <c r="AI7" s="102" t="str">
        <f>' 3-7 лет (день 9) '!AI7:AI8</f>
        <v>Яблоко</v>
      </c>
      <c r="AJ7" s="102" t="str">
        <f>[1]Цены!AD1</f>
        <v>Кисель</v>
      </c>
      <c r="AK7" s="102" t="str">
        <f>[1]Цены!AE1</f>
        <v xml:space="preserve">Сок </v>
      </c>
      <c r="AL7" s="102" t="str">
        <f>[1]Цены!AF1</f>
        <v>Макаронные изделия</v>
      </c>
      <c r="AM7" s="102" t="str">
        <f>[1]Цены!AG1</f>
        <v>Мука</v>
      </c>
      <c r="AN7" s="102" t="str">
        <f>[1]Цены!AH1</f>
        <v>Дрожжи</v>
      </c>
      <c r="AO7" s="102" t="str">
        <f>[1]Цены!AI1</f>
        <v>Печенье</v>
      </c>
      <c r="AP7" s="102" t="str">
        <f>[1]Цены!AJ1</f>
        <v>Пряники</v>
      </c>
      <c r="AQ7" s="102" t="str">
        <f>[1]Цены!AK1</f>
        <v>Вафли</v>
      </c>
      <c r="AR7" s="102" t="str">
        <f>[1]Цены!AL1</f>
        <v>Конфеты</v>
      </c>
      <c r="AS7" s="102" t="str">
        <f>[1]Цены!AM1</f>
        <v>Повидло Сава</v>
      </c>
      <c r="AT7" s="102" t="str">
        <f>[1]Цены!AN1</f>
        <v>Крупа геркулес</v>
      </c>
      <c r="AU7" s="102" t="str">
        <f>[1]Цены!AO1</f>
        <v>Крупа горох</v>
      </c>
      <c r="AV7" s="102" t="str">
        <f>[1]Цены!AP1</f>
        <v>Крупа гречневая</v>
      </c>
      <c r="AW7" s="102" t="str">
        <f>[1]Цены!AQ1</f>
        <v>Крупа кукурузная</v>
      </c>
      <c r="AX7" s="102" t="str">
        <f>[1]Цены!AR1</f>
        <v>Крупа манная</v>
      </c>
      <c r="AY7" s="102" t="str">
        <f>[1]Цены!AS1</f>
        <v>Крупа перловая</v>
      </c>
      <c r="AZ7" s="102" t="str">
        <f>[1]Цены!AT1</f>
        <v>Крупа пшеничная</v>
      </c>
      <c r="BA7" s="102" t="str">
        <f>[1]Цены!AU1</f>
        <v>Крупа пшено</v>
      </c>
      <c r="BB7" s="102" t="str">
        <f>[1]Цены!AV1</f>
        <v>Крупа ячневая</v>
      </c>
      <c r="BC7" s="102" t="str">
        <f>[1]Цены!AW1</f>
        <v>Рис</v>
      </c>
      <c r="BD7" s="102" t="str">
        <f>[1]Цены!AX1</f>
        <v>Цыпленок бройлер</v>
      </c>
      <c r="BE7" s="102" t="str">
        <f>[1]Цены!AY1</f>
        <v>Филе куриное</v>
      </c>
      <c r="BF7" s="102" t="str">
        <f>[1]Цены!AZ1</f>
        <v>Фарш говяжий</v>
      </c>
      <c r="BG7" s="102" t="str">
        <f>[1]Цены!BA1</f>
        <v>Печень куриная</v>
      </c>
      <c r="BH7" s="102" t="str">
        <f>[1]Цены!BB1</f>
        <v>Филе минтая</v>
      </c>
      <c r="BI7" s="102" t="str">
        <f>[1]Цены!BC1</f>
        <v>Филе сельди слабосол.</v>
      </c>
      <c r="BJ7" s="102" t="str">
        <f>[1]Цены!BD1</f>
        <v>Картофель</v>
      </c>
      <c r="BK7" s="102" t="str">
        <f>[1]Цены!BE1</f>
        <v>Морковь</v>
      </c>
      <c r="BL7" s="102" t="str">
        <f>[1]Цены!BF1</f>
        <v>Лук</v>
      </c>
      <c r="BM7" s="102" t="str">
        <f>[1]Цены!BG1</f>
        <v>Капуста</v>
      </c>
      <c r="BN7" s="102" t="str">
        <f>[1]Цены!BH1</f>
        <v>Свекла</v>
      </c>
      <c r="BO7" s="102" t="str">
        <f>[1]Цены!BI1</f>
        <v>Томатная паста</v>
      </c>
      <c r="BP7" s="102" t="str">
        <f>[1]Цены!BJ1</f>
        <v>Масло растительное</v>
      </c>
      <c r="BQ7" s="102" t="str">
        <f>[1]Цены!BK1</f>
        <v>Соль</v>
      </c>
      <c r="BR7" s="99" t="s">
        <v>105</v>
      </c>
      <c r="BS7" s="112" t="s">
        <v>5</v>
      </c>
      <c r="BT7" s="112" t="s">
        <v>6</v>
      </c>
    </row>
    <row r="8" spans="1:72" ht="28.5" customHeight="1" x14ac:dyDescent="0.3">
      <c r="A8" s="106"/>
      <c r="B8" s="5" t="s">
        <v>7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0"/>
      <c r="BS8" s="112"/>
      <c r="BT8" s="112"/>
    </row>
    <row r="9" spans="1:72" x14ac:dyDescent="0.3">
      <c r="A9" s="107" t="s">
        <v>8</v>
      </c>
      <c r="B9" s="6" t="str">
        <f>' 3-7 лет (день 9) '!B9</f>
        <v>Каша манная молочная</v>
      </c>
      <c r="C9" s="108">
        <f>$F$6</f>
        <v>1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86">
        <v>1E-3</v>
      </c>
      <c r="BR9" s="6"/>
    </row>
    <row r="10" spans="1:72" x14ac:dyDescent="0.3">
      <c r="A10" s="107"/>
      <c r="B10" s="6" t="str">
        <f>' 3-7 лет (день 9) '!B10</f>
        <v>Бутерброд с маслом и сыром</v>
      </c>
      <c r="C10" s="109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8.9999999999999993E-3</v>
      </c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7"/>
      <c r="B11" s="6" t="str">
        <f>' 3-7 лет (день 9) '!B11</f>
        <v>Какао с молоком</v>
      </c>
      <c r="C11" s="109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7" t="s">
        <v>12</v>
      </c>
      <c r="B14" s="6" t="str">
        <f>' 3-7 лет (день 9) '!B14</f>
        <v>Суп шахтерский</v>
      </c>
      <c r="C14" s="108">
        <f>$F$6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87">
        <v>6.0000000000000001E-3</v>
      </c>
      <c r="AW14" s="7"/>
      <c r="AX14" s="7"/>
      <c r="AY14" s="7"/>
      <c r="AZ14" s="7"/>
      <c r="BA14" s="7"/>
      <c r="BB14" s="7"/>
      <c r="BC14" s="7"/>
      <c r="BD14" s="86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86">
        <v>2E-3</v>
      </c>
      <c r="BQ14" s="86">
        <v>1E-3</v>
      </c>
      <c r="BR14" s="6"/>
    </row>
    <row r="15" spans="1:72" x14ac:dyDescent="0.3">
      <c r="A15" s="107"/>
      <c r="B15" s="6" t="str">
        <f>' 3-7 лет (день 9) '!B15</f>
        <v>Капуста, тушеная с мясом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7"/>
      <c r="B16" s="6" t="str">
        <f>' 3-7 лет (день 9) '!B16</f>
        <v>Хлеб пшеничный</v>
      </c>
      <c r="C16" s="109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7"/>
      <c r="B17" s="6" t="str">
        <f>' 3-7 лет (день 9) '!B17</f>
        <v>Хлеб ржано-пшеничный</v>
      </c>
      <c r="C17" s="109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7"/>
      <c r="B18" s="6" t="str">
        <f>' 3-7 лет (день 9) '!B18</f>
        <v>Компот из сухофруктов</v>
      </c>
      <c r="C18" s="109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7" t="s">
        <v>18</v>
      </c>
      <c r="B22" s="6" t="str">
        <f>' 3-7 лет (день 9) '!B22</f>
        <v>Компот из свеж. морож. ягод</v>
      </c>
      <c r="C22" s="108">
        <f>$F$6</f>
        <v>1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7"/>
      <c r="B23" s="6" t="str">
        <f>' 3-7 лет (день 9) '!B23</f>
        <v>Пирожок рыбный</v>
      </c>
      <c r="C23" s="109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x14ac:dyDescent="0.3">
      <c r="A24" s="107"/>
      <c r="B24" s="6" t="str">
        <f>' 3-7 лет (день 9) '!B24</f>
        <v>Апельсин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>
        <v>0.112</v>
      </c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7" t="s">
        <v>20</v>
      </c>
      <c r="B27" s="13" t="str">
        <f>' 3-7 лет (день 9) '!B27</f>
        <v xml:space="preserve">Омлет </v>
      </c>
      <c r="C27" s="108">
        <f>$F$6</f>
        <v>1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7"/>
      <c r="B28" s="13" t="str">
        <f>' 3-7 лет (день 9) '!B28</f>
        <v>Хлеб пшеничный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7"/>
      <c r="B29" s="13" t="str">
        <f>' 3-7 лет (день 9) '!B29</f>
        <v>Чай с сахаром</v>
      </c>
      <c r="C29" s="110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23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8.9999999999999993E-3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0.112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24</v>
      </c>
      <c r="C31" s="18"/>
      <c r="D31" s="21">
        <f>ROUND(PRODUCT(D30,$F$6),3)</f>
        <v>0.06</v>
      </c>
      <c r="E31" s="21">
        <f t="shared" ref="E31:BR31" si="3">ROUND(PRODUCT(E30,$F$6),3)</f>
        <v>0.04</v>
      </c>
      <c r="F31" s="21">
        <f t="shared" si="3"/>
        <v>4.5999999999999999E-2</v>
      </c>
      <c r="G31" s="21">
        <f t="shared" si="3"/>
        <v>1E-3</v>
      </c>
      <c r="H31" s="21">
        <f t="shared" si="3"/>
        <v>1E-3</v>
      </c>
      <c r="I31" s="21">
        <f t="shared" si="3"/>
        <v>0</v>
      </c>
      <c r="J31" s="21">
        <f t="shared" si="3"/>
        <v>0.22800000000000001</v>
      </c>
      <c r="K31" s="21">
        <f t="shared" si="3"/>
        <v>1.7000000000000001E-2</v>
      </c>
      <c r="L31" s="21">
        <f t="shared" si="3"/>
        <v>6.0000000000000001E-3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8.9999999999999993E-3</v>
      </c>
      <c r="S31" s="21">
        <f t="shared" si="3"/>
        <v>0</v>
      </c>
      <c r="T31" s="21">
        <f t="shared" si="3"/>
        <v>0</v>
      </c>
      <c r="U31" s="21">
        <f t="shared" si="3"/>
        <v>1.4E-2</v>
      </c>
      <c r="V31" s="21">
        <f t="shared" si="3"/>
        <v>0</v>
      </c>
      <c r="W31" s="21">
        <f t="shared" si="3"/>
        <v>0</v>
      </c>
      <c r="X31" s="21">
        <f t="shared" si="3"/>
        <v>1.091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0.02</v>
      </c>
      <c r="AE31" s="21">
        <f t="shared" si="3"/>
        <v>0.02</v>
      </c>
      <c r="AF31" s="21">
        <f t="shared" si="3"/>
        <v>0.112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2.9000000000000001E-2</v>
      </c>
      <c r="AN31" s="21">
        <f t="shared" si="3"/>
        <v>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6.0000000000000001E-3</v>
      </c>
      <c r="AW31" s="21">
        <f t="shared" si="3"/>
        <v>0</v>
      </c>
      <c r="AX31" s="21">
        <f t="shared" si="3"/>
        <v>1.4999999999999999E-2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3.0000000000000001E-3</v>
      </c>
      <c r="BD31" s="21">
        <f t="shared" si="3"/>
        <v>0.05</v>
      </c>
      <c r="BE31" s="21">
        <f t="shared" si="3"/>
        <v>0</v>
      </c>
      <c r="BF31" s="21">
        <f t="shared" si="3"/>
        <v>5.0000000000000001E-3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0.08</v>
      </c>
      <c r="BK31" s="21">
        <f t="shared" si="3"/>
        <v>1.7999999999999999E-2</v>
      </c>
      <c r="BL31" s="21">
        <f t="shared" si="3"/>
        <v>2.3E-2</v>
      </c>
      <c r="BM31" s="21">
        <f t="shared" si="3"/>
        <v>0.18</v>
      </c>
      <c r="BN31" s="21">
        <f t="shared" si="3"/>
        <v>0</v>
      </c>
      <c r="BO31" s="21">
        <f t="shared" si="3"/>
        <v>2E-3</v>
      </c>
      <c r="BP31" s="21">
        <f t="shared" si="3"/>
        <v>8.0000000000000002E-3</v>
      </c>
      <c r="BQ31" s="21">
        <f t="shared" si="3"/>
        <v>4.0000000000000001E-3</v>
      </c>
      <c r="BR31" s="21">
        <f t="shared" si="3"/>
        <v>0</v>
      </c>
    </row>
    <row r="33" spans="1:72" x14ac:dyDescent="0.3">
      <c r="F33" t="s">
        <v>102</v>
      </c>
      <c r="BR33" s="90"/>
    </row>
    <row r="34" spans="1:72" x14ac:dyDescent="0.3">
      <c r="BR34" s="90"/>
    </row>
    <row r="35" spans="1:72" x14ac:dyDescent="0.3">
      <c r="F35" t="s">
        <v>103</v>
      </c>
      <c r="BR35" s="90"/>
    </row>
    <row r="36" spans="1:72" x14ac:dyDescent="0.3">
      <c r="BR36" s="90"/>
      <c r="BS36" s="22"/>
      <c r="BT36" s="23"/>
    </row>
    <row r="37" spans="1:72" x14ac:dyDescent="0.3">
      <c r="F37" t="s">
        <v>25</v>
      </c>
      <c r="BR37" s="90"/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27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1.03888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0.26900000000000002</v>
      </c>
      <c r="X45" s="19">
        <f t="shared" si="4"/>
        <v>1.1900000000000001E-2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0.25900000000000001</v>
      </c>
      <c r="AG45" s="19">
        <f t="shared" si="4"/>
        <v>0.188</v>
      </c>
      <c r="AH45" s="19">
        <f t="shared" si="4"/>
        <v>0.219</v>
      </c>
      <c r="AI45" s="19">
        <f t="shared" si="4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0.23599999999999999</v>
      </c>
      <c r="AP45" s="19">
        <f t="shared" si="4"/>
        <v>0</v>
      </c>
      <c r="AQ45" s="19">
        <f t="shared" si="4"/>
        <v>0.27700000000000002</v>
      </c>
      <c r="AR45" s="19">
        <f t="shared" si="4"/>
        <v>0.59499999999999997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0.56399999999999995</v>
      </c>
      <c r="BG45" s="19">
        <f t="shared" si="4"/>
        <v>0.27600000000000002</v>
      </c>
      <c r="BH45" s="19">
        <f t="shared" si="4"/>
        <v>0.52400000000000002</v>
      </c>
      <c r="BI45" s="19">
        <f t="shared" si="4"/>
        <v>0.79500000000000004</v>
      </c>
      <c r="BJ45" s="19">
        <f t="shared" si="4"/>
        <v>4.7E-2</v>
      </c>
      <c r="BK45" s="19">
        <f t="shared" si="4"/>
        <v>3.5999999999999997E-2</v>
      </c>
      <c r="BL45" s="19">
        <f t="shared" si="4"/>
        <v>3.5000000000000003E-2</v>
      </c>
      <c r="BM45" s="19">
        <f t="shared" si="4"/>
        <v>4.1000000000000002E-2</v>
      </c>
      <c r="BN45" s="19">
        <f t="shared" si="4"/>
        <v>4.7E-2</v>
      </c>
      <c r="BO45" s="19">
        <f t="shared" si="4"/>
        <v>0.314</v>
      </c>
      <c r="BP45" s="19">
        <f t="shared" si="4"/>
        <v>0.16222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29</v>
      </c>
      <c r="C46" s="111"/>
      <c r="D46" s="30">
        <f t="shared" ref="D46:AL46" si="6">D31*D44</f>
        <v>4.6908000000000003</v>
      </c>
      <c r="E46" s="30">
        <f t="shared" si="6"/>
        <v>3.2800000000000002</v>
      </c>
      <c r="F46" s="30">
        <f t="shared" si="6"/>
        <v>3.7719999999999998</v>
      </c>
      <c r="G46" s="30">
        <f t="shared" si="6"/>
        <v>0.624</v>
      </c>
      <c r="H46" s="30">
        <f t="shared" si="6"/>
        <v>1.49</v>
      </c>
      <c r="I46" s="30">
        <f t="shared" si="6"/>
        <v>0</v>
      </c>
      <c r="J46" s="30">
        <f t="shared" si="6"/>
        <v>18.782640000000001</v>
      </c>
      <c r="K46" s="30">
        <f t="shared" si="6"/>
        <v>17.660960000000003</v>
      </c>
      <c r="L46" s="30">
        <f t="shared" si="6"/>
        <v>1.39164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10.889999999999999</v>
      </c>
      <c r="S46" s="30">
        <f t="shared" si="6"/>
        <v>0</v>
      </c>
      <c r="T46" s="30">
        <f t="shared" si="6"/>
        <v>0</v>
      </c>
      <c r="U46" s="30">
        <f t="shared" si="6"/>
        <v>11.928000000000001</v>
      </c>
      <c r="V46" s="30">
        <f t="shared" si="6"/>
        <v>0</v>
      </c>
      <c r="W46" s="30">
        <f t="shared" si="6"/>
        <v>0</v>
      </c>
      <c r="X46" s="30">
        <f t="shared" si="6"/>
        <v>12.982900000000001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2.5</v>
      </c>
      <c r="AE46" s="30">
        <f t="shared" si="6"/>
        <v>12.14</v>
      </c>
      <c r="AF46" s="30">
        <f t="shared" si="6"/>
        <v>29.007999999999999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1.2934000000000001</v>
      </c>
      <c r="AN46" s="30">
        <f t="shared" si="7"/>
        <v>0.2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0.36402000000000001</v>
      </c>
      <c r="AW46" s="30">
        <f t="shared" si="7"/>
        <v>0</v>
      </c>
      <c r="AX46" s="30">
        <f t="shared" si="7"/>
        <v>1.11435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0.41199000000000002</v>
      </c>
      <c r="BD46" s="30">
        <f t="shared" si="7"/>
        <v>15.950000000000001</v>
      </c>
      <c r="BE46" s="30">
        <f t="shared" si="7"/>
        <v>0</v>
      </c>
      <c r="BF46" s="30">
        <f t="shared" si="7"/>
        <v>2.82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3.7600000000000002</v>
      </c>
      <c r="BK46" s="30">
        <f t="shared" si="7"/>
        <v>0.64799999999999991</v>
      </c>
      <c r="BL46" s="30">
        <f t="shared" si="7"/>
        <v>0.80499999999999994</v>
      </c>
      <c r="BM46" s="30">
        <f t="shared" si="7"/>
        <v>7.38</v>
      </c>
      <c r="BN46" s="30">
        <f t="shared" si="7"/>
        <v>0</v>
      </c>
      <c r="BO46" s="30">
        <f t="shared" si="7"/>
        <v>0.628</v>
      </c>
      <c r="BP46" s="30">
        <f t="shared" si="7"/>
        <v>1.29776</v>
      </c>
      <c r="BQ46" s="30">
        <f t="shared" si="7"/>
        <v>8.7999999999999995E-2</v>
      </c>
      <c r="BR46" s="30">
        <f t="shared" si="7"/>
        <v>0</v>
      </c>
      <c r="BS46" s="31">
        <f>SUM(D46:BQ46)</f>
        <v>167.90145999999996</v>
      </c>
      <c r="BT46" s="32">
        <f>BS46/$C$9</f>
        <v>167.90145999999996</v>
      </c>
    </row>
    <row r="47" spans="1:72" ht="17.399999999999999" x14ac:dyDescent="0.35">
      <c r="A47" s="28"/>
      <c r="B47" s="29" t="s">
        <v>30</v>
      </c>
      <c r="C47" s="111"/>
      <c r="D47" s="30">
        <f t="shared" ref="D47:AL47" si="8">D31*D44</f>
        <v>4.6908000000000003</v>
      </c>
      <c r="E47" s="30">
        <f t="shared" si="8"/>
        <v>3.2800000000000002</v>
      </c>
      <c r="F47" s="30">
        <f t="shared" si="8"/>
        <v>3.7719999999999998</v>
      </c>
      <c r="G47" s="30">
        <f t="shared" si="8"/>
        <v>0.624</v>
      </c>
      <c r="H47" s="30">
        <f t="shared" si="8"/>
        <v>1.49</v>
      </c>
      <c r="I47" s="30">
        <f t="shared" si="8"/>
        <v>0</v>
      </c>
      <c r="J47" s="30">
        <f t="shared" si="8"/>
        <v>18.782640000000001</v>
      </c>
      <c r="K47" s="30">
        <f t="shared" si="8"/>
        <v>17.660960000000003</v>
      </c>
      <c r="L47" s="30">
        <f t="shared" si="8"/>
        <v>1.39164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10.889999999999999</v>
      </c>
      <c r="S47" s="30">
        <f t="shared" si="8"/>
        <v>0</v>
      </c>
      <c r="T47" s="30">
        <f t="shared" si="8"/>
        <v>0</v>
      </c>
      <c r="U47" s="30">
        <f t="shared" si="8"/>
        <v>11.928000000000001</v>
      </c>
      <c r="V47" s="30">
        <f t="shared" si="8"/>
        <v>0</v>
      </c>
      <c r="W47" s="30">
        <f t="shared" si="8"/>
        <v>0</v>
      </c>
      <c r="X47" s="30">
        <f t="shared" si="8"/>
        <v>12.982900000000001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2.5</v>
      </c>
      <c r="AE47" s="30">
        <f t="shared" si="8"/>
        <v>12.14</v>
      </c>
      <c r="AF47" s="30">
        <f t="shared" si="8"/>
        <v>29.007999999999999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1.2934000000000001</v>
      </c>
      <c r="AN47" s="30">
        <f t="shared" si="9"/>
        <v>0.2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0.36402000000000001</v>
      </c>
      <c r="AW47" s="30">
        <f t="shared" si="9"/>
        <v>0</v>
      </c>
      <c r="AX47" s="30">
        <f t="shared" si="9"/>
        <v>1.11435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0.41199000000000002</v>
      </c>
      <c r="BD47" s="30">
        <f t="shared" si="9"/>
        <v>15.950000000000001</v>
      </c>
      <c r="BE47" s="30">
        <f t="shared" si="9"/>
        <v>0</v>
      </c>
      <c r="BF47" s="30">
        <f t="shared" si="9"/>
        <v>2.82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3.7600000000000002</v>
      </c>
      <c r="BK47" s="30">
        <f t="shared" si="9"/>
        <v>0.64799999999999991</v>
      </c>
      <c r="BL47" s="30">
        <f t="shared" si="9"/>
        <v>0.80499999999999994</v>
      </c>
      <c r="BM47" s="30">
        <f t="shared" si="9"/>
        <v>7.38</v>
      </c>
      <c r="BN47" s="30">
        <f t="shared" si="9"/>
        <v>0</v>
      </c>
      <c r="BO47" s="30">
        <f t="shared" si="9"/>
        <v>0.628</v>
      </c>
      <c r="BP47" s="30">
        <f t="shared" si="9"/>
        <v>1.29776</v>
      </c>
      <c r="BQ47" s="30">
        <f t="shared" si="9"/>
        <v>8.7999999999999995E-2</v>
      </c>
      <c r="BR47" s="30">
        <f t="shared" si="9"/>
        <v>0</v>
      </c>
      <c r="BS47" s="31">
        <f>SUM(D47:BQ47)</f>
        <v>167.90145999999996</v>
      </c>
      <c r="BT47" s="32">
        <f>BS47/$C$9</f>
        <v>167.90145999999996</v>
      </c>
    </row>
    <row r="48" spans="1:72" x14ac:dyDescent="0.3">
      <c r="A48" s="33"/>
      <c r="B48" s="33" t="s">
        <v>31</v>
      </c>
    </row>
    <row r="49" spans="1:72" x14ac:dyDescent="0.3">
      <c r="A49" s="33"/>
      <c r="B49" s="33" t="s">
        <v>32</v>
      </c>
    </row>
    <row r="50" spans="1:72" x14ac:dyDescent="0.3">
      <c r="BT50" s="34">
        <f>BT65+BT85+BT104+BT120</f>
        <v>178.38951599999999</v>
      </c>
    </row>
    <row r="52" spans="1:72" x14ac:dyDescent="0.3">
      <c r="J52" t="s">
        <v>33</v>
      </c>
      <c r="K52" t="s">
        <v>2</v>
      </c>
      <c r="L52" s="2">
        <v>0</v>
      </c>
      <c r="AD52" t="s">
        <v>34</v>
      </c>
    </row>
    <row r="53" spans="1:72" ht="15" customHeight="1" x14ac:dyDescent="0.3">
      <c r="A53" s="105"/>
      <c r="B53" s="4" t="s">
        <v>3</v>
      </c>
      <c r="C53" s="102" t="s">
        <v>4</v>
      </c>
      <c r="D53" s="101" t="str">
        <f t="shared" ref="D53:T53" si="10">D7</f>
        <v>Хлеб пшеничный</v>
      </c>
      <c r="E53" s="101" t="str">
        <f t="shared" si="10"/>
        <v>Хлеб ржано-пшеничный</v>
      </c>
      <c r="F53" s="101" t="str">
        <f t="shared" si="10"/>
        <v>Сахар</v>
      </c>
      <c r="G53" s="101" t="str">
        <f t="shared" si="10"/>
        <v>Чай</v>
      </c>
      <c r="H53" s="101" t="str">
        <f t="shared" si="10"/>
        <v>Какао</v>
      </c>
      <c r="I53" s="101" t="str">
        <f t="shared" si="10"/>
        <v>Кофейный напиток</v>
      </c>
      <c r="J53" s="101" t="str">
        <f t="shared" si="10"/>
        <v>Молоко 2,5%</v>
      </c>
      <c r="K53" s="101" t="str">
        <f t="shared" si="10"/>
        <v>Масло сливочное</v>
      </c>
      <c r="L53" s="101" t="str">
        <f t="shared" si="10"/>
        <v>Сметана 15%</v>
      </c>
      <c r="M53" s="101" t="str">
        <f t="shared" si="10"/>
        <v>Молоко сухое</v>
      </c>
      <c r="N53" s="101" t="str">
        <f t="shared" si="10"/>
        <v>Снежок 2,5 %</v>
      </c>
      <c r="O53" s="101" t="str">
        <f t="shared" si="10"/>
        <v>Творог 5%</v>
      </c>
      <c r="P53" s="101" t="str">
        <f t="shared" si="10"/>
        <v>Молоко сгущенное</v>
      </c>
      <c r="Q53" s="101" t="str">
        <f t="shared" si="10"/>
        <v xml:space="preserve">Джем Сава </v>
      </c>
      <c r="R53" s="101" t="str">
        <f t="shared" si="10"/>
        <v>Сыр</v>
      </c>
      <c r="S53" s="101" t="str">
        <f t="shared" si="10"/>
        <v>Зеленый горошек</v>
      </c>
      <c r="T53" s="101" t="str">
        <f t="shared" si="10"/>
        <v>Кукуруза консервирован.</v>
      </c>
      <c r="U53" s="101" t="str">
        <f>U7</f>
        <v>Консервы рыбные</v>
      </c>
      <c r="V53" s="101" t="str">
        <f>V7</f>
        <v>Огурцы консервирован.</v>
      </c>
      <c r="W53" s="35"/>
      <c r="X53" s="101" t="str">
        <f>X7</f>
        <v>Яйцо</v>
      </c>
      <c r="Y53" s="101" t="str">
        <f>Y7</f>
        <v>Икра кабачковая</v>
      </c>
      <c r="Z53" s="101" t="str">
        <f t="shared" ref="Z53:AX53" si="11">Z7</f>
        <v>Изюм</v>
      </c>
      <c r="AA53" s="101" t="str">
        <f t="shared" si="11"/>
        <v>Курага</v>
      </c>
      <c r="AB53" s="101" t="str">
        <f t="shared" si="11"/>
        <v>Чернослив</v>
      </c>
      <c r="AC53" s="101" t="str">
        <f t="shared" si="11"/>
        <v>Шиповник</v>
      </c>
      <c r="AD53" s="101" t="str">
        <f t="shared" si="11"/>
        <v>Сухофрукты</v>
      </c>
      <c r="AE53" s="101" t="str">
        <f t="shared" si="11"/>
        <v>Ягода свежемороженная</v>
      </c>
      <c r="AF53" s="101" t="str">
        <f t="shared" ref="AF53:AI53" si="12">AF7</f>
        <v>Апельсин</v>
      </c>
      <c r="AG53" s="101" t="str">
        <f t="shared" si="12"/>
        <v>Банан</v>
      </c>
      <c r="AH53" s="101" t="str">
        <f t="shared" si="12"/>
        <v>Лимон</v>
      </c>
      <c r="AI53" s="101" t="str">
        <f t="shared" si="12"/>
        <v>Яблоко</v>
      </c>
      <c r="AJ53" s="101" t="str">
        <f t="shared" si="11"/>
        <v>Кисель</v>
      </c>
      <c r="AK53" s="101" t="str">
        <f t="shared" si="11"/>
        <v xml:space="preserve">Сок </v>
      </c>
      <c r="AL53" s="101" t="str">
        <f t="shared" si="11"/>
        <v>Макаронные изделия</v>
      </c>
      <c r="AM53" s="101" t="str">
        <f t="shared" si="11"/>
        <v>Мука</v>
      </c>
      <c r="AN53" s="101" t="str">
        <f t="shared" si="11"/>
        <v>Дрожжи</v>
      </c>
      <c r="AO53" s="101" t="str">
        <f t="shared" si="11"/>
        <v>Печенье</v>
      </c>
      <c r="AP53" s="101" t="str">
        <f t="shared" si="11"/>
        <v>Пряники</v>
      </c>
      <c r="AQ53" s="101" t="str">
        <f t="shared" si="11"/>
        <v>Вафли</v>
      </c>
      <c r="AR53" s="101" t="str">
        <f t="shared" si="11"/>
        <v>Конфеты</v>
      </c>
      <c r="AS53" s="101" t="str">
        <f t="shared" si="11"/>
        <v>Повидло Сава</v>
      </c>
      <c r="AT53" s="101" t="str">
        <f t="shared" si="11"/>
        <v>Крупа геркулес</v>
      </c>
      <c r="AU53" s="101" t="str">
        <f t="shared" si="11"/>
        <v>Крупа горох</v>
      </c>
      <c r="AV53" s="101" t="str">
        <f t="shared" si="11"/>
        <v>Крупа гречневая</v>
      </c>
      <c r="AW53" s="101" t="str">
        <f t="shared" si="11"/>
        <v>Крупа кукурузная</v>
      </c>
      <c r="AX53" s="101" t="str">
        <f t="shared" si="11"/>
        <v>Крупа манная</v>
      </c>
      <c r="AY53" s="101" t="str">
        <f>AY7</f>
        <v>Крупа перловая</v>
      </c>
      <c r="AZ53" s="101" t="str">
        <f>AZ7</f>
        <v>Крупа пшеничная</v>
      </c>
      <c r="BA53" s="101" t="str">
        <f>BA7</f>
        <v>Крупа пшено</v>
      </c>
      <c r="BB53" s="101" t="str">
        <f>BB7</f>
        <v>Крупа ячневая</v>
      </c>
      <c r="BC53" s="101" t="str">
        <f>BC7</f>
        <v>Рис</v>
      </c>
      <c r="BD53" s="101" t="str">
        <f t="shared" ref="BD53:BM53" si="13">BD7</f>
        <v>Цыпленок бройлер</v>
      </c>
      <c r="BE53" s="101" t="str">
        <f t="shared" si="13"/>
        <v>Филе куриное</v>
      </c>
      <c r="BF53" s="101" t="str">
        <f t="shared" si="13"/>
        <v>Фарш говяжий</v>
      </c>
      <c r="BG53" s="101" t="str">
        <f t="shared" si="13"/>
        <v>Печень куриная</v>
      </c>
      <c r="BH53" s="101" t="str">
        <f t="shared" si="13"/>
        <v>Филе минтая</v>
      </c>
      <c r="BI53" s="101" t="str">
        <f t="shared" si="13"/>
        <v>Филе сельди слабосол.</v>
      </c>
      <c r="BJ53" s="101" t="str">
        <f t="shared" si="13"/>
        <v>Картофель</v>
      </c>
      <c r="BK53" s="101" t="str">
        <f t="shared" si="13"/>
        <v>Морковь</v>
      </c>
      <c r="BL53" s="101" t="str">
        <f t="shared" si="13"/>
        <v>Лук</v>
      </c>
      <c r="BM53" s="101" t="str">
        <f t="shared" si="13"/>
        <v>Капуста</v>
      </c>
      <c r="BN53" s="101" t="str">
        <f>BN7</f>
        <v>Свекла</v>
      </c>
      <c r="BO53" s="101" t="str">
        <f>BO7</f>
        <v>Томатная паста</v>
      </c>
      <c r="BP53" s="101" t="str">
        <f>BP7</f>
        <v>Масло растительное</v>
      </c>
      <c r="BQ53" s="101" t="str">
        <f>BQ7</f>
        <v>Соль</v>
      </c>
      <c r="BR53" s="101" t="str">
        <f>BR7</f>
        <v>Лимонная кислота</v>
      </c>
      <c r="BS53" s="112" t="s">
        <v>5</v>
      </c>
      <c r="BT53" s="112" t="s">
        <v>6</v>
      </c>
    </row>
    <row r="54" spans="1:72" ht="28.5" customHeight="1" x14ac:dyDescent="0.3">
      <c r="A54" s="106"/>
      <c r="B54" s="5" t="s">
        <v>7</v>
      </c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35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12"/>
      <c r="BT54" s="112"/>
    </row>
    <row r="55" spans="1:72" x14ac:dyDescent="0.3">
      <c r="A55" s="107" t="s">
        <v>8</v>
      </c>
      <c r="B55" s="6" t="str">
        <f>B9</f>
        <v>Каша манная молочная</v>
      </c>
      <c r="C55" s="108">
        <f>$F$6</f>
        <v>1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7"/>
      <c r="B56" s="6" t="str">
        <f>B10</f>
        <v>Бутерброд с маслом и сыром</v>
      </c>
      <c r="C56" s="109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8.9999999999999993E-3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7"/>
      <c r="B57" s="6" t="str">
        <f>B11</f>
        <v>Какао с молоком</v>
      </c>
      <c r="C57" s="109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7"/>
      <c r="B58" s="6">
        <f>B12</f>
        <v>0</v>
      </c>
      <c r="C58" s="109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7"/>
      <c r="B59" s="6">
        <f>B13</f>
        <v>0</v>
      </c>
      <c r="C59" s="110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23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8.9999999999999993E-3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24</v>
      </c>
      <c r="C61" s="18"/>
      <c r="D61" s="21">
        <f t="shared" ref="D61:BQ61" si="27">PRODUCT(D60,$F$6)</f>
        <v>0.02</v>
      </c>
      <c r="E61" s="21">
        <f t="shared" si="27"/>
        <v>0</v>
      </c>
      <c r="F61" s="21">
        <f t="shared" si="27"/>
        <v>1.2999999999999999E-2</v>
      </c>
      <c r="G61" s="21">
        <f t="shared" si="27"/>
        <v>0</v>
      </c>
      <c r="H61" s="21">
        <f t="shared" si="27"/>
        <v>1E-3</v>
      </c>
      <c r="I61" s="21">
        <f t="shared" si="27"/>
        <v>0</v>
      </c>
      <c r="J61" s="21">
        <f t="shared" si="27"/>
        <v>0.193</v>
      </c>
      <c r="K61" s="21">
        <f t="shared" si="27"/>
        <v>6.0000000000000001E-3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8.9999999999999993E-3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1.4999999999999999E-2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26</v>
      </c>
      <c r="C63" s="26" t="s">
        <v>27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624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1038.8800000000001</v>
      </c>
      <c r="L63" s="27">
        <f t="shared" si="30"/>
        <v>231.94</v>
      </c>
      <c r="M63" s="27">
        <f t="shared" si="30"/>
        <v>738</v>
      </c>
      <c r="N63" s="27">
        <f t="shared" si="30"/>
        <v>114.89</v>
      </c>
      <c r="O63" s="27">
        <f t="shared" si="30"/>
        <v>359.11</v>
      </c>
      <c r="P63" s="27">
        <f t="shared" si="30"/>
        <v>428.95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207.5</v>
      </c>
      <c r="U63" s="27">
        <f t="shared" si="30"/>
        <v>852</v>
      </c>
      <c r="V63" s="27">
        <f t="shared" si="30"/>
        <v>352.56</v>
      </c>
      <c r="W63" s="27">
        <f>W44</f>
        <v>269</v>
      </c>
      <c r="X63" s="27">
        <f t="shared" si="30"/>
        <v>11.9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259</v>
      </c>
      <c r="AG63" s="27">
        <f t="shared" si="30"/>
        <v>188</v>
      </c>
      <c r="AH63" s="27">
        <f t="shared" si="30"/>
        <v>219</v>
      </c>
      <c r="AI63" s="27">
        <f t="shared" si="30"/>
        <v>156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200</v>
      </c>
      <c r="AO63" s="27">
        <f t="shared" si="30"/>
        <v>236</v>
      </c>
      <c r="AP63" s="27">
        <f t="shared" si="30"/>
        <v>0</v>
      </c>
      <c r="AQ63" s="27">
        <f t="shared" si="30"/>
        <v>277</v>
      </c>
      <c r="AR63" s="27">
        <f t="shared" si="30"/>
        <v>595</v>
      </c>
      <c r="AS63" s="27">
        <f t="shared" si="30"/>
        <v>235.63</v>
      </c>
      <c r="AT63" s="27">
        <f t="shared" si="30"/>
        <v>72.5</v>
      </c>
      <c r="AU63" s="27">
        <f t="shared" si="30"/>
        <v>69.33</v>
      </c>
      <c r="AV63" s="27">
        <f t="shared" si="30"/>
        <v>60.67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499</v>
      </c>
      <c r="BF63" s="27">
        <f t="shared" si="30"/>
        <v>564</v>
      </c>
      <c r="BG63" s="27">
        <f t="shared" si="30"/>
        <v>276</v>
      </c>
      <c r="BH63" s="27">
        <f t="shared" si="30"/>
        <v>524</v>
      </c>
      <c r="BI63" s="27">
        <f t="shared" si="30"/>
        <v>795</v>
      </c>
      <c r="BJ63" s="27">
        <f t="shared" si="30"/>
        <v>47</v>
      </c>
      <c r="BK63" s="27">
        <f t="shared" si="30"/>
        <v>36</v>
      </c>
      <c r="BL63" s="27">
        <f t="shared" si="30"/>
        <v>35</v>
      </c>
      <c r="BM63" s="27">
        <f t="shared" si="30"/>
        <v>41</v>
      </c>
      <c r="BN63" s="27">
        <f t="shared" si="30"/>
        <v>47</v>
      </c>
      <c r="BO63" s="27">
        <f t="shared" si="30"/>
        <v>314</v>
      </c>
      <c r="BP63" s="27">
        <f t="shared" si="30"/>
        <v>162.22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28</v>
      </c>
      <c r="C64" s="18" t="s">
        <v>27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0.624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1.03888</v>
      </c>
      <c r="L64" s="19">
        <f t="shared" si="32"/>
        <v>0.23194000000000001</v>
      </c>
      <c r="M64" s="19">
        <f t="shared" si="32"/>
        <v>0.73799999999999999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0.42895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0.20749999999999999</v>
      </c>
      <c r="U64" s="19">
        <f t="shared" si="32"/>
        <v>0.85199999999999998</v>
      </c>
      <c r="V64" s="19">
        <f t="shared" si="32"/>
        <v>0.35255999999999998</v>
      </c>
      <c r="W64" s="19">
        <f>W63/1000</f>
        <v>0.26900000000000002</v>
      </c>
      <c r="X64" s="19">
        <f t="shared" si="32"/>
        <v>1.1900000000000001E-2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0.25900000000000001</v>
      </c>
      <c r="AG64" s="19">
        <f t="shared" ref="AG64:AI64" si="33">AG63/1000</f>
        <v>0.188</v>
      </c>
      <c r="AH64" s="19">
        <f t="shared" si="33"/>
        <v>0.219</v>
      </c>
      <c r="AI64" s="19">
        <f t="shared" si="33"/>
        <v>0.156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</v>
      </c>
      <c r="AO64" s="19">
        <f t="shared" si="32"/>
        <v>0.23599999999999999</v>
      </c>
      <c r="AP64" s="19">
        <f t="shared" si="32"/>
        <v>0</v>
      </c>
      <c r="AQ64" s="19">
        <f t="shared" si="32"/>
        <v>0.27700000000000002</v>
      </c>
      <c r="AR64" s="19">
        <f t="shared" si="32"/>
        <v>0.59499999999999997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6.9330000000000003E-2</v>
      </c>
      <c r="AV64" s="19">
        <f t="shared" si="32"/>
        <v>6.0670000000000002E-2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0.499</v>
      </c>
      <c r="BF64" s="19">
        <f t="shared" si="32"/>
        <v>0.56399999999999995</v>
      </c>
      <c r="BG64" s="19">
        <f t="shared" si="32"/>
        <v>0.27600000000000002</v>
      </c>
      <c r="BH64" s="19">
        <f t="shared" si="32"/>
        <v>0.52400000000000002</v>
      </c>
      <c r="BI64" s="19">
        <f t="shared" si="32"/>
        <v>0.79500000000000004</v>
      </c>
      <c r="BJ64" s="19">
        <f t="shared" si="32"/>
        <v>4.7E-2</v>
      </c>
      <c r="BK64" s="19">
        <f t="shared" si="32"/>
        <v>3.5999999999999997E-2</v>
      </c>
      <c r="BL64" s="19">
        <f t="shared" si="32"/>
        <v>3.5000000000000003E-2</v>
      </c>
      <c r="BM64" s="19">
        <f t="shared" si="32"/>
        <v>4.1000000000000002E-2</v>
      </c>
      <c r="BN64" s="19">
        <f t="shared" si="32"/>
        <v>4.7E-2</v>
      </c>
      <c r="BO64" s="19">
        <f t="shared" si="32"/>
        <v>0.314</v>
      </c>
      <c r="BP64" s="19">
        <f t="shared" si="32"/>
        <v>0.16222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29</v>
      </c>
      <c r="C65" s="111"/>
      <c r="D65" s="30">
        <f>D61*D63</f>
        <v>1.5636000000000001</v>
      </c>
      <c r="E65" s="30">
        <f t="shared" ref="E65:BQ65" si="35">E61*E63</f>
        <v>0</v>
      </c>
      <c r="F65" s="30">
        <f t="shared" si="35"/>
        <v>1.0660000000000001</v>
      </c>
      <c r="G65" s="30">
        <f t="shared" si="35"/>
        <v>0</v>
      </c>
      <c r="H65" s="30">
        <f t="shared" si="35"/>
        <v>1.49</v>
      </c>
      <c r="I65" s="30">
        <f t="shared" si="35"/>
        <v>0</v>
      </c>
      <c r="J65" s="30">
        <f t="shared" si="35"/>
        <v>15.899339999999999</v>
      </c>
      <c r="K65" s="30">
        <f t="shared" si="35"/>
        <v>6.2332800000000006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10.889999999999999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1.11435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2.1999999999999999E-2</v>
      </c>
      <c r="BR65" s="30">
        <f t="shared" ref="BR65" si="37">BR61*BR63</f>
        <v>0</v>
      </c>
      <c r="BS65" s="31">
        <f>SUM(D65:BQ65)</f>
        <v>38.278570000000002</v>
      </c>
      <c r="BT65" s="32">
        <f>BS65/$C$9</f>
        <v>38.278570000000002</v>
      </c>
    </row>
    <row r="66" spans="1:72" ht="15" customHeight="1" x14ac:dyDescent="0.35">
      <c r="A66" s="28"/>
      <c r="B66" s="29" t="s">
        <v>30</v>
      </c>
      <c r="C66" s="111"/>
      <c r="D66" s="30">
        <f>D61*D63</f>
        <v>1.5636000000000001</v>
      </c>
      <c r="E66" s="30">
        <f t="shared" ref="E66:BQ66" si="38">E61*E63</f>
        <v>0</v>
      </c>
      <c r="F66" s="30">
        <f t="shared" si="38"/>
        <v>1.0660000000000001</v>
      </c>
      <c r="G66" s="30">
        <f t="shared" si="38"/>
        <v>0</v>
      </c>
      <c r="H66" s="30">
        <f t="shared" si="38"/>
        <v>1.49</v>
      </c>
      <c r="I66" s="30">
        <f t="shared" si="38"/>
        <v>0</v>
      </c>
      <c r="J66" s="30">
        <f t="shared" si="38"/>
        <v>15.899339999999999</v>
      </c>
      <c r="K66" s="30">
        <f t="shared" si="38"/>
        <v>6.2332800000000006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10.889999999999999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1.11435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2.1999999999999999E-2</v>
      </c>
      <c r="BR66" s="30">
        <f t="shared" ref="BR66" si="40">BR61*BR63</f>
        <v>0</v>
      </c>
      <c r="BS66" s="31">
        <f>SUM(D66:BQ66)</f>
        <v>38.278570000000002</v>
      </c>
      <c r="BT66" s="32">
        <f>BS66/$C$9</f>
        <v>38.278570000000002</v>
      </c>
    </row>
    <row r="67" spans="1:72" ht="15" customHeight="1" x14ac:dyDescent="0.3">
      <c r="A67" s="33"/>
      <c r="B67" s="33" t="s">
        <v>31</v>
      </c>
    </row>
    <row r="68" spans="1:72" ht="15" customHeight="1" x14ac:dyDescent="0.3">
      <c r="A68" s="33"/>
      <c r="B68" s="33" t="s">
        <v>32</v>
      </c>
    </row>
    <row r="69" spans="1:72" ht="15" customHeight="1" x14ac:dyDescent="0.3"/>
    <row r="70" spans="1:72" x14ac:dyDescent="0.3">
      <c r="J70" t="s">
        <v>33</v>
      </c>
      <c r="K70" t="s">
        <v>2</v>
      </c>
      <c r="L70" s="2">
        <v>0</v>
      </c>
      <c r="AD70" t="s">
        <v>34</v>
      </c>
    </row>
    <row r="71" spans="1:72" ht="15" customHeight="1" x14ac:dyDescent="0.3">
      <c r="A71" s="105"/>
      <c r="B71" s="4" t="s">
        <v>3</v>
      </c>
      <c r="C71" s="102" t="s">
        <v>4</v>
      </c>
      <c r="D71" s="101" t="str">
        <f t="shared" ref="D71:AQ71" si="41">D53</f>
        <v>Хлеб пшеничный</v>
      </c>
      <c r="E71" s="101" t="str">
        <f t="shared" si="41"/>
        <v>Хлеб ржано-пшеничный</v>
      </c>
      <c r="F71" s="101" t="str">
        <f t="shared" si="41"/>
        <v>Сахар</v>
      </c>
      <c r="G71" s="101" t="str">
        <f t="shared" si="41"/>
        <v>Чай</v>
      </c>
      <c r="H71" s="101" t="str">
        <f t="shared" si="41"/>
        <v>Какао</v>
      </c>
      <c r="I71" s="101" t="str">
        <f t="shared" si="41"/>
        <v>Кофейный напиток</v>
      </c>
      <c r="J71" s="101" t="str">
        <f t="shared" si="41"/>
        <v>Молоко 2,5%</v>
      </c>
      <c r="K71" s="101" t="str">
        <f t="shared" si="41"/>
        <v>Масло сливочное</v>
      </c>
      <c r="L71" s="101" t="str">
        <f t="shared" si="41"/>
        <v>Сметана 15%</v>
      </c>
      <c r="M71" s="101" t="str">
        <f t="shared" si="41"/>
        <v>Молоко сухое</v>
      </c>
      <c r="N71" s="101" t="str">
        <f t="shared" si="41"/>
        <v>Снежок 2,5 %</v>
      </c>
      <c r="O71" s="101" t="str">
        <f t="shared" si="41"/>
        <v>Творог 5%</v>
      </c>
      <c r="P71" s="101" t="str">
        <f t="shared" si="41"/>
        <v>Молоко сгущенное</v>
      </c>
      <c r="Q71" s="101" t="str">
        <f t="shared" si="41"/>
        <v xml:space="preserve">Джем Сава </v>
      </c>
      <c r="R71" s="101" t="str">
        <f t="shared" si="41"/>
        <v>Сыр</v>
      </c>
      <c r="S71" s="101" t="str">
        <f t="shared" si="41"/>
        <v>Зеленый горошек</v>
      </c>
      <c r="T71" s="101" t="str">
        <f t="shared" si="41"/>
        <v>Кукуруза консервирован.</v>
      </c>
      <c r="U71" s="101" t="str">
        <f t="shared" si="41"/>
        <v>Консервы рыбные</v>
      </c>
      <c r="V71" s="101" t="str">
        <f t="shared" si="41"/>
        <v>Огурцы консервирован.</v>
      </c>
      <c r="W71" s="35"/>
      <c r="X71" s="101" t="str">
        <f t="shared" si="41"/>
        <v>Яйцо</v>
      </c>
      <c r="Y71" s="101" t="str">
        <f t="shared" si="41"/>
        <v>Икра кабачковая</v>
      </c>
      <c r="Z71" s="101" t="str">
        <f t="shared" si="41"/>
        <v>Изюм</v>
      </c>
      <c r="AA71" s="101" t="str">
        <f t="shared" si="41"/>
        <v>Курага</v>
      </c>
      <c r="AB71" s="101" t="str">
        <f t="shared" si="41"/>
        <v>Чернослив</v>
      </c>
      <c r="AC71" s="101" t="str">
        <f t="shared" si="41"/>
        <v>Шиповник</v>
      </c>
      <c r="AD71" s="101" t="str">
        <f t="shared" si="41"/>
        <v>Сухофрукты</v>
      </c>
      <c r="AE71" s="101" t="str">
        <f t="shared" si="41"/>
        <v>Ягода свежемороженная</v>
      </c>
      <c r="AF71" s="101" t="str">
        <f t="shared" ref="AF71:AI71" si="42">AF53</f>
        <v>Апельсин</v>
      </c>
      <c r="AG71" s="101" t="str">
        <f t="shared" si="42"/>
        <v>Банан</v>
      </c>
      <c r="AH71" s="101" t="str">
        <f t="shared" si="42"/>
        <v>Лимон</v>
      </c>
      <c r="AI71" s="101" t="str">
        <f t="shared" si="42"/>
        <v>Яблоко</v>
      </c>
      <c r="AJ71" s="101" t="str">
        <f t="shared" si="41"/>
        <v>Кисель</v>
      </c>
      <c r="AK71" s="101" t="str">
        <f t="shared" si="41"/>
        <v xml:space="preserve">Сок </v>
      </c>
      <c r="AL71" s="101" t="str">
        <f t="shared" si="41"/>
        <v>Макаронные изделия</v>
      </c>
      <c r="AM71" s="101" t="str">
        <f t="shared" si="41"/>
        <v>Мука</v>
      </c>
      <c r="AN71" s="101" t="str">
        <f t="shared" si="41"/>
        <v>Дрожжи</v>
      </c>
      <c r="AO71" s="101" t="str">
        <f t="shared" si="41"/>
        <v>Печенье</v>
      </c>
      <c r="AP71" s="101" t="str">
        <f t="shared" si="41"/>
        <v>Пряники</v>
      </c>
      <c r="AQ71" s="101" t="str">
        <f t="shared" si="41"/>
        <v>Вафли</v>
      </c>
      <c r="AR71" s="101" t="str">
        <f>AR53</f>
        <v>Конфеты</v>
      </c>
      <c r="AS71" s="101" t="str">
        <f>AS53</f>
        <v>Повидло Сава</v>
      </c>
      <c r="AT71" s="101" t="str">
        <f>AT53</f>
        <v>Крупа геркулес</v>
      </c>
      <c r="AU71" s="101" t="str">
        <f>AU53</f>
        <v>Крупа горох</v>
      </c>
      <c r="AV71" s="101" t="str">
        <f t="shared" ref="AV71:BA71" si="43">AV53</f>
        <v>Крупа гречневая</v>
      </c>
      <c r="AW71" s="101" t="str">
        <f t="shared" si="43"/>
        <v>Крупа кукурузная</v>
      </c>
      <c r="AX71" s="101" t="str">
        <f t="shared" si="43"/>
        <v>Крупа манная</v>
      </c>
      <c r="AY71" s="101" t="str">
        <f t="shared" si="43"/>
        <v>Крупа перловая</v>
      </c>
      <c r="AZ71" s="101" t="str">
        <f t="shared" si="43"/>
        <v>Крупа пшеничная</v>
      </c>
      <c r="BA71" s="101" t="str">
        <f t="shared" si="43"/>
        <v>Крупа пшено</v>
      </c>
      <c r="BB71" s="101" t="str">
        <f>BB53</f>
        <v>Крупа ячневая</v>
      </c>
      <c r="BC71" s="101" t="str">
        <f t="shared" ref="BC71:BQ71" si="44">BC53</f>
        <v>Рис</v>
      </c>
      <c r="BD71" s="101" t="str">
        <f t="shared" si="44"/>
        <v>Цыпленок бройлер</v>
      </c>
      <c r="BE71" s="101" t="str">
        <f t="shared" si="44"/>
        <v>Филе куриное</v>
      </c>
      <c r="BF71" s="101" t="str">
        <f t="shared" si="44"/>
        <v>Фарш говяжий</v>
      </c>
      <c r="BG71" s="101" t="str">
        <f t="shared" si="44"/>
        <v>Печень куриная</v>
      </c>
      <c r="BH71" s="101" t="str">
        <f t="shared" si="44"/>
        <v>Филе минтая</v>
      </c>
      <c r="BI71" s="102" t="str">
        <f t="shared" si="44"/>
        <v>Филе сельди слабосол.</v>
      </c>
      <c r="BJ71" s="102" t="str">
        <f t="shared" si="44"/>
        <v>Картофель</v>
      </c>
      <c r="BK71" s="102" t="str">
        <f t="shared" si="44"/>
        <v>Морковь</v>
      </c>
      <c r="BL71" s="102" t="str">
        <f t="shared" si="44"/>
        <v>Лук</v>
      </c>
      <c r="BM71" s="102" t="str">
        <f t="shared" si="44"/>
        <v>Капуста</v>
      </c>
      <c r="BN71" s="102" t="str">
        <f t="shared" si="44"/>
        <v>Свекла</v>
      </c>
      <c r="BO71" s="102" t="str">
        <f t="shared" si="44"/>
        <v>Томатная паста</v>
      </c>
      <c r="BP71" s="102" t="str">
        <f t="shared" si="44"/>
        <v>Масло растительное</v>
      </c>
      <c r="BQ71" s="102" t="str">
        <f t="shared" si="44"/>
        <v>Соль</v>
      </c>
      <c r="BR71" s="102" t="str">
        <f t="shared" ref="BR71" si="45">BR53</f>
        <v>Лимонная кислота</v>
      </c>
      <c r="BS71" s="112" t="s">
        <v>5</v>
      </c>
      <c r="BT71" s="112" t="s">
        <v>6</v>
      </c>
    </row>
    <row r="72" spans="1:72" ht="28.5" customHeight="1" x14ac:dyDescent="0.3">
      <c r="A72" s="106"/>
      <c r="B72" s="5" t="s">
        <v>7</v>
      </c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35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12"/>
      <c r="BT72" s="112"/>
    </row>
    <row r="73" spans="1:72" x14ac:dyDescent="0.3">
      <c r="A73" s="107" t="s">
        <v>12</v>
      </c>
      <c r="B73" s="6" t="str">
        <f>B14</f>
        <v>Суп шахтерский</v>
      </c>
      <c r="C73" s="108">
        <f>$F$6</f>
        <v>1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7"/>
      <c r="B74" s="6" t="str">
        <f t="shared" ref="B74:B79" si="49">B15</f>
        <v>Капуста, тушеная с мясом</v>
      </c>
      <c r="C74" s="109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7"/>
      <c r="B75" s="6" t="str">
        <f t="shared" si="49"/>
        <v>Хлеб пшеничный</v>
      </c>
      <c r="C75" s="109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7"/>
      <c r="B76" s="6" t="str">
        <f t="shared" si="49"/>
        <v>Хлеб ржано-пшеничный</v>
      </c>
      <c r="C76" s="109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7"/>
      <c r="B77" s="6" t="str">
        <f t="shared" si="49"/>
        <v>Компот из сухофруктов</v>
      </c>
      <c r="C77" s="109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7"/>
      <c r="B78" s="6">
        <f t="shared" si="49"/>
        <v>0</v>
      </c>
      <c r="C78" s="109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7"/>
      <c r="B79" s="6">
        <f t="shared" si="49"/>
        <v>0</v>
      </c>
      <c r="C79" s="110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24</v>
      </c>
      <c r="C81" s="18"/>
      <c r="D81" s="21">
        <f t="shared" ref="D81:BQ81" si="62">PRODUCT(D80,$F$6)</f>
        <v>0.02</v>
      </c>
      <c r="E81" s="21">
        <f t="shared" si="62"/>
        <v>0.04</v>
      </c>
      <c r="F81" s="21">
        <f t="shared" si="62"/>
        <v>1.0999999999999999E-2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5.0000000000000001E-3</v>
      </c>
      <c r="L81" s="21">
        <f t="shared" si="62"/>
        <v>6.0000000000000001E-3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6.0000000000000001E-3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0.05</v>
      </c>
      <c r="BE81" s="21">
        <f t="shared" si="62"/>
        <v>0</v>
      </c>
      <c r="BF81" s="21">
        <f t="shared" si="62"/>
        <v>5.0000000000000001E-3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0.08</v>
      </c>
      <c r="BK81" s="21">
        <f t="shared" si="62"/>
        <v>1.8000000000000002E-2</v>
      </c>
      <c r="BL81" s="21">
        <f t="shared" si="62"/>
        <v>2.0999999999999998E-2</v>
      </c>
      <c r="BM81" s="21">
        <f t="shared" si="62"/>
        <v>0.18</v>
      </c>
      <c r="BN81" s="21">
        <f t="shared" si="62"/>
        <v>0</v>
      </c>
      <c r="BO81" s="21">
        <f t="shared" si="62"/>
        <v>2E-3</v>
      </c>
      <c r="BP81" s="21">
        <f t="shared" si="62"/>
        <v>7.0000000000000001E-3</v>
      </c>
      <c r="BQ81" s="21">
        <f t="shared" si="62"/>
        <v>2E-3</v>
      </c>
      <c r="BR81" s="21">
        <f t="shared" ref="BR81" si="64">PRODUCT(BR80,$F$6)</f>
        <v>3.4999999999999997E-5</v>
      </c>
    </row>
    <row r="83" spans="1:72" ht="17.399999999999999" x14ac:dyDescent="0.35">
      <c r="A83" s="24"/>
      <c r="B83" s="25" t="s">
        <v>26</v>
      </c>
      <c r="C83" s="26" t="s">
        <v>27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624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1038.8800000000001</v>
      </c>
      <c r="L83" s="27">
        <f t="shared" si="65"/>
        <v>231.94</v>
      </c>
      <c r="M83" s="27">
        <f t="shared" si="65"/>
        <v>738</v>
      </c>
      <c r="N83" s="27">
        <f t="shared" si="65"/>
        <v>114.89</v>
      </c>
      <c r="O83" s="27">
        <f t="shared" si="65"/>
        <v>359.11</v>
      </c>
      <c r="P83" s="27">
        <f t="shared" si="65"/>
        <v>428.95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207.5</v>
      </c>
      <c r="U83" s="27">
        <f t="shared" si="65"/>
        <v>852</v>
      </c>
      <c r="V83" s="27">
        <f t="shared" si="65"/>
        <v>352.56</v>
      </c>
      <c r="W83" s="27">
        <f>W44</f>
        <v>269</v>
      </c>
      <c r="X83" s="27">
        <f t="shared" si="65"/>
        <v>11.9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259</v>
      </c>
      <c r="AG83" s="27">
        <f t="shared" si="65"/>
        <v>188</v>
      </c>
      <c r="AH83" s="27">
        <f t="shared" si="65"/>
        <v>219</v>
      </c>
      <c r="AI83" s="27">
        <f t="shared" si="65"/>
        <v>156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200</v>
      </c>
      <c r="AO83" s="27">
        <f t="shared" si="65"/>
        <v>236</v>
      </c>
      <c r="AP83" s="27">
        <f t="shared" si="65"/>
        <v>0</v>
      </c>
      <c r="AQ83" s="27">
        <f t="shared" si="65"/>
        <v>277</v>
      </c>
      <c r="AR83" s="27">
        <f t="shared" si="65"/>
        <v>595</v>
      </c>
      <c r="AS83" s="27">
        <f t="shared" si="65"/>
        <v>235.63</v>
      </c>
      <c r="AT83" s="27">
        <f t="shared" si="65"/>
        <v>72.5</v>
      </c>
      <c r="AU83" s="27">
        <f t="shared" si="65"/>
        <v>69.33</v>
      </c>
      <c r="AV83" s="27">
        <f t="shared" si="65"/>
        <v>60.67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499</v>
      </c>
      <c r="BF83" s="27">
        <f t="shared" si="65"/>
        <v>564</v>
      </c>
      <c r="BG83" s="27">
        <f t="shared" si="65"/>
        <v>276</v>
      </c>
      <c r="BH83" s="27">
        <f t="shared" si="65"/>
        <v>524</v>
      </c>
      <c r="BI83" s="27">
        <f t="shared" si="65"/>
        <v>795</v>
      </c>
      <c r="BJ83" s="27">
        <f t="shared" si="65"/>
        <v>47</v>
      </c>
      <c r="BK83" s="27">
        <f t="shared" si="65"/>
        <v>36</v>
      </c>
      <c r="BL83" s="27">
        <f t="shared" si="65"/>
        <v>35</v>
      </c>
      <c r="BM83" s="27">
        <f t="shared" si="65"/>
        <v>41</v>
      </c>
      <c r="BN83" s="27">
        <f t="shared" si="65"/>
        <v>47</v>
      </c>
      <c r="BO83" s="27">
        <f t="shared" si="65"/>
        <v>314</v>
      </c>
      <c r="BP83" s="27">
        <f t="shared" si="65"/>
        <v>162.22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28</v>
      </c>
      <c r="C84" s="18" t="s">
        <v>27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0.624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1.03888</v>
      </c>
      <c r="L84" s="19">
        <f t="shared" si="67"/>
        <v>0.23194000000000001</v>
      </c>
      <c r="M84" s="19">
        <f t="shared" si="67"/>
        <v>0.73799999999999999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0.42895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0.20749999999999999</v>
      </c>
      <c r="U84" s="19">
        <f t="shared" si="67"/>
        <v>0.85199999999999998</v>
      </c>
      <c r="V84" s="19">
        <f t="shared" si="67"/>
        <v>0.35255999999999998</v>
      </c>
      <c r="W84" s="19">
        <f>W83/1000</f>
        <v>0.26900000000000002</v>
      </c>
      <c r="X84" s="19">
        <f t="shared" si="67"/>
        <v>1.1900000000000001E-2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0.25900000000000001</v>
      </c>
      <c r="AG84" s="19">
        <f t="shared" si="67"/>
        <v>0.188</v>
      </c>
      <c r="AH84" s="19">
        <f t="shared" si="67"/>
        <v>0.219</v>
      </c>
      <c r="AI84" s="19">
        <f t="shared" si="67"/>
        <v>0.156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</v>
      </c>
      <c r="AO84" s="19">
        <f t="shared" si="67"/>
        <v>0.23599999999999999</v>
      </c>
      <c r="AP84" s="19">
        <f t="shared" si="67"/>
        <v>0</v>
      </c>
      <c r="AQ84" s="19">
        <f t="shared" si="67"/>
        <v>0.27700000000000002</v>
      </c>
      <c r="AR84" s="19">
        <f t="shared" si="67"/>
        <v>0.59499999999999997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6.9330000000000003E-2</v>
      </c>
      <c r="AV84" s="19">
        <f t="shared" si="67"/>
        <v>6.0670000000000002E-2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0.499</v>
      </c>
      <c r="BF84" s="19">
        <f t="shared" si="67"/>
        <v>0.56399999999999995</v>
      </c>
      <c r="BG84" s="19">
        <f t="shared" si="67"/>
        <v>0.27600000000000002</v>
      </c>
      <c r="BH84" s="19">
        <f t="shared" si="67"/>
        <v>0.52400000000000002</v>
      </c>
      <c r="BI84" s="19">
        <f t="shared" si="67"/>
        <v>0.79500000000000004</v>
      </c>
      <c r="BJ84" s="19">
        <f t="shared" si="67"/>
        <v>4.7E-2</v>
      </c>
      <c r="BK84" s="19">
        <f t="shared" si="67"/>
        <v>3.5999999999999997E-2</v>
      </c>
      <c r="BL84" s="19">
        <f t="shared" si="67"/>
        <v>3.5000000000000003E-2</v>
      </c>
      <c r="BM84" s="19">
        <f t="shared" si="67"/>
        <v>4.1000000000000002E-2</v>
      </c>
      <c r="BN84" s="19">
        <f t="shared" si="67"/>
        <v>4.7E-2</v>
      </c>
      <c r="BO84" s="19">
        <f t="shared" si="67"/>
        <v>0.314</v>
      </c>
      <c r="BP84" s="19">
        <f t="shared" si="67"/>
        <v>0.16222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29</v>
      </c>
      <c r="C85" s="111"/>
      <c r="D85" s="30">
        <f>D81*D83</f>
        <v>1.5636000000000001</v>
      </c>
      <c r="E85" s="30">
        <f t="shared" ref="E85:BQ85" si="69">E81*E83</f>
        <v>3.2800000000000002</v>
      </c>
      <c r="F85" s="30">
        <f t="shared" si="69"/>
        <v>0.90199999999999991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5.1944000000000008</v>
      </c>
      <c r="L85" s="30">
        <f t="shared" si="69"/>
        <v>1.39164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0.36402000000000001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15.950000000000001</v>
      </c>
      <c r="BE85" s="30">
        <f t="shared" si="69"/>
        <v>0</v>
      </c>
      <c r="BF85" s="30">
        <f t="shared" si="69"/>
        <v>2.82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3.7600000000000002</v>
      </c>
      <c r="BK85" s="30">
        <f t="shared" si="69"/>
        <v>0.64800000000000013</v>
      </c>
      <c r="BL85" s="30">
        <f t="shared" si="69"/>
        <v>0.73499999999999988</v>
      </c>
      <c r="BM85" s="30">
        <f t="shared" si="69"/>
        <v>7.38</v>
      </c>
      <c r="BN85" s="30">
        <f t="shared" si="69"/>
        <v>0</v>
      </c>
      <c r="BO85" s="30">
        <f t="shared" si="69"/>
        <v>0.628</v>
      </c>
      <c r="BP85" s="30">
        <f t="shared" si="69"/>
        <v>1.13554</v>
      </c>
      <c r="BQ85" s="30">
        <f t="shared" si="69"/>
        <v>4.3999999999999997E-2</v>
      </c>
      <c r="BR85" s="30">
        <f t="shared" ref="BR85" si="70">BR81*BR83</f>
        <v>0</v>
      </c>
      <c r="BS85" s="31">
        <f>SUM(D85:BQ85)</f>
        <v>48.296199999999999</v>
      </c>
      <c r="BT85" s="32">
        <f>BS85/$C$9</f>
        <v>48.296199999999999</v>
      </c>
    </row>
    <row r="86" spans="1:72" ht="17.399999999999999" x14ac:dyDescent="0.35">
      <c r="A86" s="28"/>
      <c r="B86" s="29" t="s">
        <v>30</v>
      </c>
      <c r="C86" s="111"/>
      <c r="D86" s="30">
        <f>D81*D83</f>
        <v>1.5636000000000001</v>
      </c>
      <c r="E86" s="30">
        <f t="shared" ref="E86:BQ86" si="71">E81*E83</f>
        <v>3.2800000000000002</v>
      </c>
      <c r="F86" s="30">
        <f t="shared" si="71"/>
        <v>0.90199999999999991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5.1944000000000008</v>
      </c>
      <c r="L86" s="30">
        <f t="shared" si="71"/>
        <v>1.39164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0.36402000000000001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15.950000000000001</v>
      </c>
      <c r="BE86" s="30">
        <f t="shared" si="71"/>
        <v>0</v>
      </c>
      <c r="BF86" s="30">
        <f t="shared" si="71"/>
        <v>2.82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3.7600000000000002</v>
      </c>
      <c r="BK86" s="30">
        <f t="shared" si="71"/>
        <v>0.64800000000000013</v>
      </c>
      <c r="BL86" s="30">
        <f t="shared" si="71"/>
        <v>0.73499999999999988</v>
      </c>
      <c r="BM86" s="30">
        <f t="shared" si="71"/>
        <v>7.38</v>
      </c>
      <c r="BN86" s="30">
        <f t="shared" si="71"/>
        <v>0</v>
      </c>
      <c r="BO86" s="30">
        <f t="shared" si="71"/>
        <v>0.628</v>
      </c>
      <c r="BP86" s="30">
        <f t="shared" si="71"/>
        <v>1.13554</v>
      </c>
      <c r="BQ86" s="30">
        <f t="shared" si="71"/>
        <v>4.3999999999999997E-2</v>
      </c>
      <c r="BR86" s="30">
        <f t="shared" ref="BR86" si="72">BR81*BR83</f>
        <v>0</v>
      </c>
      <c r="BS86" s="31">
        <f>SUM(D86:BQ86)</f>
        <v>48.296199999999999</v>
      </c>
      <c r="BT86" s="32">
        <f>BS86/$C$9</f>
        <v>48.296199999999999</v>
      </c>
    </row>
    <row r="87" spans="1:72" x14ac:dyDescent="0.3">
      <c r="A87" s="33"/>
      <c r="B87" s="33" t="s">
        <v>31</v>
      </c>
    </row>
    <row r="88" spans="1:72" x14ac:dyDescent="0.3">
      <c r="A88" s="33"/>
      <c r="B88" s="33" t="s">
        <v>32</v>
      </c>
    </row>
    <row r="90" spans="1:72" x14ac:dyDescent="0.3">
      <c r="J90" t="s">
        <v>33</v>
      </c>
      <c r="K90" t="s">
        <v>2</v>
      </c>
      <c r="L90" s="2">
        <v>0</v>
      </c>
      <c r="AD90" t="s">
        <v>34</v>
      </c>
    </row>
    <row r="91" spans="1:72" ht="15" customHeight="1" x14ac:dyDescent="0.3">
      <c r="A91" s="105"/>
      <c r="B91" s="4" t="s">
        <v>3</v>
      </c>
      <c r="C91" s="102" t="s">
        <v>4</v>
      </c>
      <c r="D91" s="101" t="str">
        <f t="shared" ref="D91:BQ91" si="73">D53</f>
        <v>Хлеб пшеничный</v>
      </c>
      <c r="E91" s="101" t="str">
        <f t="shared" si="73"/>
        <v>Хлеб ржано-пшеничный</v>
      </c>
      <c r="F91" s="101" t="str">
        <f t="shared" si="73"/>
        <v>Сахар</v>
      </c>
      <c r="G91" s="101" t="str">
        <f t="shared" si="73"/>
        <v>Чай</v>
      </c>
      <c r="H91" s="101" t="str">
        <f t="shared" si="73"/>
        <v>Какао</v>
      </c>
      <c r="I91" s="101" t="str">
        <f t="shared" si="73"/>
        <v>Кофейный напиток</v>
      </c>
      <c r="J91" s="101" t="str">
        <f t="shared" si="73"/>
        <v>Молоко 2,5%</v>
      </c>
      <c r="K91" s="101" t="str">
        <f t="shared" si="73"/>
        <v>Масло сливочное</v>
      </c>
      <c r="L91" s="101" t="str">
        <f t="shared" si="73"/>
        <v>Сметана 15%</v>
      </c>
      <c r="M91" s="101" t="str">
        <f t="shared" si="73"/>
        <v>Молоко сухое</v>
      </c>
      <c r="N91" s="101" t="str">
        <f t="shared" si="73"/>
        <v>Снежок 2,5 %</v>
      </c>
      <c r="O91" s="101" t="str">
        <f t="shared" si="73"/>
        <v>Творог 5%</v>
      </c>
      <c r="P91" s="101" t="str">
        <f t="shared" si="73"/>
        <v>Молоко сгущенное</v>
      </c>
      <c r="Q91" s="101" t="str">
        <f t="shared" si="73"/>
        <v xml:space="preserve">Джем Сава </v>
      </c>
      <c r="R91" s="101" t="str">
        <f t="shared" si="73"/>
        <v>Сыр</v>
      </c>
      <c r="S91" s="101" t="str">
        <f t="shared" si="73"/>
        <v>Зеленый горошек</v>
      </c>
      <c r="T91" s="101" t="str">
        <f t="shared" si="73"/>
        <v>Кукуруза консервирован.</v>
      </c>
      <c r="U91" s="101" t="str">
        <f t="shared" si="73"/>
        <v>Консервы рыбные</v>
      </c>
      <c r="V91" s="101" t="str">
        <f t="shared" si="73"/>
        <v>Огурцы консервирован.</v>
      </c>
      <c r="W91" s="35"/>
      <c r="X91" s="101" t="str">
        <f t="shared" si="73"/>
        <v>Яйцо</v>
      </c>
      <c r="Y91" s="101" t="str">
        <f t="shared" si="73"/>
        <v>Икра кабачковая</v>
      </c>
      <c r="Z91" s="101" t="str">
        <f t="shared" si="73"/>
        <v>Изюм</v>
      </c>
      <c r="AA91" s="101" t="str">
        <f t="shared" si="73"/>
        <v>Курага</v>
      </c>
      <c r="AB91" s="101" t="str">
        <f t="shared" si="73"/>
        <v>Чернослив</v>
      </c>
      <c r="AC91" s="101" t="str">
        <f t="shared" si="73"/>
        <v>Шиповник</v>
      </c>
      <c r="AD91" s="101" t="str">
        <f t="shared" si="73"/>
        <v>Сухофрукты</v>
      </c>
      <c r="AE91" s="101" t="str">
        <f t="shared" si="73"/>
        <v>Ягода свежемороженная</v>
      </c>
      <c r="AF91" s="101" t="str">
        <f t="shared" ref="AF91:AI91" si="74">AF53</f>
        <v>Апельсин</v>
      </c>
      <c r="AG91" s="101" t="str">
        <f t="shared" si="74"/>
        <v>Банан</v>
      </c>
      <c r="AH91" s="101" t="str">
        <f t="shared" si="74"/>
        <v>Лимон</v>
      </c>
      <c r="AI91" s="101" t="str">
        <f t="shared" si="74"/>
        <v>Яблоко</v>
      </c>
      <c r="AJ91" s="101" t="str">
        <f t="shared" si="73"/>
        <v>Кисель</v>
      </c>
      <c r="AK91" s="101" t="str">
        <f t="shared" si="73"/>
        <v xml:space="preserve">Сок </v>
      </c>
      <c r="AL91" s="101" t="str">
        <f t="shared" si="73"/>
        <v>Макаронные изделия</v>
      </c>
      <c r="AM91" s="101" t="str">
        <f t="shared" si="73"/>
        <v>Мука</v>
      </c>
      <c r="AN91" s="101" t="str">
        <f t="shared" si="73"/>
        <v>Дрожжи</v>
      </c>
      <c r="AO91" s="101" t="str">
        <f t="shared" si="73"/>
        <v>Печенье</v>
      </c>
      <c r="AP91" s="101" t="str">
        <f t="shared" si="73"/>
        <v>Пряники</v>
      </c>
      <c r="AQ91" s="101" t="str">
        <f t="shared" si="73"/>
        <v>Вафли</v>
      </c>
      <c r="AR91" s="101" t="str">
        <f t="shared" si="73"/>
        <v>Конфеты</v>
      </c>
      <c r="AS91" s="101" t="str">
        <f t="shared" si="73"/>
        <v>Повидло Сава</v>
      </c>
      <c r="AT91" s="101" t="str">
        <f t="shared" si="73"/>
        <v>Крупа геркулес</v>
      </c>
      <c r="AU91" s="101" t="str">
        <f t="shared" si="73"/>
        <v>Крупа горох</v>
      </c>
      <c r="AV91" s="101" t="str">
        <f t="shared" si="73"/>
        <v>Крупа гречневая</v>
      </c>
      <c r="AW91" s="101" t="str">
        <f t="shared" si="73"/>
        <v>Крупа кукурузная</v>
      </c>
      <c r="AX91" s="101" t="str">
        <f t="shared" si="73"/>
        <v>Крупа манная</v>
      </c>
      <c r="AY91" s="101" t="str">
        <f t="shared" si="73"/>
        <v>Крупа перловая</v>
      </c>
      <c r="AZ91" s="101" t="str">
        <f t="shared" si="73"/>
        <v>Крупа пшеничная</v>
      </c>
      <c r="BA91" s="101" t="str">
        <f t="shared" si="73"/>
        <v>Крупа пшено</v>
      </c>
      <c r="BB91" s="101" t="str">
        <f t="shared" si="73"/>
        <v>Крупа ячневая</v>
      </c>
      <c r="BC91" s="101" t="str">
        <f t="shared" si="73"/>
        <v>Рис</v>
      </c>
      <c r="BD91" s="101" t="str">
        <f t="shared" si="73"/>
        <v>Цыпленок бройлер</v>
      </c>
      <c r="BE91" s="101" t="str">
        <f t="shared" si="73"/>
        <v>Филе куриное</v>
      </c>
      <c r="BF91" s="101" t="str">
        <f t="shared" si="73"/>
        <v>Фарш говяжий</v>
      </c>
      <c r="BG91" s="101" t="str">
        <f t="shared" si="73"/>
        <v>Печень куриная</v>
      </c>
      <c r="BH91" s="101" t="str">
        <f t="shared" si="73"/>
        <v>Филе минтая</v>
      </c>
      <c r="BI91" s="101" t="str">
        <f t="shared" si="73"/>
        <v>Филе сельди слабосол.</v>
      </c>
      <c r="BJ91" s="101" t="str">
        <f t="shared" si="73"/>
        <v>Картофель</v>
      </c>
      <c r="BK91" s="101" t="str">
        <f t="shared" si="73"/>
        <v>Морковь</v>
      </c>
      <c r="BL91" s="101" t="str">
        <f t="shared" si="73"/>
        <v>Лук</v>
      </c>
      <c r="BM91" s="101" t="str">
        <f t="shared" si="73"/>
        <v>Капуста</v>
      </c>
      <c r="BN91" s="101" t="str">
        <f t="shared" si="73"/>
        <v>Свекла</v>
      </c>
      <c r="BO91" s="101" t="str">
        <f t="shared" si="73"/>
        <v>Томатная паста</v>
      </c>
      <c r="BP91" s="101" t="str">
        <f t="shared" si="73"/>
        <v>Масло растительное</v>
      </c>
      <c r="BQ91" s="101" t="str">
        <f t="shared" si="73"/>
        <v>Соль</v>
      </c>
      <c r="BR91" s="101" t="str">
        <f t="shared" ref="BR91" si="75">BR53</f>
        <v>Лимонная кислота</v>
      </c>
      <c r="BS91" s="112" t="s">
        <v>5</v>
      </c>
      <c r="BT91" s="112" t="s">
        <v>6</v>
      </c>
    </row>
    <row r="92" spans="1:72" ht="28.5" customHeight="1" x14ac:dyDescent="0.3">
      <c r="A92" s="106"/>
      <c r="B92" s="5" t="s">
        <v>7</v>
      </c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35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12"/>
      <c r="BT92" s="112"/>
    </row>
    <row r="93" spans="1:72" x14ac:dyDescent="0.3">
      <c r="A93" s="107" t="s">
        <v>18</v>
      </c>
      <c r="B93" s="6" t="str">
        <f>B22</f>
        <v>Компот из свеж. морож. ягод</v>
      </c>
      <c r="C93" s="108">
        <f>$F$6</f>
        <v>1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7"/>
      <c r="B94" s="6" t="str">
        <f>B23</f>
        <v>Пирожок рыбный</v>
      </c>
      <c r="C94" s="109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7"/>
      <c r="B95" s="6" t="str">
        <f>B24</f>
        <v>Апельсин</v>
      </c>
      <c r="C95" s="109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0.112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7"/>
      <c r="B96" s="6">
        <f>B25</f>
        <v>0</v>
      </c>
      <c r="C96" s="109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7"/>
      <c r="B97" s="6">
        <f>B26</f>
        <v>0</v>
      </c>
      <c r="C97" s="110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23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0.112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24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1.37E-2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5.0000000000000001E-3</v>
      </c>
      <c r="K99" s="21">
        <f t="shared" si="83"/>
        <v>3.0000000000000001E-3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1.4E-2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0.02</v>
      </c>
      <c r="AF99" s="21">
        <f t="shared" si="84"/>
        <v>0.112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2.9000000000000001E-2</v>
      </c>
      <c r="AN99" s="21">
        <f t="shared" si="84"/>
        <v>1.1999999999999999E-3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3.0000000000000001E-3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8.0000000000000004E-4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26</v>
      </c>
      <c r="C101" s="26" t="s">
        <v>27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624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1038.8800000000001</v>
      </c>
      <c r="L101" s="27">
        <f t="shared" si="86"/>
        <v>231.94</v>
      </c>
      <c r="M101" s="27">
        <f t="shared" si="86"/>
        <v>738</v>
      </c>
      <c r="N101" s="27">
        <f t="shared" si="86"/>
        <v>114.89</v>
      </c>
      <c r="O101" s="27">
        <f t="shared" si="86"/>
        <v>359.11</v>
      </c>
      <c r="P101" s="27">
        <f t="shared" si="86"/>
        <v>428.95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207.5</v>
      </c>
      <c r="U101" s="27">
        <f t="shared" si="86"/>
        <v>852</v>
      </c>
      <c r="V101" s="27">
        <f t="shared" si="86"/>
        <v>352.56</v>
      </c>
      <c r="W101" s="27">
        <f>W44</f>
        <v>269</v>
      </c>
      <c r="X101" s="27">
        <f t="shared" si="86"/>
        <v>11.9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259</v>
      </c>
      <c r="AG101" s="27">
        <f t="shared" si="86"/>
        <v>188</v>
      </c>
      <c r="AH101" s="27">
        <f t="shared" si="86"/>
        <v>219</v>
      </c>
      <c r="AI101" s="27">
        <f t="shared" si="86"/>
        <v>156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200</v>
      </c>
      <c r="AO101" s="27">
        <f t="shared" si="86"/>
        <v>236</v>
      </c>
      <c r="AP101" s="27">
        <f t="shared" si="86"/>
        <v>0</v>
      </c>
      <c r="AQ101" s="27">
        <f t="shared" si="86"/>
        <v>277</v>
      </c>
      <c r="AR101" s="27">
        <f t="shared" si="86"/>
        <v>595</v>
      </c>
      <c r="AS101" s="27">
        <f t="shared" si="86"/>
        <v>235.63</v>
      </c>
      <c r="AT101" s="27">
        <f t="shared" si="86"/>
        <v>72.5</v>
      </c>
      <c r="AU101" s="27">
        <f t="shared" si="86"/>
        <v>69.33</v>
      </c>
      <c r="AV101" s="27">
        <f t="shared" si="86"/>
        <v>60.67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499</v>
      </c>
      <c r="BF101" s="27">
        <f t="shared" si="86"/>
        <v>564</v>
      </c>
      <c r="BG101" s="27">
        <f t="shared" si="86"/>
        <v>276</v>
      </c>
      <c r="BH101" s="27">
        <f t="shared" si="86"/>
        <v>524</v>
      </c>
      <c r="BI101" s="27">
        <f t="shared" si="86"/>
        <v>795</v>
      </c>
      <c r="BJ101" s="27">
        <f t="shared" si="86"/>
        <v>47</v>
      </c>
      <c r="BK101" s="27">
        <f t="shared" si="86"/>
        <v>36</v>
      </c>
      <c r="BL101" s="27">
        <f t="shared" si="86"/>
        <v>35</v>
      </c>
      <c r="BM101" s="27">
        <f t="shared" si="86"/>
        <v>41</v>
      </c>
      <c r="BN101" s="27">
        <f t="shared" si="86"/>
        <v>47</v>
      </c>
      <c r="BO101" s="27">
        <f t="shared" si="86"/>
        <v>314</v>
      </c>
      <c r="BP101" s="27">
        <f t="shared" si="86"/>
        <v>162.22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28</v>
      </c>
      <c r="C102" s="18" t="s">
        <v>27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0.624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1.03888</v>
      </c>
      <c r="L102" s="19">
        <f t="shared" si="88"/>
        <v>0.23194000000000001</v>
      </c>
      <c r="M102" s="19">
        <f t="shared" si="88"/>
        <v>0.73799999999999999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0.42895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0.20749999999999999</v>
      </c>
      <c r="U102" s="19">
        <f t="shared" si="88"/>
        <v>0.85199999999999998</v>
      </c>
      <c r="V102" s="19">
        <f t="shared" si="88"/>
        <v>0.35255999999999998</v>
      </c>
      <c r="W102" s="19">
        <f>W101/1000</f>
        <v>0.26900000000000002</v>
      </c>
      <c r="X102" s="19">
        <f t="shared" si="88"/>
        <v>1.1900000000000001E-2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0.25900000000000001</v>
      </c>
      <c r="AG102" s="19">
        <f t="shared" si="88"/>
        <v>0.188</v>
      </c>
      <c r="AH102" s="19">
        <f t="shared" si="88"/>
        <v>0.219</v>
      </c>
      <c r="AI102" s="19">
        <f t="shared" si="88"/>
        <v>0.156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</v>
      </c>
      <c r="AO102" s="19">
        <f t="shared" si="88"/>
        <v>0.23599999999999999</v>
      </c>
      <c r="AP102" s="19">
        <f t="shared" si="88"/>
        <v>0</v>
      </c>
      <c r="AQ102" s="19">
        <f t="shared" si="88"/>
        <v>0.27700000000000002</v>
      </c>
      <c r="AR102" s="19">
        <f t="shared" si="88"/>
        <v>0.59499999999999997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6.9330000000000003E-2</v>
      </c>
      <c r="AV102" s="19">
        <f t="shared" si="88"/>
        <v>6.0670000000000002E-2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0.499</v>
      </c>
      <c r="BF102" s="19">
        <f t="shared" si="88"/>
        <v>0.56399999999999995</v>
      </c>
      <c r="BG102" s="19">
        <f t="shared" si="88"/>
        <v>0.27600000000000002</v>
      </c>
      <c r="BH102" s="19">
        <f t="shared" si="88"/>
        <v>0.52400000000000002</v>
      </c>
      <c r="BI102" s="19">
        <f t="shared" si="88"/>
        <v>0.79500000000000004</v>
      </c>
      <c r="BJ102" s="19">
        <f t="shared" si="88"/>
        <v>4.7E-2</v>
      </c>
      <c r="BK102" s="19">
        <f t="shared" si="88"/>
        <v>3.5999999999999997E-2</v>
      </c>
      <c r="BL102" s="19">
        <f t="shared" si="88"/>
        <v>3.5000000000000003E-2</v>
      </c>
      <c r="BM102" s="19">
        <f t="shared" si="88"/>
        <v>4.1000000000000002E-2</v>
      </c>
      <c r="BN102" s="19">
        <f t="shared" si="88"/>
        <v>4.7E-2</v>
      </c>
      <c r="BO102" s="19">
        <f t="shared" si="88"/>
        <v>0.314</v>
      </c>
      <c r="BP102" s="19">
        <f t="shared" si="88"/>
        <v>0.16222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29</v>
      </c>
      <c r="C103" s="111"/>
      <c r="D103" s="30">
        <f>D99*D101</f>
        <v>0</v>
      </c>
      <c r="E103" s="30">
        <f t="shared" ref="E103:BQ103" si="90">E99*E101</f>
        <v>0</v>
      </c>
      <c r="F103" s="30">
        <f t="shared" si="90"/>
        <v>1.1234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0.41189999999999999</v>
      </c>
      <c r="K103" s="30">
        <f t="shared" si="90"/>
        <v>3.1166400000000003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11.928000000000001</v>
      </c>
      <c r="V103" s="30">
        <f t="shared" si="90"/>
        <v>0</v>
      </c>
      <c r="W103" s="30">
        <f>W99*W101</f>
        <v>0</v>
      </c>
      <c r="X103" s="30">
        <f t="shared" si="90"/>
        <v>11.9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12.14</v>
      </c>
      <c r="AF103" s="30">
        <f t="shared" si="90"/>
        <v>29.007999999999999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1.2934000000000001</v>
      </c>
      <c r="AN103" s="30">
        <f t="shared" si="90"/>
        <v>0.24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0.41199000000000002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7.0000000000000007E-2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0.129776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71.773105999999999</v>
      </c>
      <c r="BT103" s="32">
        <f>BS103/$C$9</f>
        <v>71.773105999999999</v>
      </c>
    </row>
    <row r="104" spans="1:72" ht="17.399999999999999" x14ac:dyDescent="0.35">
      <c r="A104" s="28"/>
      <c r="B104" s="29" t="s">
        <v>30</v>
      </c>
      <c r="C104" s="111"/>
      <c r="D104" s="30">
        <f>D99*D101</f>
        <v>0</v>
      </c>
      <c r="E104" s="30">
        <f t="shared" ref="E104:BQ104" si="92">E99*E101</f>
        <v>0</v>
      </c>
      <c r="F104" s="30">
        <f t="shared" si="92"/>
        <v>1.1234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0.41189999999999999</v>
      </c>
      <c r="K104" s="30">
        <f t="shared" si="92"/>
        <v>3.1166400000000003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11.928000000000001</v>
      </c>
      <c r="V104" s="30">
        <f t="shared" si="92"/>
        <v>0</v>
      </c>
      <c r="W104" s="30">
        <f>W99*W101</f>
        <v>0</v>
      </c>
      <c r="X104" s="30">
        <f t="shared" si="92"/>
        <v>11.9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12.14</v>
      </c>
      <c r="AF104" s="30">
        <f t="shared" si="92"/>
        <v>29.007999999999999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1.2934000000000001</v>
      </c>
      <c r="AN104" s="30">
        <f t="shared" si="92"/>
        <v>0.24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0.41199000000000002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7.0000000000000007E-2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0.129776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71.773105999999999</v>
      </c>
      <c r="BT104" s="32">
        <f>BS104/$C$9</f>
        <v>71.773105999999999</v>
      </c>
    </row>
    <row r="105" spans="1:72" x14ac:dyDescent="0.3">
      <c r="A105" s="33"/>
      <c r="B105" s="33" t="s">
        <v>31</v>
      </c>
    </row>
    <row r="106" spans="1:72" x14ac:dyDescent="0.3">
      <c r="A106" s="33"/>
      <c r="B106" s="33" t="s">
        <v>32</v>
      </c>
    </row>
    <row r="108" spans="1:72" x14ac:dyDescent="0.3">
      <c r="J108" t="s">
        <v>33</v>
      </c>
      <c r="K108" t="s">
        <v>2</v>
      </c>
      <c r="L108" s="2">
        <v>0</v>
      </c>
      <c r="AD108" t="s">
        <v>34</v>
      </c>
    </row>
    <row r="109" spans="1:72" ht="15" customHeight="1" x14ac:dyDescent="0.3">
      <c r="A109" s="105"/>
      <c r="B109" s="4" t="s">
        <v>3</v>
      </c>
      <c r="C109" s="102" t="s">
        <v>4</v>
      </c>
      <c r="D109" s="101" t="str">
        <f t="shared" ref="D109:BQ109" si="94">D53</f>
        <v>Хлеб пшеничный</v>
      </c>
      <c r="E109" s="101" t="str">
        <f t="shared" si="94"/>
        <v>Хлеб ржано-пшеничный</v>
      </c>
      <c r="F109" s="101" t="str">
        <f t="shared" si="94"/>
        <v>Сахар</v>
      </c>
      <c r="G109" s="101" t="str">
        <f t="shared" si="94"/>
        <v>Чай</v>
      </c>
      <c r="H109" s="101" t="str">
        <f t="shared" si="94"/>
        <v>Какао</v>
      </c>
      <c r="I109" s="101" t="str">
        <f t="shared" si="94"/>
        <v>Кофейный напиток</v>
      </c>
      <c r="J109" s="101" t="str">
        <f t="shared" si="94"/>
        <v>Молоко 2,5%</v>
      </c>
      <c r="K109" s="101" t="str">
        <f t="shared" si="94"/>
        <v>Масло сливочное</v>
      </c>
      <c r="L109" s="101" t="str">
        <f t="shared" si="94"/>
        <v>Сметана 15%</v>
      </c>
      <c r="M109" s="101" t="str">
        <f t="shared" si="94"/>
        <v>Молоко сухое</v>
      </c>
      <c r="N109" s="101" t="str">
        <f t="shared" si="94"/>
        <v>Снежок 2,5 %</v>
      </c>
      <c r="O109" s="101" t="str">
        <f t="shared" si="94"/>
        <v>Творог 5%</v>
      </c>
      <c r="P109" s="101" t="str">
        <f t="shared" si="94"/>
        <v>Молоко сгущенное</v>
      </c>
      <c r="Q109" s="101" t="str">
        <f t="shared" si="94"/>
        <v xml:space="preserve">Джем Сава </v>
      </c>
      <c r="R109" s="101" t="str">
        <f t="shared" si="94"/>
        <v>Сыр</v>
      </c>
      <c r="S109" s="101" t="str">
        <f t="shared" si="94"/>
        <v>Зеленый горошек</v>
      </c>
      <c r="T109" s="101" t="str">
        <f t="shared" si="94"/>
        <v>Кукуруза консервирован.</v>
      </c>
      <c r="U109" s="101" t="str">
        <f t="shared" si="94"/>
        <v>Консервы рыбные</v>
      </c>
      <c r="V109" s="101" t="str">
        <f t="shared" si="94"/>
        <v>Огурцы консервирован.</v>
      </c>
      <c r="W109" s="35"/>
      <c r="X109" s="101" t="str">
        <f t="shared" si="94"/>
        <v>Яйцо</v>
      </c>
      <c r="Y109" s="101" t="str">
        <f t="shared" si="94"/>
        <v>Икра кабачковая</v>
      </c>
      <c r="Z109" s="101" t="str">
        <f t="shared" si="94"/>
        <v>Изюм</v>
      </c>
      <c r="AA109" s="101" t="str">
        <f t="shared" si="94"/>
        <v>Курага</v>
      </c>
      <c r="AB109" s="101" t="str">
        <f t="shared" si="94"/>
        <v>Чернослив</v>
      </c>
      <c r="AC109" s="101" t="str">
        <f t="shared" si="94"/>
        <v>Шиповник</v>
      </c>
      <c r="AD109" s="101" t="str">
        <f t="shared" si="94"/>
        <v>Сухофрукты</v>
      </c>
      <c r="AE109" s="101" t="str">
        <f t="shared" si="94"/>
        <v>Ягода свежемороженная</v>
      </c>
      <c r="AF109" s="101" t="str">
        <f t="shared" ref="AF109:AI109" si="95">AF53</f>
        <v>Апельсин</v>
      </c>
      <c r="AG109" s="101" t="str">
        <f t="shared" si="95"/>
        <v>Банан</v>
      </c>
      <c r="AH109" s="101" t="str">
        <f t="shared" si="95"/>
        <v>Лимон</v>
      </c>
      <c r="AI109" s="101" t="str">
        <f t="shared" si="95"/>
        <v>Яблоко</v>
      </c>
      <c r="AJ109" s="101" t="str">
        <f t="shared" si="94"/>
        <v>Кисель</v>
      </c>
      <c r="AK109" s="101" t="str">
        <f t="shared" si="94"/>
        <v xml:space="preserve">Сок </v>
      </c>
      <c r="AL109" s="101" t="str">
        <f t="shared" si="94"/>
        <v>Макаронные изделия</v>
      </c>
      <c r="AM109" s="101" t="str">
        <f t="shared" si="94"/>
        <v>Мука</v>
      </c>
      <c r="AN109" s="101" t="str">
        <f t="shared" si="94"/>
        <v>Дрожжи</v>
      </c>
      <c r="AO109" s="101" t="str">
        <f t="shared" si="94"/>
        <v>Печенье</v>
      </c>
      <c r="AP109" s="101" t="str">
        <f t="shared" si="94"/>
        <v>Пряники</v>
      </c>
      <c r="AQ109" s="101" t="str">
        <f t="shared" si="94"/>
        <v>Вафли</v>
      </c>
      <c r="AR109" s="101" t="str">
        <f t="shared" si="94"/>
        <v>Конфеты</v>
      </c>
      <c r="AS109" s="101" t="str">
        <f t="shared" si="94"/>
        <v>Повидло Сава</v>
      </c>
      <c r="AT109" s="101" t="str">
        <f t="shared" si="94"/>
        <v>Крупа геркулес</v>
      </c>
      <c r="AU109" s="101" t="str">
        <f t="shared" si="94"/>
        <v>Крупа горох</v>
      </c>
      <c r="AV109" s="101" t="str">
        <f t="shared" si="94"/>
        <v>Крупа гречневая</v>
      </c>
      <c r="AW109" s="101" t="str">
        <f t="shared" si="94"/>
        <v>Крупа кукурузная</v>
      </c>
      <c r="AX109" s="101" t="str">
        <f t="shared" si="94"/>
        <v>Крупа манная</v>
      </c>
      <c r="AY109" s="101" t="str">
        <f t="shared" si="94"/>
        <v>Крупа перловая</v>
      </c>
      <c r="AZ109" s="101" t="str">
        <f t="shared" si="94"/>
        <v>Крупа пшеничная</v>
      </c>
      <c r="BA109" s="101" t="str">
        <f t="shared" si="94"/>
        <v>Крупа пшено</v>
      </c>
      <c r="BB109" s="101" t="str">
        <f t="shared" si="94"/>
        <v>Крупа ячневая</v>
      </c>
      <c r="BC109" s="101" t="str">
        <f t="shared" si="94"/>
        <v>Рис</v>
      </c>
      <c r="BD109" s="101" t="str">
        <f t="shared" si="94"/>
        <v>Цыпленок бройлер</v>
      </c>
      <c r="BE109" s="101" t="str">
        <f t="shared" si="94"/>
        <v>Филе куриное</v>
      </c>
      <c r="BF109" s="101" t="str">
        <f t="shared" si="94"/>
        <v>Фарш говяжий</v>
      </c>
      <c r="BG109" s="101" t="str">
        <f t="shared" si="94"/>
        <v>Печень куриная</v>
      </c>
      <c r="BH109" s="101" t="str">
        <f t="shared" si="94"/>
        <v>Филе минтая</v>
      </c>
      <c r="BI109" s="101" t="str">
        <f t="shared" si="94"/>
        <v>Филе сельди слабосол.</v>
      </c>
      <c r="BJ109" s="101" t="str">
        <f t="shared" si="94"/>
        <v>Картофель</v>
      </c>
      <c r="BK109" s="101" t="str">
        <f t="shared" si="94"/>
        <v>Морковь</v>
      </c>
      <c r="BL109" s="101" t="str">
        <f t="shared" si="94"/>
        <v>Лук</v>
      </c>
      <c r="BM109" s="101" t="str">
        <f t="shared" si="94"/>
        <v>Капуста</v>
      </c>
      <c r="BN109" s="101" t="str">
        <f t="shared" si="94"/>
        <v>Свекла</v>
      </c>
      <c r="BO109" s="101" t="str">
        <f t="shared" si="94"/>
        <v>Томатная паста</v>
      </c>
      <c r="BP109" s="101" t="str">
        <f t="shared" si="94"/>
        <v>Масло растительное</v>
      </c>
      <c r="BQ109" s="101" t="str">
        <f t="shared" si="94"/>
        <v>Соль</v>
      </c>
      <c r="BR109" s="101" t="str">
        <f t="shared" ref="BR109" si="96">BR53</f>
        <v>Лимонная кислота</v>
      </c>
      <c r="BS109" s="112" t="s">
        <v>5</v>
      </c>
      <c r="BT109" s="112" t="s">
        <v>6</v>
      </c>
    </row>
    <row r="110" spans="1:72" ht="28.5" customHeight="1" x14ac:dyDescent="0.3">
      <c r="A110" s="106"/>
      <c r="B110" s="5" t="s">
        <v>7</v>
      </c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35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12"/>
      <c r="BT110" s="112"/>
    </row>
    <row r="111" spans="1:72" x14ac:dyDescent="0.3">
      <c r="A111" s="107" t="s">
        <v>20</v>
      </c>
      <c r="B111" s="36" t="str">
        <f>B27</f>
        <v xml:space="preserve">Омлет </v>
      </c>
      <c r="C111" s="108">
        <f>$F$6</f>
        <v>1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7"/>
      <c r="B112" s="36" t="str">
        <f>B28</f>
        <v>Хлеб пшеничный</v>
      </c>
      <c r="C112" s="109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7"/>
      <c r="B113" s="36" t="str">
        <f>B29</f>
        <v>Чай с сахаром</v>
      </c>
      <c r="C113" s="110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23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24</v>
      </c>
      <c r="C115" s="18"/>
      <c r="D115" s="21">
        <f t="shared" ref="D115:BQ115" si="103">PRODUCT(D114,$F$6)</f>
        <v>0.02</v>
      </c>
      <c r="E115" s="21">
        <f t="shared" si="103"/>
        <v>0</v>
      </c>
      <c r="F115" s="21">
        <f t="shared" si="103"/>
        <v>8.0000000000000002E-3</v>
      </c>
      <c r="G115" s="21">
        <f t="shared" si="103"/>
        <v>5.0000000000000001E-4</v>
      </c>
      <c r="H115" s="21">
        <f t="shared" si="103"/>
        <v>0</v>
      </c>
      <c r="I115" s="21">
        <f t="shared" si="103"/>
        <v>0</v>
      </c>
      <c r="J115" s="21">
        <f t="shared" si="103"/>
        <v>0.03</v>
      </c>
      <c r="K115" s="21">
        <f t="shared" si="103"/>
        <v>3.0000000000000001E-3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1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26</v>
      </c>
      <c r="C117" s="26" t="s">
        <v>27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624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1038.8800000000001</v>
      </c>
      <c r="L117" s="27">
        <f t="shared" si="106"/>
        <v>231.94</v>
      </c>
      <c r="M117" s="27">
        <f t="shared" si="106"/>
        <v>738</v>
      </c>
      <c r="N117" s="27">
        <f t="shared" si="106"/>
        <v>114.89</v>
      </c>
      <c r="O117" s="27">
        <f t="shared" si="106"/>
        <v>359.11</v>
      </c>
      <c r="P117" s="27">
        <f t="shared" si="106"/>
        <v>428.95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207.5</v>
      </c>
      <c r="U117" s="27">
        <f t="shared" si="106"/>
        <v>852</v>
      </c>
      <c r="V117" s="27">
        <f t="shared" si="106"/>
        <v>352.56</v>
      </c>
      <c r="W117" s="27">
        <f>W44</f>
        <v>269</v>
      </c>
      <c r="X117" s="27">
        <f t="shared" si="106"/>
        <v>11.9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259</v>
      </c>
      <c r="AG117" s="27">
        <f t="shared" si="106"/>
        <v>188</v>
      </c>
      <c r="AH117" s="27">
        <f t="shared" si="106"/>
        <v>219</v>
      </c>
      <c r="AI117" s="27">
        <f t="shared" si="106"/>
        <v>156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200</v>
      </c>
      <c r="AO117" s="27">
        <f t="shared" si="106"/>
        <v>236</v>
      </c>
      <c r="AP117" s="27">
        <f t="shared" si="106"/>
        <v>0</v>
      </c>
      <c r="AQ117" s="27">
        <f t="shared" si="106"/>
        <v>277</v>
      </c>
      <c r="AR117" s="27">
        <f t="shared" si="106"/>
        <v>595</v>
      </c>
      <c r="AS117" s="27">
        <f t="shared" si="106"/>
        <v>235.63</v>
      </c>
      <c r="AT117" s="27">
        <f t="shared" si="106"/>
        <v>72.5</v>
      </c>
      <c r="AU117" s="27">
        <f t="shared" si="106"/>
        <v>69.33</v>
      </c>
      <c r="AV117" s="27">
        <f t="shared" si="106"/>
        <v>60.67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499</v>
      </c>
      <c r="BF117" s="27">
        <f t="shared" si="106"/>
        <v>564</v>
      </c>
      <c r="BG117" s="27">
        <f t="shared" si="106"/>
        <v>276</v>
      </c>
      <c r="BH117" s="27">
        <f t="shared" si="106"/>
        <v>524</v>
      </c>
      <c r="BI117" s="27">
        <f t="shared" si="106"/>
        <v>795</v>
      </c>
      <c r="BJ117" s="27">
        <f t="shared" si="106"/>
        <v>47</v>
      </c>
      <c r="BK117" s="27">
        <f t="shared" si="106"/>
        <v>36</v>
      </c>
      <c r="BL117" s="27">
        <f t="shared" si="106"/>
        <v>35</v>
      </c>
      <c r="BM117" s="27">
        <f t="shared" si="106"/>
        <v>41</v>
      </c>
      <c r="BN117" s="27">
        <f t="shared" si="106"/>
        <v>47</v>
      </c>
      <c r="BO117" s="27">
        <f t="shared" si="106"/>
        <v>314</v>
      </c>
      <c r="BP117" s="27">
        <f t="shared" si="106"/>
        <v>162.22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28</v>
      </c>
      <c r="C118" s="18" t="s">
        <v>27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0.624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1.03888</v>
      </c>
      <c r="L118" s="19">
        <f t="shared" si="108"/>
        <v>0.23194000000000001</v>
      </c>
      <c r="M118" s="19">
        <f t="shared" si="108"/>
        <v>0.73799999999999999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0.42895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0.20749999999999999</v>
      </c>
      <c r="U118" s="19">
        <f t="shared" si="108"/>
        <v>0.85199999999999998</v>
      </c>
      <c r="V118" s="19">
        <f t="shared" si="108"/>
        <v>0.35255999999999998</v>
      </c>
      <c r="W118" s="19">
        <f>W117/1000</f>
        <v>0.26900000000000002</v>
      </c>
      <c r="X118" s="19">
        <f t="shared" si="108"/>
        <v>1.1900000000000001E-2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0.25900000000000001</v>
      </c>
      <c r="AG118" s="19">
        <f t="shared" si="108"/>
        <v>0.188</v>
      </c>
      <c r="AH118" s="19">
        <f t="shared" si="108"/>
        <v>0.219</v>
      </c>
      <c r="AI118" s="19">
        <f t="shared" si="108"/>
        <v>0.156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</v>
      </c>
      <c r="AO118" s="19">
        <f t="shared" si="108"/>
        <v>0.23599999999999999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0.59499999999999997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6.9330000000000003E-2</v>
      </c>
      <c r="AV118" s="19">
        <f t="shared" si="108"/>
        <v>6.0670000000000002E-2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0.499</v>
      </c>
      <c r="BF118" s="19">
        <f t="shared" si="108"/>
        <v>0.56399999999999995</v>
      </c>
      <c r="BG118" s="19">
        <f t="shared" si="108"/>
        <v>0.27600000000000002</v>
      </c>
      <c r="BH118" s="19">
        <f t="shared" si="108"/>
        <v>0.52400000000000002</v>
      </c>
      <c r="BI118" s="19">
        <f t="shared" si="108"/>
        <v>0.79500000000000004</v>
      </c>
      <c r="BJ118" s="19">
        <f t="shared" si="108"/>
        <v>4.7E-2</v>
      </c>
      <c r="BK118" s="19">
        <f t="shared" si="108"/>
        <v>3.5999999999999997E-2</v>
      </c>
      <c r="BL118" s="19">
        <f t="shared" si="108"/>
        <v>3.5000000000000003E-2</v>
      </c>
      <c r="BM118" s="19">
        <f t="shared" si="108"/>
        <v>4.1000000000000002E-2</v>
      </c>
      <c r="BN118" s="19">
        <f t="shared" si="108"/>
        <v>4.7E-2</v>
      </c>
      <c r="BO118" s="19">
        <f t="shared" si="108"/>
        <v>0.314</v>
      </c>
      <c r="BP118" s="19">
        <f t="shared" si="108"/>
        <v>0.16222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29</v>
      </c>
      <c r="C119" s="111"/>
      <c r="D119" s="30">
        <f>D115*D117</f>
        <v>1.5636000000000001</v>
      </c>
      <c r="E119" s="30">
        <f t="shared" ref="E119:BQ119" si="110">E115*E117</f>
        <v>0</v>
      </c>
      <c r="F119" s="30">
        <f t="shared" si="110"/>
        <v>0.65600000000000003</v>
      </c>
      <c r="G119" s="30">
        <f t="shared" si="110"/>
        <v>0.312</v>
      </c>
      <c r="H119" s="30">
        <f t="shared" si="110"/>
        <v>0</v>
      </c>
      <c r="I119" s="30">
        <f t="shared" si="110"/>
        <v>0</v>
      </c>
      <c r="J119" s="30">
        <f t="shared" si="110"/>
        <v>2.4713999999999996</v>
      </c>
      <c r="K119" s="30">
        <f t="shared" si="110"/>
        <v>3.1166400000000003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11.9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2.1999999999999999E-2</v>
      </c>
      <c r="BR119" s="30">
        <f t="shared" ref="BR119" si="112">BR115*BR117</f>
        <v>0</v>
      </c>
      <c r="BS119" s="31">
        <f>SUM(D119:BQ119)</f>
        <v>20.041640000000001</v>
      </c>
      <c r="BT119" s="32">
        <f>BS119/$C$9</f>
        <v>20.041640000000001</v>
      </c>
    </row>
    <row r="120" spans="1:72" ht="17.399999999999999" x14ac:dyDescent="0.35">
      <c r="A120" s="28"/>
      <c r="B120" s="29" t="s">
        <v>30</v>
      </c>
      <c r="C120" s="111"/>
      <c r="D120" s="30">
        <f>D115*D117</f>
        <v>1.5636000000000001</v>
      </c>
      <c r="E120" s="30">
        <f t="shared" ref="E120:BQ120" si="113">E115*E117</f>
        <v>0</v>
      </c>
      <c r="F120" s="30">
        <f t="shared" si="113"/>
        <v>0.65600000000000003</v>
      </c>
      <c r="G120" s="30">
        <f t="shared" si="113"/>
        <v>0.312</v>
      </c>
      <c r="H120" s="30">
        <f t="shared" si="113"/>
        <v>0</v>
      </c>
      <c r="I120" s="30">
        <f t="shared" si="113"/>
        <v>0</v>
      </c>
      <c r="J120" s="30">
        <f t="shared" si="113"/>
        <v>2.4713999999999996</v>
      </c>
      <c r="K120" s="30">
        <f t="shared" si="113"/>
        <v>3.1166400000000003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11.9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2.1999999999999999E-2</v>
      </c>
      <c r="BR120" s="30">
        <f t="shared" ref="BR120" si="115">BR115*BR117</f>
        <v>0</v>
      </c>
      <c r="BS120" s="31">
        <f>SUM(D120:BQ120)</f>
        <v>20.041640000000001</v>
      </c>
      <c r="BT120" s="32">
        <f>BS120/$C$9</f>
        <v>20.041640000000001</v>
      </c>
    </row>
    <row r="121" spans="1:72" x14ac:dyDescent="0.3">
      <c r="A121" s="33"/>
      <c r="B121" s="33" t="s">
        <v>31</v>
      </c>
    </row>
    <row r="122" spans="1:72" x14ac:dyDescent="0.3">
      <c r="A122" s="33"/>
      <c r="B122" s="33" t="s">
        <v>32</v>
      </c>
      <c r="BT122" s="37">
        <f>BT66</f>
        <v>38.278570000000002</v>
      </c>
    </row>
    <row r="123" spans="1:72" x14ac:dyDescent="0.3">
      <c r="BT123" s="37">
        <f>BT86</f>
        <v>48.296199999999999</v>
      </c>
    </row>
    <row r="124" spans="1:72" x14ac:dyDescent="0.3">
      <c r="BT124" s="37">
        <f>BT104</f>
        <v>71.773105999999999</v>
      </c>
    </row>
    <row r="125" spans="1:72" x14ac:dyDescent="0.3">
      <c r="BT125" s="37">
        <f>BT120</f>
        <v>20.041640000000001</v>
      </c>
    </row>
    <row r="126" spans="1:72" x14ac:dyDescent="0.3">
      <c r="BT126" s="37">
        <f>SUM(BT122:BT125)</f>
        <v>178.38951599999999</v>
      </c>
    </row>
  </sheetData>
  <mergeCells count="373"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BF21" sqref="BF2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90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C6" s="104" t="s">
        <v>2</v>
      </c>
      <c r="D6" s="104"/>
      <c r="E6" s="2">
        <v>1</v>
      </c>
      <c r="F6" t="s">
        <v>58</v>
      </c>
      <c r="G6" s="38"/>
      <c r="H6" s="38"/>
      <c r="I6" s="38"/>
      <c r="K6" s="66">
        <f>' 3-7 лет (день 9) '!K6</f>
        <v>45678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tr">
        <f>' 3-7 лет (день 9) '!AF7:AF8</f>
        <v>Апельсин</v>
      </c>
      <c r="AG7" s="117" t="str">
        <f>' 3-7 лет (день 9) '!AG7:AG8</f>
        <v>Банан</v>
      </c>
      <c r="AH7" s="117" t="str">
        <f>' 3-7 лет (день 9) '!AH7:AH8</f>
        <v>Лимон</v>
      </c>
      <c r="AI7" s="117" t="str">
        <f>' 3-7 лет (день 9) '!AI7:AI8</f>
        <v>Яблоко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9" t="s">
        <v>105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00"/>
      <c r="BS8" s="116"/>
      <c r="BT8" s="116"/>
    </row>
    <row r="9" spans="1:72" x14ac:dyDescent="0.3">
      <c r="A9" s="107" t="s">
        <v>8</v>
      </c>
      <c r="B9" s="6" t="str">
        <f>' 3-7 лет (день 9) '!B9</f>
        <v>Каша манная молочная</v>
      </c>
      <c r="C9" s="108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7"/>
      <c r="B10" s="6" t="str">
        <f>' 3-7 лет (день 9) '!B10</f>
        <v>Бутерброд с маслом и сыром</v>
      </c>
      <c r="C10" s="10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7"/>
      <c r="B11" s="6" t="str">
        <f>' 3-7 лет (день 9) '!B11</f>
        <v>Какао с молоком</v>
      </c>
      <c r="C11" s="109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7" t="s">
        <v>12</v>
      </c>
      <c r="B14" s="6" t="str">
        <f>' 3-7 лет (день 9) '!B14</f>
        <v>Суп шахтерский</v>
      </c>
      <c r="C14" s="108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7"/>
      <c r="B15" s="6" t="str">
        <f>' 3-7 лет (день 9) '!B15</f>
        <v>Капуста, тушеная с мясом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7"/>
      <c r="B16" s="6" t="str">
        <f>' 3-7 лет (день 9) '!B16</f>
        <v>Хлеб пшеничный</v>
      </c>
      <c r="C16" s="109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7"/>
      <c r="B17" s="6" t="str">
        <f>' 3-7 лет (день 9) '!B17</f>
        <v>Хлеб ржано-пшеничный</v>
      </c>
      <c r="C17" s="109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7"/>
      <c r="B18" s="6" t="str">
        <f>' 3-7 лет (день 9) '!B18</f>
        <v>Компот из сухофруктов</v>
      </c>
      <c r="C18" s="109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7" t="s">
        <v>18</v>
      </c>
      <c r="B22" s="6" t="str">
        <f>' 3-7 лет (день 9) '!B22</f>
        <v>Компот из свеж. морож. ягод</v>
      </c>
      <c r="C22" s="108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7"/>
      <c r="B23" s="6" t="str">
        <f>' 3-7 лет (день 9) '!B23</f>
        <v>Пирожок рыбный</v>
      </c>
      <c r="C23" s="109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7"/>
      <c r="B24" s="6" t="str">
        <f>' 3-7 лет (день 9) '!B24</f>
        <v>Апельсин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7" t="s">
        <v>20</v>
      </c>
      <c r="B27" s="13" t="str">
        <f>' 3-7 лет (день 9) '!B27</f>
        <v xml:space="preserve">Омлет </v>
      </c>
      <c r="C27" s="108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7"/>
      <c r="B28" s="13" t="str">
        <f>' 3-7 лет (день 9) '!B28</f>
        <v>Хлеб пшеничный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7"/>
      <c r="B29" s="13" t="str">
        <f>' 3-7 лет (день 9) '!B29</f>
        <v>Чай с сахаром</v>
      </c>
      <c r="C29" s="110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R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si="0"/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0.08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0.29899999999999999</v>
      </c>
      <c r="K31" s="44">
        <f t="shared" si="1"/>
        <v>1.9E-2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1.4E-2</v>
      </c>
      <c r="S31" s="44">
        <f t="shared" si="1"/>
        <v>0</v>
      </c>
      <c r="T31" s="44">
        <f t="shared" si="1"/>
        <v>0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1.1000000000000001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0.14899999999999999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95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96"/>
      <c r="BS32" s="47"/>
    </row>
    <row r="33" spans="1:72" x14ac:dyDescent="0.3">
      <c r="F33" t="s">
        <v>102</v>
      </c>
    </row>
    <row r="35" spans="1:72" x14ac:dyDescent="0.3">
      <c r="F35" t="s">
        <v>103</v>
      </c>
    </row>
    <row r="36" spans="1:72" x14ac:dyDescent="0.3">
      <c r="BS36" s="22"/>
      <c r="BT36" s="23"/>
    </row>
    <row r="37" spans="1:72" x14ac:dyDescent="0.3">
      <c r="F37" t="s">
        <v>25</v>
      </c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94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0.624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1.03888</v>
      </c>
      <c r="L45" s="19">
        <f t="shared" si="2"/>
        <v>0.23194000000000001</v>
      </c>
      <c r="M45" s="19">
        <f t="shared" si="2"/>
        <v>0.73799999999999999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0.42895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0.20749999999999999</v>
      </c>
      <c r="U45" s="19">
        <f t="shared" si="2"/>
        <v>0.85199999999999998</v>
      </c>
      <c r="V45" s="19">
        <f t="shared" si="2"/>
        <v>0.35255999999999998</v>
      </c>
      <c r="W45" s="19">
        <f>W44/1000</f>
        <v>0.26900000000000002</v>
      </c>
      <c r="X45" s="19">
        <f t="shared" si="2"/>
        <v>1.1900000000000001E-2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0.25900000000000001</v>
      </c>
      <c r="AG45" s="19">
        <f t="shared" si="2"/>
        <v>0.188</v>
      </c>
      <c r="AH45" s="19">
        <f t="shared" si="2"/>
        <v>0.219</v>
      </c>
      <c r="AI45" s="19">
        <f t="shared" si="2"/>
        <v>0.156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</v>
      </c>
      <c r="AO45" s="19">
        <f t="shared" si="2"/>
        <v>0.23599999999999999</v>
      </c>
      <c r="AP45" s="19">
        <f t="shared" si="2"/>
        <v>0</v>
      </c>
      <c r="AQ45" s="19">
        <f t="shared" si="2"/>
        <v>0.27700000000000002</v>
      </c>
      <c r="AR45" s="19">
        <f t="shared" si="2"/>
        <v>0.59499999999999997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6.9330000000000003E-2</v>
      </c>
      <c r="AV45" s="19">
        <f t="shared" si="2"/>
        <v>6.0670000000000002E-2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0.499</v>
      </c>
      <c r="BF45" s="19">
        <f t="shared" si="2"/>
        <v>0.56399999999999995</v>
      </c>
      <c r="BG45" s="19">
        <f t="shared" si="2"/>
        <v>0.27600000000000002</v>
      </c>
      <c r="BH45" s="19">
        <f t="shared" si="2"/>
        <v>0.52400000000000002</v>
      </c>
      <c r="BI45" s="19">
        <f t="shared" si="2"/>
        <v>0.79500000000000004</v>
      </c>
      <c r="BJ45" s="19">
        <f t="shared" si="2"/>
        <v>4.7E-2</v>
      </c>
      <c r="BK45" s="19">
        <f t="shared" si="2"/>
        <v>3.5999999999999997E-2</v>
      </c>
      <c r="BL45" s="19">
        <f t="shared" si="2"/>
        <v>3.5000000000000003E-2</v>
      </c>
      <c r="BM45" s="19">
        <f t="shared" si="2"/>
        <v>4.1000000000000002E-2</v>
      </c>
      <c r="BN45" s="19">
        <f t="shared" si="2"/>
        <v>4.7E-2</v>
      </c>
      <c r="BO45" s="19">
        <f t="shared" si="2"/>
        <v>0.314</v>
      </c>
      <c r="BP45" s="19">
        <f t="shared" si="2"/>
        <v>0.16222</v>
      </c>
      <c r="BQ45" s="19">
        <f t="shared" si="2"/>
        <v>2.1999999999999999E-2</v>
      </c>
      <c r="BR45" s="94">
        <f t="shared" si="2"/>
        <v>0</v>
      </c>
    </row>
    <row r="46" spans="1:72" ht="17.399999999999999" x14ac:dyDescent="0.35">
      <c r="A46" s="28"/>
      <c r="B46" s="29" t="s">
        <v>29</v>
      </c>
      <c r="C46" s="111"/>
      <c r="D46" s="30">
        <f>D31*D44</f>
        <v>6.2544000000000004</v>
      </c>
      <c r="E46" s="30">
        <f t="shared" ref="E46:BR46" si="3">E31*E44</f>
        <v>4.1000000000000005</v>
      </c>
      <c r="F46" s="30">
        <f t="shared" si="3"/>
        <v>4.8380000000000001</v>
      </c>
      <c r="G46" s="30">
        <f t="shared" si="3"/>
        <v>0.624</v>
      </c>
      <c r="H46" s="30">
        <f t="shared" si="3"/>
        <v>1.49</v>
      </c>
      <c r="I46" s="30">
        <f t="shared" si="3"/>
        <v>0</v>
      </c>
      <c r="J46" s="30">
        <f t="shared" si="3"/>
        <v>24.631619999999998</v>
      </c>
      <c r="K46" s="30">
        <f t="shared" si="3"/>
        <v>19.738720000000001</v>
      </c>
      <c r="L46" s="30">
        <f t="shared" si="3"/>
        <v>1.62358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16.940000000000001</v>
      </c>
      <c r="S46" s="30">
        <f t="shared" si="3"/>
        <v>0</v>
      </c>
      <c r="T46" s="30">
        <f t="shared" si="3"/>
        <v>0</v>
      </c>
      <c r="U46" s="30">
        <f t="shared" si="3"/>
        <v>15.335999999999999</v>
      </c>
      <c r="V46" s="30">
        <f t="shared" si="3"/>
        <v>0</v>
      </c>
      <c r="W46" s="30">
        <f>W31*W44</f>
        <v>0</v>
      </c>
      <c r="X46" s="30">
        <f t="shared" si="3"/>
        <v>13.090000000000002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15.175000000000001</v>
      </c>
      <c r="AF46" s="30">
        <f t="shared" si="3"/>
        <v>38.591000000000001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0.48536000000000001</v>
      </c>
      <c r="AW46" s="30">
        <f t="shared" si="3"/>
        <v>0</v>
      </c>
      <c r="AX46" s="30">
        <f t="shared" si="3"/>
        <v>1.4858000000000002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3.948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4.7</v>
      </c>
      <c r="BK46" s="30">
        <f t="shared" si="3"/>
        <v>0.79199999999999993</v>
      </c>
      <c r="BL46" s="30">
        <f t="shared" si="3"/>
        <v>1.085</v>
      </c>
      <c r="BM46" s="30">
        <f t="shared" si="3"/>
        <v>7.38</v>
      </c>
      <c r="BN46" s="30">
        <f t="shared" si="3"/>
        <v>0</v>
      </c>
      <c r="BO46" s="30">
        <f t="shared" si="3"/>
        <v>0.94200000000000006</v>
      </c>
      <c r="BP46" s="30">
        <f t="shared" si="3"/>
        <v>1.29776</v>
      </c>
      <c r="BQ46" s="30">
        <f t="shared" si="3"/>
        <v>0.13200000000000001</v>
      </c>
      <c r="BR46" s="97">
        <f t="shared" si="3"/>
        <v>0</v>
      </c>
      <c r="BS46" s="31">
        <f>SUM(D46:BQ46)</f>
        <v>211.86236000000005</v>
      </c>
      <c r="BT46" s="32">
        <f>BS46/$C$22</f>
        <v>211.86236000000005</v>
      </c>
    </row>
    <row r="47" spans="1:72" ht="17.399999999999999" x14ac:dyDescent="0.35">
      <c r="A47" s="28"/>
      <c r="B47" s="29" t="s">
        <v>30</v>
      </c>
      <c r="C47" s="111"/>
      <c r="D47" s="30">
        <f>D31*D44</f>
        <v>6.2544000000000004</v>
      </c>
      <c r="E47" s="30">
        <f t="shared" ref="E47:BR47" si="4">E31*E44</f>
        <v>4.1000000000000005</v>
      </c>
      <c r="F47" s="30">
        <f t="shared" si="4"/>
        <v>4.8380000000000001</v>
      </c>
      <c r="G47" s="30">
        <f t="shared" si="4"/>
        <v>0.624</v>
      </c>
      <c r="H47" s="30">
        <f t="shared" si="4"/>
        <v>1.49</v>
      </c>
      <c r="I47" s="30">
        <f t="shared" si="4"/>
        <v>0</v>
      </c>
      <c r="J47" s="30">
        <f t="shared" si="4"/>
        <v>24.631619999999998</v>
      </c>
      <c r="K47" s="30">
        <f t="shared" si="4"/>
        <v>19.738720000000001</v>
      </c>
      <c r="L47" s="30">
        <f t="shared" si="4"/>
        <v>1.62358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16.940000000000001</v>
      </c>
      <c r="S47" s="30">
        <f t="shared" si="4"/>
        <v>0</v>
      </c>
      <c r="T47" s="30">
        <f t="shared" si="4"/>
        <v>0</v>
      </c>
      <c r="U47" s="30">
        <f t="shared" si="4"/>
        <v>15.335999999999999</v>
      </c>
      <c r="V47" s="30">
        <f t="shared" si="4"/>
        <v>0</v>
      </c>
      <c r="W47" s="30">
        <f>W31*W44</f>
        <v>0</v>
      </c>
      <c r="X47" s="30">
        <f t="shared" si="4"/>
        <v>13.090000000000002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15.175000000000001</v>
      </c>
      <c r="AF47" s="30">
        <f t="shared" si="4"/>
        <v>38.591000000000001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0.48536000000000001</v>
      </c>
      <c r="AW47" s="30">
        <f t="shared" si="4"/>
        <v>0</v>
      </c>
      <c r="AX47" s="30">
        <f t="shared" si="4"/>
        <v>1.4858000000000002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3.948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4.7</v>
      </c>
      <c r="BK47" s="30">
        <f t="shared" si="4"/>
        <v>0.79199999999999993</v>
      </c>
      <c r="BL47" s="30">
        <f t="shared" si="4"/>
        <v>1.085</v>
      </c>
      <c r="BM47" s="30">
        <f t="shared" si="4"/>
        <v>7.38</v>
      </c>
      <c r="BN47" s="30">
        <f t="shared" si="4"/>
        <v>0</v>
      </c>
      <c r="BO47" s="30">
        <f t="shared" si="4"/>
        <v>0.94200000000000006</v>
      </c>
      <c r="BP47" s="30">
        <f t="shared" si="4"/>
        <v>1.29776</v>
      </c>
      <c r="BQ47" s="30">
        <f t="shared" si="4"/>
        <v>0.13200000000000001</v>
      </c>
      <c r="BR47" s="97">
        <f t="shared" si="4"/>
        <v>0</v>
      </c>
      <c r="BS47" s="31">
        <f>SUM(D47:BQ47)</f>
        <v>211.86236000000005</v>
      </c>
      <c r="BT47" s="32">
        <f>BS47/$C$22</f>
        <v>211.86236000000005</v>
      </c>
    </row>
    <row r="48" spans="1:72" x14ac:dyDescent="0.3">
      <c r="A48" s="33"/>
      <c r="B48" s="33" t="s">
        <v>31</v>
      </c>
      <c r="D48" s="48">
        <f t="shared" ref="D48:BR48" si="5">D67+D85+D101+D115</f>
        <v>6.2544000000000004</v>
      </c>
      <c r="E48" s="48">
        <f t="shared" si="5"/>
        <v>4.1000000000000005</v>
      </c>
      <c r="F48" s="48">
        <f t="shared" si="5"/>
        <v>4.8380000000000001</v>
      </c>
      <c r="G48" s="48">
        <f t="shared" si="5"/>
        <v>0.37439999999999996</v>
      </c>
      <c r="H48" s="48">
        <f t="shared" si="5"/>
        <v>1.7879999999999998</v>
      </c>
      <c r="I48" s="48">
        <f t="shared" si="5"/>
        <v>0</v>
      </c>
      <c r="J48" s="48">
        <f t="shared" si="5"/>
        <v>24.631620000000002</v>
      </c>
      <c r="K48" s="48">
        <f t="shared" si="5"/>
        <v>19.738720000000004</v>
      </c>
      <c r="L48" s="48">
        <f t="shared" si="5"/>
        <v>1.62358</v>
      </c>
      <c r="M48" s="48">
        <f t="shared" si="5"/>
        <v>0</v>
      </c>
      <c r="N48" s="48">
        <f t="shared" si="5"/>
        <v>0</v>
      </c>
      <c r="O48" s="48">
        <f t="shared" si="5"/>
        <v>0</v>
      </c>
      <c r="P48" s="48">
        <f t="shared" si="5"/>
        <v>0</v>
      </c>
      <c r="Q48" s="48">
        <f t="shared" si="5"/>
        <v>0</v>
      </c>
      <c r="R48" s="48">
        <f t="shared" si="5"/>
        <v>16.940000000000001</v>
      </c>
      <c r="S48" s="48">
        <f t="shared" si="5"/>
        <v>0</v>
      </c>
      <c r="T48" s="48">
        <f t="shared" si="5"/>
        <v>0</v>
      </c>
      <c r="U48" s="48">
        <f t="shared" si="5"/>
        <v>15.335999999999999</v>
      </c>
      <c r="V48" s="48">
        <f t="shared" si="5"/>
        <v>0</v>
      </c>
      <c r="W48" s="48">
        <f>W67+W85+W101+W115</f>
        <v>0</v>
      </c>
      <c r="X48" s="48">
        <f t="shared" si="5"/>
        <v>13.09</v>
      </c>
      <c r="Y48" s="48">
        <f t="shared" si="5"/>
        <v>0</v>
      </c>
      <c r="Z48" s="48">
        <f t="shared" si="5"/>
        <v>0</v>
      </c>
      <c r="AA48" s="48">
        <f t="shared" si="5"/>
        <v>0</v>
      </c>
      <c r="AB48" s="48">
        <f t="shared" si="5"/>
        <v>0</v>
      </c>
      <c r="AC48" s="48">
        <f t="shared" si="5"/>
        <v>0</v>
      </c>
      <c r="AD48" s="48">
        <f t="shared" si="5"/>
        <v>2.75</v>
      </c>
      <c r="AE48" s="48">
        <f t="shared" si="5"/>
        <v>15.175000000000001</v>
      </c>
      <c r="AF48" s="48">
        <f t="shared" si="5"/>
        <v>0</v>
      </c>
      <c r="AG48" s="48">
        <f t="shared" si="5"/>
        <v>0</v>
      </c>
      <c r="AH48" s="48">
        <f t="shared" si="5"/>
        <v>0</v>
      </c>
      <c r="AI48" s="48">
        <f t="shared" si="5"/>
        <v>0</v>
      </c>
      <c r="AJ48" s="48">
        <f t="shared" si="5"/>
        <v>0</v>
      </c>
      <c r="AK48" s="48">
        <f t="shared" si="5"/>
        <v>0</v>
      </c>
      <c r="AL48" s="48">
        <f t="shared" si="5"/>
        <v>0</v>
      </c>
      <c r="AM48" s="48">
        <f t="shared" si="5"/>
        <v>1.4718000000000002</v>
      </c>
      <c r="AN48" s="48">
        <f t="shared" si="5"/>
        <v>0.38366</v>
      </c>
      <c r="AO48" s="48">
        <f t="shared" si="5"/>
        <v>0</v>
      </c>
      <c r="AP48" s="48">
        <f t="shared" si="5"/>
        <v>0</v>
      </c>
      <c r="AQ48" s="48">
        <f t="shared" si="5"/>
        <v>0</v>
      </c>
      <c r="AR48" s="48">
        <f t="shared" si="5"/>
        <v>0</v>
      </c>
      <c r="AS48" s="48">
        <f t="shared" si="5"/>
        <v>0</v>
      </c>
      <c r="AT48" s="48">
        <f t="shared" si="5"/>
        <v>0</v>
      </c>
      <c r="AU48" s="48">
        <f t="shared" si="5"/>
        <v>0</v>
      </c>
      <c r="AV48" s="48">
        <f t="shared" si="5"/>
        <v>0.48536000000000001</v>
      </c>
      <c r="AW48" s="48">
        <f t="shared" si="5"/>
        <v>0</v>
      </c>
      <c r="AX48" s="48">
        <f t="shared" si="5"/>
        <v>1.4858000000000002</v>
      </c>
      <c r="AY48" s="48">
        <f t="shared" si="5"/>
        <v>0</v>
      </c>
      <c r="AZ48" s="48">
        <f t="shared" si="5"/>
        <v>0</v>
      </c>
      <c r="BA48" s="48">
        <f t="shared" si="5"/>
        <v>0</v>
      </c>
      <c r="BB48" s="48">
        <f t="shared" si="5"/>
        <v>0</v>
      </c>
      <c r="BC48" s="48">
        <f t="shared" si="5"/>
        <v>0.54932000000000003</v>
      </c>
      <c r="BD48" s="48">
        <f t="shared" si="5"/>
        <v>22.011000000000003</v>
      </c>
      <c r="BE48" s="48">
        <f t="shared" si="5"/>
        <v>0</v>
      </c>
      <c r="BF48" s="48">
        <f t="shared" si="5"/>
        <v>3.948</v>
      </c>
      <c r="BG48" s="48">
        <f t="shared" si="5"/>
        <v>0</v>
      </c>
      <c r="BH48" s="48">
        <f t="shared" si="5"/>
        <v>0</v>
      </c>
      <c r="BI48" s="48">
        <f t="shared" si="5"/>
        <v>0</v>
      </c>
      <c r="BJ48" s="48">
        <f t="shared" si="5"/>
        <v>4.7</v>
      </c>
      <c r="BK48" s="48">
        <f t="shared" si="5"/>
        <v>0.77399999999999991</v>
      </c>
      <c r="BL48" s="48">
        <f t="shared" si="5"/>
        <v>1.085</v>
      </c>
      <c r="BM48" s="48">
        <f t="shared" si="5"/>
        <v>7.38</v>
      </c>
      <c r="BN48" s="48">
        <f t="shared" si="5"/>
        <v>0</v>
      </c>
      <c r="BO48" s="48">
        <f t="shared" si="5"/>
        <v>0.94200000000000006</v>
      </c>
      <c r="BP48" s="48">
        <f t="shared" si="5"/>
        <v>1.29776</v>
      </c>
      <c r="BQ48" s="48">
        <f t="shared" si="5"/>
        <v>0.13199999999999998</v>
      </c>
      <c r="BR48" s="98">
        <f t="shared" si="5"/>
        <v>0</v>
      </c>
    </row>
    <row r="49" spans="1:72" x14ac:dyDescent="0.3">
      <c r="A49" s="33"/>
      <c r="B49" s="33" t="s">
        <v>32</v>
      </c>
      <c r="BT49" s="37">
        <f>BT66+BT84+BT101+BT114</f>
        <v>173.28542000000002</v>
      </c>
    </row>
    <row r="53" spans="1:72" x14ac:dyDescent="0.3">
      <c r="L53" s="2"/>
    </row>
    <row r="54" spans="1:72" ht="15" customHeight="1" x14ac:dyDescent="0.3">
      <c r="A54" s="105"/>
      <c r="B54" s="4" t="s">
        <v>3</v>
      </c>
      <c r="C54" s="102" t="s">
        <v>4</v>
      </c>
      <c r="D54" s="102" t="str">
        <f t="shared" ref="D54:BF54" si="6">D7</f>
        <v>Хлеб пшеничный</v>
      </c>
      <c r="E54" s="102" t="str">
        <f t="shared" si="6"/>
        <v>Хлеб ржано-пшеничный</v>
      </c>
      <c r="F54" s="102" t="str">
        <f t="shared" si="6"/>
        <v>Сахар</v>
      </c>
      <c r="G54" s="102" t="str">
        <f t="shared" si="6"/>
        <v>Чай</v>
      </c>
      <c r="H54" s="102" t="str">
        <f t="shared" si="6"/>
        <v>Какао</v>
      </c>
      <c r="I54" s="102" t="str">
        <f t="shared" si="6"/>
        <v>Кофейный напиток</v>
      </c>
      <c r="J54" s="102" t="str">
        <f t="shared" si="6"/>
        <v>Молоко 2,5%</v>
      </c>
      <c r="K54" s="102" t="str">
        <f t="shared" si="6"/>
        <v>Масло сливочное</v>
      </c>
      <c r="L54" s="102" t="str">
        <f t="shared" si="6"/>
        <v>Сметана 15%</v>
      </c>
      <c r="M54" s="102" t="str">
        <f t="shared" si="6"/>
        <v>Молоко сухое</v>
      </c>
      <c r="N54" s="102" t="str">
        <f t="shared" si="6"/>
        <v>Снежок 2,5 %</v>
      </c>
      <c r="O54" s="102" t="str">
        <f t="shared" si="6"/>
        <v>Творог 5%</v>
      </c>
      <c r="P54" s="102" t="str">
        <f t="shared" si="6"/>
        <v>Молоко сгущенное</v>
      </c>
      <c r="Q54" s="102" t="str">
        <f t="shared" si="6"/>
        <v xml:space="preserve">Джем Сава </v>
      </c>
      <c r="R54" s="102" t="str">
        <f t="shared" si="6"/>
        <v>Сыр</v>
      </c>
      <c r="S54" s="102" t="str">
        <f t="shared" si="6"/>
        <v>Зеленый горошек</v>
      </c>
      <c r="T54" s="102" t="str">
        <f t="shared" si="6"/>
        <v>Кукуруза консервирован.</v>
      </c>
      <c r="U54" s="102" t="str">
        <f t="shared" si="6"/>
        <v>Консервы рыбные</v>
      </c>
      <c r="V54" s="102" t="str">
        <f t="shared" si="6"/>
        <v>Огурцы консервирован.</v>
      </c>
      <c r="W54" s="80"/>
      <c r="X54" s="102" t="str">
        <f t="shared" si="6"/>
        <v>Яйцо</v>
      </c>
      <c r="Y54" s="102" t="str">
        <f t="shared" si="6"/>
        <v>Икра кабачковая</v>
      </c>
      <c r="Z54" s="102" t="str">
        <f t="shared" si="6"/>
        <v>Изюм</v>
      </c>
      <c r="AA54" s="102" t="str">
        <f t="shared" si="6"/>
        <v>Курага</v>
      </c>
      <c r="AB54" s="102" t="str">
        <f t="shared" si="6"/>
        <v>Чернослив</v>
      </c>
      <c r="AC54" s="102" t="str">
        <f t="shared" si="6"/>
        <v>Шиповник</v>
      </c>
      <c r="AD54" s="102" t="str">
        <f t="shared" si="6"/>
        <v>Сухофрукты</v>
      </c>
      <c r="AE54" s="102" t="str">
        <f t="shared" si="6"/>
        <v>Ягода свежемороженная</v>
      </c>
      <c r="AF54" s="102" t="str">
        <f t="shared" ref="AF54:AG54" si="7">AF7</f>
        <v>Апельсин</v>
      </c>
      <c r="AG54" s="102" t="str">
        <f t="shared" si="7"/>
        <v>Банан</v>
      </c>
      <c r="AH54" s="102" t="str">
        <f t="shared" si="6"/>
        <v>Лимон</v>
      </c>
      <c r="AI54" s="102" t="str">
        <f t="shared" ref="AI54" si="8">AI7</f>
        <v>Яблоко</v>
      </c>
      <c r="AJ54" s="102" t="str">
        <f t="shared" si="6"/>
        <v>Кисель</v>
      </c>
      <c r="AK54" s="102" t="str">
        <f t="shared" si="6"/>
        <v xml:space="preserve">Сок </v>
      </c>
      <c r="AL54" s="102" t="str">
        <f t="shared" si="6"/>
        <v>Макаронные изделия</v>
      </c>
      <c r="AM54" s="102" t="str">
        <f t="shared" si="6"/>
        <v>Мука</v>
      </c>
      <c r="AN54" s="102" t="str">
        <f t="shared" si="6"/>
        <v>Дрожжи</v>
      </c>
      <c r="AO54" s="102" t="str">
        <f t="shared" si="6"/>
        <v>Печенье</v>
      </c>
      <c r="AP54" s="102" t="str">
        <f t="shared" si="6"/>
        <v>Пряники</v>
      </c>
      <c r="AQ54" s="102" t="str">
        <f t="shared" si="6"/>
        <v>Вафли</v>
      </c>
      <c r="AR54" s="102" t="str">
        <f t="shared" si="6"/>
        <v>Конфеты</v>
      </c>
      <c r="AS54" s="102" t="str">
        <f t="shared" si="6"/>
        <v>Повидло Сава</v>
      </c>
      <c r="AT54" s="102" t="str">
        <f t="shared" si="6"/>
        <v>Крупа геркулес</v>
      </c>
      <c r="AU54" s="102" t="str">
        <f t="shared" si="6"/>
        <v>Крупа горох</v>
      </c>
      <c r="AV54" s="102" t="str">
        <f t="shared" si="6"/>
        <v>Крупа гречневая</v>
      </c>
      <c r="AW54" s="102" t="str">
        <f t="shared" si="6"/>
        <v>Крупа кукурузная</v>
      </c>
      <c r="AX54" s="102" t="str">
        <f t="shared" si="6"/>
        <v>Крупа манная</v>
      </c>
      <c r="AY54" s="102" t="str">
        <f t="shared" si="6"/>
        <v>Крупа перловая</v>
      </c>
      <c r="AZ54" s="102" t="str">
        <f t="shared" si="6"/>
        <v>Крупа пшеничная</v>
      </c>
      <c r="BA54" s="102" t="str">
        <f t="shared" si="6"/>
        <v>Крупа пшено</v>
      </c>
      <c r="BB54" s="102" t="str">
        <f t="shared" si="6"/>
        <v>Крупа ячневая</v>
      </c>
      <c r="BC54" s="102" t="str">
        <f t="shared" si="6"/>
        <v>Рис</v>
      </c>
      <c r="BD54" s="102" t="str">
        <f t="shared" si="6"/>
        <v>Цыпленок бройлер</v>
      </c>
      <c r="BE54" s="102" t="str">
        <f t="shared" si="6"/>
        <v>Филе куриное</v>
      </c>
      <c r="BF54" s="102" t="str">
        <f t="shared" si="6"/>
        <v>Фарш говяжий</v>
      </c>
      <c r="BG54" s="102" t="str">
        <f>BG7</f>
        <v>Печень куриная</v>
      </c>
      <c r="BH54" s="102" t="str">
        <f>BH7</f>
        <v>Филе минтая</v>
      </c>
      <c r="BI54" s="102" t="str">
        <f>BI7</f>
        <v>Филе сельди слабосол.</v>
      </c>
      <c r="BJ54" s="102" t="str">
        <f t="shared" ref="BJ54:BR54" si="9">BJ7</f>
        <v>Картофель</v>
      </c>
      <c r="BK54" s="102" t="str">
        <f t="shared" si="9"/>
        <v>Морковь</v>
      </c>
      <c r="BL54" s="102" t="str">
        <f t="shared" si="9"/>
        <v>Лук</v>
      </c>
      <c r="BM54" s="102" t="str">
        <f t="shared" si="9"/>
        <v>Капуста</v>
      </c>
      <c r="BN54" s="102" t="str">
        <f t="shared" si="9"/>
        <v>Свекла</v>
      </c>
      <c r="BO54" s="102" t="str">
        <f t="shared" si="9"/>
        <v>Томатная паста</v>
      </c>
      <c r="BP54" s="102" t="str">
        <f t="shared" si="9"/>
        <v>Масло растительное</v>
      </c>
      <c r="BQ54" s="102" t="str">
        <f t="shared" si="9"/>
        <v>Соль</v>
      </c>
      <c r="BR54" s="99" t="str">
        <f t="shared" si="9"/>
        <v>Лимонная кислота</v>
      </c>
      <c r="BS54" s="114" t="s">
        <v>5</v>
      </c>
      <c r="BT54" s="114" t="s">
        <v>6</v>
      </c>
    </row>
    <row r="55" spans="1:72" ht="28.5" customHeight="1" x14ac:dyDescent="0.3">
      <c r="A55" s="106"/>
      <c r="B55" s="5" t="s">
        <v>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81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0"/>
      <c r="BS55" s="115"/>
      <c r="BT55" s="115"/>
    </row>
    <row r="56" spans="1:72" x14ac:dyDescent="0.3">
      <c r="A56" s="107" t="s">
        <v>8</v>
      </c>
      <c r="B56" s="6" t="str">
        <f>B9</f>
        <v>Каша манная молочная</v>
      </c>
      <c r="C56" s="108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93">
        <f t="shared" si="10"/>
        <v>0</v>
      </c>
    </row>
    <row r="57" spans="1:72" x14ac:dyDescent="0.3">
      <c r="A57" s="107"/>
      <c r="B57" s="6" t="str">
        <f>B10</f>
        <v>Бутерброд с маслом и сыром</v>
      </c>
      <c r="C57" s="109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1.4E-2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93">
        <f t="shared" si="10"/>
        <v>0</v>
      </c>
    </row>
    <row r="58" spans="1:72" x14ac:dyDescent="0.3">
      <c r="A58" s="107"/>
      <c r="B58" s="6" t="str">
        <f>B11</f>
        <v>Какао с молоком</v>
      </c>
      <c r="C58" s="109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9.6000000000000002E-2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93">
        <f t="shared" si="10"/>
        <v>0</v>
      </c>
    </row>
    <row r="59" spans="1:72" x14ac:dyDescent="0.3">
      <c r="A59" s="107"/>
      <c r="B59" s="6">
        <f>B12</f>
        <v>0</v>
      </c>
      <c r="C59" s="109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93">
        <f t="shared" si="10"/>
        <v>0</v>
      </c>
    </row>
    <row r="60" spans="1:72" x14ac:dyDescent="0.3">
      <c r="A60" s="107"/>
      <c r="B60" s="6">
        <f>B13</f>
        <v>0</v>
      </c>
      <c r="C60" s="110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93">
        <f t="shared" si="13"/>
        <v>0</v>
      </c>
    </row>
    <row r="61" spans="1:72" ht="17.399999999999999" x14ac:dyDescent="0.35">
      <c r="B61" s="20" t="s">
        <v>23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0.246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1.4E-2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94">
        <f t="shared" si="14"/>
        <v>0</v>
      </c>
    </row>
    <row r="62" spans="1:72" ht="17.399999999999999" x14ac:dyDescent="0.35">
      <c r="B62" s="20" t="s">
        <v>24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0.246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1.4E-2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95">
        <f t="shared" si="15"/>
        <v>0</v>
      </c>
      <c r="BS62" s="51"/>
      <c r="BT62" s="51"/>
    </row>
    <row r="64" spans="1:72" ht="17.399999999999999" x14ac:dyDescent="0.35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624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1038.8800000000001</v>
      </c>
      <c r="L64" s="27">
        <f t="shared" si="16"/>
        <v>231.94</v>
      </c>
      <c r="M64" s="27">
        <f t="shared" si="16"/>
        <v>738</v>
      </c>
      <c r="N64" s="27">
        <f t="shared" si="16"/>
        <v>114.89</v>
      </c>
      <c r="O64" s="27">
        <f t="shared" si="16"/>
        <v>359.11</v>
      </c>
      <c r="P64" s="27">
        <f t="shared" si="16"/>
        <v>428.95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207.5</v>
      </c>
      <c r="U64" s="27">
        <f t="shared" si="16"/>
        <v>852</v>
      </c>
      <c r="V64" s="27">
        <f t="shared" si="16"/>
        <v>352.56</v>
      </c>
      <c r="W64" s="27">
        <f>W44</f>
        <v>269</v>
      </c>
      <c r="X64" s="27">
        <f t="shared" si="16"/>
        <v>11.9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259</v>
      </c>
      <c r="AG64" s="27">
        <f t="shared" si="16"/>
        <v>188</v>
      </c>
      <c r="AH64" s="27">
        <f t="shared" si="16"/>
        <v>219</v>
      </c>
      <c r="AI64" s="27">
        <f t="shared" si="16"/>
        <v>156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200</v>
      </c>
      <c r="AO64" s="27">
        <f t="shared" si="16"/>
        <v>236</v>
      </c>
      <c r="AP64" s="27">
        <f t="shared" si="16"/>
        <v>0</v>
      </c>
      <c r="AQ64" s="27">
        <f t="shared" si="16"/>
        <v>277</v>
      </c>
      <c r="AR64" s="27">
        <f t="shared" si="16"/>
        <v>595</v>
      </c>
      <c r="AS64" s="27">
        <f t="shared" si="16"/>
        <v>235.63</v>
      </c>
      <c r="AT64" s="27">
        <f t="shared" si="16"/>
        <v>72.5</v>
      </c>
      <c r="AU64" s="27">
        <f t="shared" si="16"/>
        <v>69.33</v>
      </c>
      <c r="AV64" s="27">
        <f t="shared" si="16"/>
        <v>60.67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499</v>
      </c>
      <c r="BF64" s="27">
        <f t="shared" si="16"/>
        <v>564</v>
      </c>
      <c r="BG64" s="27">
        <f t="shared" si="16"/>
        <v>276</v>
      </c>
      <c r="BH64" s="27">
        <f t="shared" si="16"/>
        <v>524</v>
      </c>
      <c r="BI64" s="27">
        <f t="shared" si="16"/>
        <v>795</v>
      </c>
      <c r="BJ64" s="27">
        <f t="shared" si="16"/>
        <v>47</v>
      </c>
      <c r="BK64" s="27">
        <f t="shared" si="16"/>
        <v>36</v>
      </c>
      <c r="BL64" s="27">
        <f t="shared" si="16"/>
        <v>35</v>
      </c>
      <c r="BM64" s="27">
        <f t="shared" si="16"/>
        <v>41</v>
      </c>
      <c r="BN64" s="27">
        <f t="shared" si="16"/>
        <v>47</v>
      </c>
      <c r="BO64" s="27">
        <f t="shared" si="16"/>
        <v>314</v>
      </c>
      <c r="BP64" s="27">
        <f t="shared" si="16"/>
        <v>162.22</v>
      </c>
      <c r="BQ64" s="27">
        <f t="shared" si="16"/>
        <v>22</v>
      </c>
      <c r="BR64" s="94">
        <f t="shared" si="16"/>
        <v>0</v>
      </c>
    </row>
    <row r="65" spans="1:72" ht="17.399999999999999" x14ac:dyDescent="0.35">
      <c r="B65" s="20" t="s">
        <v>28</v>
      </c>
      <c r="C65" s="18" t="s">
        <v>27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0.624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1.03888</v>
      </c>
      <c r="L65" s="19">
        <f t="shared" si="17"/>
        <v>0.23194000000000001</v>
      </c>
      <c r="M65" s="19">
        <f t="shared" si="17"/>
        <v>0.73799999999999999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0.42895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0.20749999999999999</v>
      </c>
      <c r="U65" s="19">
        <f t="shared" si="17"/>
        <v>0.85199999999999998</v>
      </c>
      <c r="V65" s="19">
        <f t="shared" si="17"/>
        <v>0.35255999999999998</v>
      </c>
      <c r="W65" s="19">
        <f>W64/1000</f>
        <v>0.26900000000000002</v>
      </c>
      <c r="X65" s="19">
        <f t="shared" si="17"/>
        <v>1.1900000000000001E-2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0.25900000000000001</v>
      </c>
      <c r="AG65" s="19">
        <f t="shared" si="17"/>
        <v>0.188</v>
      </c>
      <c r="AH65" s="19">
        <f t="shared" si="17"/>
        <v>0.219</v>
      </c>
      <c r="AI65" s="19">
        <f t="shared" si="17"/>
        <v>0.156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</v>
      </c>
      <c r="AO65" s="19">
        <f t="shared" si="17"/>
        <v>0.23599999999999999</v>
      </c>
      <c r="AP65" s="19">
        <f t="shared" si="17"/>
        <v>0</v>
      </c>
      <c r="AQ65" s="19">
        <f t="shared" si="17"/>
        <v>0.27700000000000002</v>
      </c>
      <c r="AR65" s="19">
        <f t="shared" si="17"/>
        <v>0.59499999999999997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6.9330000000000003E-2</v>
      </c>
      <c r="AV65" s="19">
        <f t="shared" si="17"/>
        <v>6.0670000000000002E-2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0.499</v>
      </c>
      <c r="BF65" s="19">
        <f t="shared" si="17"/>
        <v>0.56399999999999995</v>
      </c>
      <c r="BG65" s="19">
        <f t="shared" si="17"/>
        <v>0.27600000000000002</v>
      </c>
      <c r="BH65" s="19">
        <f t="shared" si="17"/>
        <v>0.52400000000000002</v>
      </c>
      <c r="BI65" s="19">
        <f t="shared" si="17"/>
        <v>0.79500000000000004</v>
      </c>
      <c r="BJ65" s="19">
        <f t="shared" si="17"/>
        <v>4.7E-2</v>
      </c>
      <c r="BK65" s="19">
        <f t="shared" si="17"/>
        <v>3.5999999999999997E-2</v>
      </c>
      <c r="BL65" s="19">
        <f t="shared" si="17"/>
        <v>3.5000000000000003E-2</v>
      </c>
      <c r="BM65" s="19">
        <f t="shared" si="17"/>
        <v>4.1000000000000002E-2</v>
      </c>
      <c r="BN65" s="19">
        <f t="shared" si="17"/>
        <v>4.7E-2</v>
      </c>
      <c r="BO65" s="19">
        <f t="shared" si="17"/>
        <v>0.314</v>
      </c>
      <c r="BP65" s="19">
        <f t="shared" si="17"/>
        <v>0.16222</v>
      </c>
      <c r="BQ65" s="19">
        <f t="shared" si="17"/>
        <v>2.1999999999999999E-2</v>
      </c>
      <c r="BR65" s="94">
        <f t="shared" si="17"/>
        <v>0</v>
      </c>
    </row>
    <row r="66" spans="1:72" ht="17.399999999999999" x14ac:dyDescent="0.35">
      <c r="A66" s="28"/>
      <c r="B66" s="29" t="s">
        <v>29</v>
      </c>
      <c r="C66" s="111"/>
      <c r="D66" s="30">
        <f>D62*D64</f>
        <v>2.3454000000000002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20.26548</v>
      </c>
      <c r="K66" s="30">
        <f t="shared" si="18"/>
        <v>8.3110400000000002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16.940000000000001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1.4858000000000002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97">
        <f t="shared" si="18"/>
        <v>0</v>
      </c>
      <c r="BS66" s="31">
        <f>SUM(D66:BQ66)</f>
        <v>52.469720000000002</v>
      </c>
      <c r="BT66" s="32">
        <f>BS66/$C$9</f>
        <v>52.469720000000002</v>
      </c>
    </row>
    <row r="67" spans="1:72" ht="17.399999999999999" x14ac:dyDescent="0.35">
      <c r="A67" s="28"/>
      <c r="B67" s="29" t="s">
        <v>30</v>
      </c>
      <c r="C67" s="111"/>
      <c r="D67" s="30">
        <f>D62*D64</f>
        <v>2.3454000000000002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20.26548</v>
      </c>
      <c r="K67" s="30">
        <f t="shared" si="19"/>
        <v>8.3110400000000002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16.940000000000001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1.4858000000000002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97">
        <f t="shared" si="19"/>
        <v>0</v>
      </c>
      <c r="BS67" s="31">
        <f>SUM(D67:BQ67)</f>
        <v>52.469720000000002</v>
      </c>
      <c r="BT67" s="32">
        <f>BS67/$C$9</f>
        <v>52.469720000000002</v>
      </c>
    </row>
    <row r="69" spans="1:72" x14ac:dyDescent="0.3">
      <c r="L69" s="2"/>
    </row>
    <row r="70" spans="1:72" ht="15" customHeight="1" x14ac:dyDescent="0.3">
      <c r="A70" s="105"/>
      <c r="B70" s="4" t="s">
        <v>3</v>
      </c>
      <c r="C70" s="102" t="s">
        <v>4</v>
      </c>
      <c r="D70" s="101" t="str">
        <f t="shared" ref="D70:T70" si="20">D7</f>
        <v>Хлеб пшеничный</v>
      </c>
      <c r="E70" s="101" t="str">
        <f t="shared" si="20"/>
        <v>Хлеб ржано-пшеничный</v>
      </c>
      <c r="F70" s="101" t="str">
        <f t="shared" si="20"/>
        <v>Сахар</v>
      </c>
      <c r="G70" s="101" t="str">
        <f t="shared" si="20"/>
        <v>Чай</v>
      </c>
      <c r="H70" s="101" t="str">
        <f t="shared" si="20"/>
        <v>Какао</v>
      </c>
      <c r="I70" s="101" t="str">
        <f t="shared" si="20"/>
        <v>Кофейный напиток</v>
      </c>
      <c r="J70" s="101" t="str">
        <f t="shared" si="20"/>
        <v>Молоко 2,5%</v>
      </c>
      <c r="K70" s="101" t="str">
        <f t="shared" si="20"/>
        <v>Масло сливочное</v>
      </c>
      <c r="L70" s="101" t="str">
        <f t="shared" si="20"/>
        <v>Сметана 15%</v>
      </c>
      <c r="M70" s="101" t="str">
        <f t="shared" si="20"/>
        <v>Молоко сухое</v>
      </c>
      <c r="N70" s="101" t="str">
        <f t="shared" si="20"/>
        <v>Снежок 2,5 %</v>
      </c>
      <c r="O70" s="101" t="str">
        <f t="shared" si="20"/>
        <v>Творог 5%</v>
      </c>
      <c r="P70" s="101" t="str">
        <f t="shared" si="20"/>
        <v>Молоко сгущенное</v>
      </c>
      <c r="Q70" s="101" t="str">
        <f t="shared" si="20"/>
        <v xml:space="preserve">Джем Сава </v>
      </c>
      <c r="R70" s="101" t="str">
        <f t="shared" si="20"/>
        <v>Сыр</v>
      </c>
      <c r="S70" s="101" t="str">
        <f t="shared" si="20"/>
        <v>Зеленый горошек</v>
      </c>
      <c r="T70" s="101" t="str">
        <f t="shared" si="20"/>
        <v>Кукуруза консервирован.</v>
      </c>
      <c r="U70" s="101" t="str">
        <f>U7</f>
        <v>Консервы рыбные</v>
      </c>
      <c r="V70" s="101" t="str">
        <f>V7</f>
        <v>Огурцы консервирован.</v>
      </c>
      <c r="W70" s="82"/>
      <c r="X70" s="101" t="str">
        <f>X7</f>
        <v>Яйцо</v>
      </c>
      <c r="Y70" s="101" t="str">
        <f t="shared" ref="Y70:BE70" si="21">Y7</f>
        <v>Икра кабачковая</v>
      </c>
      <c r="Z70" s="101" t="str">
        <f t="shared" si="21"/>
        <v>Изюм</v>
      </c>
      <c r="AA70" s="101" t="str">
        <f t="shared" si="21"/>
        <v>Курага</v>
      </c>
      <c r="AB70" s="101" t="str">
        <f t="shared" si="21"/>
        <v>Чернослив</v>
      </c>
      <c r="AC70" s="101" t="str">
        <f t="shared" si="21"/>
        <v>Шиповник</v>
      </c>
      <c r="AD70" s="101" t="str">
        <f t="shared" si="21"/>
        <v>Сухофрукты</v>
      </c>
      <c r="AE70" s="101" t="str">
        <f t="shared" si="21"/>
        <v>Ягода свежемороженная</v>
      </c>
      <c r="AF70" s="101" t="str">
        <f t="shared" ref="AF70:AG70" si="22">AF7</f>
        <v>Апельсин</v>
      </c>
      <c r="AG70" s="101" t="str">
        <f t="shared" si="22"/>
        <v>Банан</v>
      </c>
      <c r="AH70" s="101" t="str">
        <f t="shared" si="21"/>
        <v>Лимон</v>
      </c>
      <c r="AI70" s="101" t="str">
        <f t="shared" ref="AI70" si="23">AI7</f>
        <v>Яблоко</v>
      </c>
      <c r="AJ70" s="101" t="str">
        <f t="shared" si="21"/>
        <v>Кисель</v>
      </c>
      <c r="AK70" s="101" t="str">
        <f t="shared" si="21"/>
        <v xml:space="preserve">Сок </v>
      </c>
      <c r="AL70" s="101" t="str">
        <f t="shared" si="21"/>
        <v>Макаронные изделия</v>
      </c>
      <c r="AM70" s="101" t="str">
        <f t="shared" si="21"/>
        <v>Мука</v>
      </c>
      <c r="AN70" s="101" t="str">
        <f t="shared" si="21"/>
        <v>Дрожжи</v>
      </c>
      <c r="AO70" s="101" t="str">
        <f t="shared" si="21"/>
        <v>Печенье</v>
      </c>
      <c r="AP70" s="101" t="str">
        <f t="shared" si="21"/>
        <v>Пряники</v>
      </c>
      <c r="AQ70" s="101" t="str">
        <f t="shared" si="21"/>
        <v>Вафли</v>
      </c>
      <c r="AR70" s="101" t="str">
        <f t="shared" si="21"/>
        <v>Конфеты</v>
      </c>
      <c r="AS70" s="101" t="str">
        <f t="shared" si="21"/>
        <v>Повидло Сава</v>
      </c>
      <c r="AT70" s="101" t="str">
        <f t="shared" si="21"/>
        <v>Крупа геркулес</v>
      </c>
      <c r="AU70" s="101" t="str">
        <f t="shared" si="21"/>
        <v>Крупа горох</v>
      </c>
      <c r="AV70" s="101" t="str">
        <f t="shared" si="21"/>
        <v>Крупа гречневая</v>
      </c>
      <c r="AW70" s="101" t="str">
        <f t="shared" si="21"/>
        <v>Крупа кукурузная</v>
      </c>
      <c r="AX70" s="101" t="str">
        <f t="shared" si="21"/>
        <v>Крупа манная</v>
      </c>
      <c r="AY70" s="101" t="str">
        <f t="shared" si="21"/>
        <v>Крупа перловая</v>
      </c>
      <c r="AZ70" s="101" t="str">
        <f t="shared" si="21"/>
        <v>Крупа пшеничная</v>
      </c>
      <c r="BA70" s="101" t="str">
        <f t="shared" si="21"/>
        <v>Крупа пшено</v>
      </c>
      <c r="BB70" s="101" t="str">
        <f t="shared" si="21"/>
        <v>Крупа ячневая</v>
      </c>
      <c r="BC70" s="101" t="str">
        <f t="shared" si="21"/>
        <v>Рис</v>
      </c>
      <c r="BD70" s="101" t="str">
        <f t="shared" si="21"/>
        <v>Цыпленок бройлер</v>
      </c>
      <c r="BE70" s="101" t="str">
        <f t="shared" si="21"/>
        <v>Филе куриное</v>
      </c>
      <c r="BF70" s="101" t="str">
        <f>BF7</f>
        <v>Фарш говяжий</v>
      </c>
      <c r="BG70" s="101" t="str">
        <f>BG7</f>
        <v>Печень куриная</v>
      </c>
      <c r="BH70" s="101" t="str">
        <f>BH7</f>
        <v>Филе минтая</v>
      </c>
      <c r="BI70" s="101" t="str">
        <f t="shared" ref="BI70:BR70" si="24">BI7</f>
        <v>Филе сельди слабосол.</v>
      </c>
      <c r="BJ70" s="101" t="str">
        <f t="shared" si="24"/>
        <v>Картофель</v>
      </c>
      <c r="BK70" s="101" t="str">
        <f t="shared" si="24"/>
        <v>Морковь</v>
      </c>
      <c r="BL70" s="101" t="str">
        <f t="shared" si="24"/>
        <v>Лук</v>
      </c>
      <c r="BM70" s="101" t="str">
        <f t="shared" si="24"/>
        <v>Капуста</v>
      </c>
      <c r="BN70" s="101" t="str">
        <f t="shared" si="24"/>
        <v>Свекла</v>
      </c>
      <c r="BO70" s="101" t="str">
        <f t="shared" si="24"/>
        <v>Томатная паста</v>
      </c>
      <c r="BP70" s="101" t="str">
        <f t="shared" si="24"/>
        <v>Масло растительное</v>
      </c>
      <c r="BQ70" s="101" t="str">
        <f t="shared" si="24"/>
        <v>Соль</v>
      </c>
      <c r="BR70" s="113" t="str">
        <f t="shared" si="24"/>
        <v>Лимонная кислота</v>
      </c>
      <c r="BS70" s="112" t="s">
        <v>5</v>
      </c>
      <c r="BT70" s="112" t="s">
        <v>6</v>
      </c>
    </row>
    <row r="71" spans="1:72" ht="28.5" customHeight="1" x14ac:dyDescent="0.3">
      <c r="A71" s="106"/>
      <c r="B71" s="5" t="s">
        <v>7</v>
      </c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82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13"/>
      <c r="BS71" s="112"/>
      <c r="BT71" s="112"/>
    </row>
    <row r="72" spans="1:72" x14ac:dyDescent="0.3">
      <c r="A72" s="107" t="s">
        <v>12</v>
      </c>
      <c r="B72" s="6" t="str">
        <f>B14</f>
        <v>Суп шахтерский</v>
      </c>
      <c r="C72" s="108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93">
        <f t="shared" si="25"/>
        <v>0</v>
      </c>
    </row>
    <row r="73" spans="1:72" x14ac:dyDescent="0.3">
      <c r="A73" s="107"/>
      <c r="B73" s="6" t="str">
        <f t="shared" ref="B73:B78" si="27">B15</f>
        <v>Капуста, тушеная с мясом</v>
      </c>
      <c r="C73" s="109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93">
        <f t="shared" si="25"/>
        <v>0</v>
      </c>
    </row>
    <row r="74" spans="1:72" x14ac:dyDescent="0.3">
      <c r="A74" s="107"/>
      <c r="B74" s="6" t="str">
        <f t="shared" si="27"/>
        <v>Хлеб пшеничный</v>
      </c>
      <c r="C74" s="109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93">
        <f t="shared" si="25"/>
        <v>0</v>
      </c>
    </row>
    <row r="75" spans="1:72" x14ac:dyDescent="0.3">
      <c r="A75" s="107"/>
      <c r="B75" s="6" t="str">
        <f t="shared" si="27"/>
        <v>Хлеб ржано-пшеничный</v>
      </c>
      <c r="C75" s="109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93">
        <f t="shared" ref="BR75:BR78" si="28">BR17</f>
        <v>0</v>
      </c>
    </row>
    <row r="76" spans="1:72" x14ac:dyDescent="0.3">
      <c r="A76" s="107"/>
      <c r="B76" s="6" t="str">
        <f t="shared" si="27"/>
        <v>Компот из сухофруктов</v>
      </c>
      <c r="C76" s="109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93">
        <f t="shared" si="28"/>
        <v>5.0000000000000002E-5</v>
      </c>
    </row>
    <row r="77" spans="1:72" x14ac:dyDescent="0.3">
      <c r="A77" s="107"/>
      <c r="B77" s="6">
        <f t="shared" si="27"/>
        <v>0</v>
      </c>
      <c r="C77" s="109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93">
        <f t="shared" si="28"/>
        <v>0</v>
      </c>
    </row>
    <row r="78" spans="1:72" x14ac:dyDescent="0.3">
      <c r="A78" s="107"/>
      <c r="B78" s="6">
        <f t="shared" si="27"/>
        <v>0</v>
      </c>
      <c r="C78" s="110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93">
        <f t="shared" si="28"/>
        <v>0</v>
      </c>
    </row>
    <row r="79" spans="1:72" ht="17.399999999999999" x14ac:dyDescent="0.35">
      <c r="B79" s="20" t="s">
        <v>23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94">
        <f t="shared" si="33"/>
        <v>5.0000000000000002E-5</v>
      </c>
    </row>
    <row r="80" spans="1:72" ht="17.399999999999999" x14ac:dyDescent="0.35">
      <c r="B80" s="20" t="s">
        <v>24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6.0000000000000001E-3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95">
        <f t="shared" si="35"/>
        <v>5.0000000000000002E-5</v>
      </c>
      <c r="BS80" s="51"/>
      <c r="BT80" s="51"/>
    </row>
    <row r="82" spans="1:72" ht="17.399999999999999" x14ac:dyDescent="0.35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624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1038.8800000000001</v>
      </c>
      <c r="L82" s="27">
        <f t="shared" si="36"/>
        <v>231.94</v>
      </c>
      <c r="M82" s="27">
        <f t="shared" si="36"/>
        <v>738</v>
      </c>
      <c r="N82" s="27">
        <f t="shared" si="36"/>
        <v>114.89</v>
      </c>
      <c r="O82" s="27">
        <f t="shared" si="36"/>
        <v>359.11</v>
      </c>
      <c r="P82" s="27">
        <f t="shared" si="36"/>
        <v>428.95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207.5</v>
      </c>
      <c r="U82" s="27">
        <f t="shared" si="36"/>
        <v>852</v>
      </c>
      <c r="V82" s="27">
        <f t="shared" si="36"/>
        <v>352.56</v>
      </c>
      <c r="W82" s="27">
        <f>W44</f>
        <v>269</v>
      </c>
      <c r="X82" s="27">
        <f t="shared" si="36"/>
        <v>11.9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219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200</v>
      </c>
      <c r="AO82" s="27">
        <f t="shared" si="36"/>
        <v>236</v>
      </c>
      <c r="AP82" s="27">
        <f t="shared" si="36"/>
        <v>0</v>
      </c>
      <c r="AQ82" s="27">
        <f t="shared" si="36"/>
        <v>277</v>
      </c>
      <c r="AR82" s="27">
        <f t="shared" si="36"/>
        <v>595</v>
      </c>
      <c r="AS82" s="27">
        <f t="shared" si="36"/>
        <v>235.63</v>
      </c>
      <c r="AT82" s="27">
        <f t="shared" si="36"/>
        <v>72.5</v>
      </c>
      <c r="AU82" s="27">
        <f t="shared" si="36"/>
        <v>69.33</v>
      </c>
      <c r="AV82" s="27">
        <f t="shared" si="36"/>
        <v>60.67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499</v>
      </c>
      <c r="BF82" s="27">
        <f t="shared" si="36"/>
        <v>564</v>
      </c>
      <c r="BG82" s="27">
        <f t="shared" si="36"/>
        <v>276</v>
      </c>
      <c r="BH82" s="27">
        <f t="shared" si="36"/>
        <v>524</v>
      </c>
      <c r="BI82" s="27">
        <f t="shared" si="36"/>
        <v>795</v>
      </c>
      <c r="BJ82" s="27">
        <f t="shared" si="36"/>
        <v>47</v>
      </c>
      <c r="BK82" s="27">
        <f t="shared" si="36"/>
        <v>36</v>
      </c>
      <c r="BL82" s="27">
        <f t="shared" si="36"/>
        <v>35</v>
      </c>
      <c r="BM82" s="27">
        <f t="shared" si="36"/>
        <v>41</v>
      </c>
      <c r="BN82" s="27">
        <f t="shared" si="36"/>
        <v>47</v>
      </c>
      <c r="BO82" s="27">
        <f t="shared" si="36"/>
        <v>314</v>
      </c>
      <c r="BP82" s="27">
        <f t="shared" si="36"/>
        <v>162.22</v>
      </c>
      <c r="BQ82" s="27">
        <f t="shared" si="36"/>
        <v>22</v>
      </c>
      <c r="BR82" s="94">
        <f t="shared" si="36"/>
        <v>0</v>
      </c>
    </row>
    <row r="83" spans="1:72" ht="17.399999999999999" x14ac:dyDescent="0.35">
      <c r="B83" s="20" t="s">
        <v>28</v>
      </c>
      <c r="C83" s="18" t="s">
        <v>27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0.624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1.03888</v>
      </c>
      <c r="L83" s="19">
        <f t="shared" si="37"/>
        <v>0.23194000000000001</v>
      </c>
      <c r="M83" s="19">
        <f t="shared" si="37"/>
        <v>0.73799999999999999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0.42895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0.20749999999999999</v>
      </c>
      <c r="U83" s="19">
        <f t="shared" si="37"/>
        <v>0.85199999999999998</v>
      </c>
      <c r="V83" s="19">
        <f t="shared" si="37"/>
        <v>0.35255999999999998</v>
      </c>
      <c r="W83" s="19">
        <f>W82/1000</f>
        <v>0.26900000000000002</v>
      </c>
      <c r="X83" s="19">
        <f t="shared" si="37"/>
        <v>1.1900000000000001E-2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0.219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</v>
      </c>
      <c r="AO83" s="19">
        <f t="shared" si="37"/>
        <v>0.23599999999999999</v>
      </c>
      <c r="AP83" s="19">
        <f t="shared" si="37"/>
        <v>0</v>
      </c>
      <c r="AQ83" s="19">
        <f t="shared" si="37"/>
        <v>0.27700000000000002</v>
      </c>
      <c r="AR83" s="19">
        <f t="shared" si="37"/>
        <v>0.59499999999999997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6.9330000000000003E-2</v>
      </c>
      <c r="AV83" s="19">
        <f t="shared" si="37"/>
        <v>6.0670000000000002E-2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0.499</v>
      </c>
      <c r="BF83" s="19">
        <f t="shared" si="37"/>
        <v>0.56399999999999995</v>
      </c>
      <c r="BG83" s="19">
        <f t="shared" si="37"/>
        <v>0.27600000000000002</v>
      </c>
      <c r="BH83" s="19">
        <f t="shared" si="37"/>
        <v>0.52400000000000002</v>
      </c>
      <c r="BI83" s="19">
        <f t="shared" si="37"/>
        <v>0.79500000000000004</v>
      </c>
      <c r="BJ83" s="19">
        <f t="shared" si="37"/>
        <v>4.7E-2</v>
      </c>
      <c r="BK83" s="19">
        <f t="shared" si="37"/>
        <v>3.5999999999999997E-2</v>
      </c>
      <c r="BL83" s="19">
        <f t="shared" si="37"/>
        <v>3.5000000000000003E-2</v>
      </c>
      <c r="BM83" s="19">
        <f t="shared" si="37"/>
        <v>4.1000000000000002E-2</v>
      </c>
      <c r="BN83" s="19">
        <f t="shared" si="37"/>
        <v>4.7E-2</v>
      </c>
      <c r="BO83" s="19">
        <f t="shared" si="37"/>
        <v>0.314</v>
      </c>
      <c r="BP83" s="19">
        <f t="shared" si="37"/>
        <v>0.16222</v>
      </c>
      <c r="BQ83" s="19">
        <f t="shared" si="37"/>
        <v>2.1999999999999999E-2</v>
      </c>
      <c r="BR83" s="94">
        <f t="shared" si="37"/>
        <v>0</v>
      </c>
    </row>
    <row r="84" spans="1:72" ht="17.399999999999999" x14ac:dyDescent="0.35">
      <c r="A84" s="28"/>
      <c r="B84" s="29" t="s">
        <v>29</v>
      </c>
      <c r="C84" s="111"/>
      <c r="D84" s="30">
        <f>D80*D82</f>
        <v>2.3454000000000002</v>
      </c>
      <c r="E84" s="30">
        <f t="shared" ref="E84:BR84" si="38">E80*E82</f>
        <v>4.1000000000000005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6.2332800000000006</v>
      </c>
      <c r="L84" s="30">
        <f t="shared" si="38"/>
        <v>1.62358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0.48536000000000001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3.948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4.7</v>
      </c>
      <c r="BK84" s="30">
        <f t="shared" si="38"/>
        <v>0.77399999999999991</v>
      </c>
      <c r="BL84" s="30">
        <f t="shared" si="38"/>
        <v>0.97999999999999987</v>
      </c>
      <c r="BM84" s="30">
        <f t="shared" si="38"/>
        <v>7.38</v>
      </c>
      <c r="BN84" s="30">
        <f t="shared" si="38"/>
        <v>0</v>
      </c>
      <c r="BO84" s="30">
        <f t="shared" si="38"/>
        <v>0.94200000000000006</v>
      </c>
      <c r="BP84" s="30">
        <f t="shared" si="38"/>
        <v>1.13554</v>
      </c>
      <c r="BQ84" s="30">
        <f t="shared" si="38"/>
        <v>8.7999999999999995E-2</v>
      </c>
      <c r="BR84" s="97">
        <f t="shared" si="38"/>
        <v>0</v>
      </c>
      <c r="BS84" s="31">
        <f>SUM(D84:BQ84)</f>
        <v>60.726160000000007</v>
      </c>
      <c r="BT84" s="32">
        <f>BS84/$C$9</f>
        <v>60.726160000000007</v>
      </c>
    </row>
    <row r="85" spans="1:72" ht="17.399999999999999" x14ac:dyDescent="0.35">
      <c r="A85" s="28"/>
      <c r="B85" s="29" t="s">
        <v>30</v>
      </c>
      <c r="C85" s="111"/>
      <c r="D85" s="30">
        <f>D80*D82</f>
        <v>2.3454000000000002</v>
      </c>
      <c r="E85" s="30">
        <f t="shared" ref="E85:BR85" si="39">E80*E82</f>
        <v>4.1000000000000005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6.2332800000000006</v>
      </c>
      <c r="L85" s="30">
        <f t="shared" si="39"/>
        <v>1.62358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0.48536000000000001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3.948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4.7</v>
      </c>
      <c r="BK85" s="30">
        <f t="shared" si="39"/>
        <v>0.77399999999999991</v>
      </c>
      <c r="BL85" s="30">
        <f t="shared" si="39"/>
        <v>0.97999999999999987</v>
      </c>
      <c r="BM85" s="30">
        <f t="shared" si="39"/>
        <v>7.38</v>
      </c>
      <c r="BN85" s="30">
        <f t="shared" si="39"/>
        <v>0</v>
      </c>
      <c r="BO85" s="30">
        <f t="shared" si="39"/>
        <v>0.94200000000000006</v>
      </c>
      <c r="BP85" s="30">
        <f t="shared" si="39"/>
        <v>1.13554</v>
      </c>
      <c r="BQ85" s="30">
        <f t="shared" si="39"/>
        <v>8.7999999999999995E-2</v>
      </c>
      <c r="BR85" s="97">
        <f t="shared" si="39"/>
        <v>0</v>
      </c>
      <c r="BS85" s="31">
        <f>SUM(D85:BQ85)</f>
        <v>60.726160000000007</v>
      </c>
      <c r="BT85" s="32">
        <f>BS85/$C$9</f>
        <v>60.726160000000007</v>
      </c>
    </row>
    <row r="87" spans="1:72" x14ac:dyDescent="0.3">
      <c r="L87" s="2"/>
    </row>
    <row r="88" spans="1:72" ht="15" customHeight="1" x14ac:dyDescent="0.3">
      <c r="A88" s="105"/>
      <c r="B88" s="4" t="s">
        <v>3</v>
      </c>
      <c r="C88" s="102" t="s">
        <v>4</v>
      </c>
      <c r="D88" s="101" t="str">
        <f t="shared" ref="D88:BR88" si="40">D7</f>
        <v>Хлеб пшеничный</v>
      </c>
      <c r="E88" s="101" t="str">
        <f t="shared" si="40"/>
        <v>Хлеб ржано-пшеничный</v>
      </c>
      <c r="F88" s="101" t="str">
        <f t="shared" si="40"/>
        <v>Сахар</v>
      </c>
      <c r="G88" s="101" t="str">
        <f t="shared" si="40"/>
        <v>Чай</v>
      </c>
      <c r="H88" s="101" t="str">
        <f t="shared" si="40"/>
        <v>Какао</v>
      </c>
      <c r="I88" s="101" t="str">
        <f t="shared" si="40"/>
        <v>Кофейный напиток</v>
      </c>
      <c r="J88" s="101" t="str">
        <f t="shared" si="40"/>
        <v>Молоко 2,5%</v>
      </c>
      <c r="K88" s="101" t="str">
        <f t="shared" si="40"/>
        <v>Масло сливочное</v>
      </c>
      <c r="L88" s="101" t="str">
        <f t="shared" si="40"/>
        <v>Сметана 15%</v>
      </c>
      <c r="M88" s="101" t="str">
        <f t="shared" si="40"/>
        <v>Молоко сухое</v>
      </c>
      <c r="N88" s="101" t="str">
        <f t="shared" si="40"/>
        <v>Снежок 2,5 %</v>
      </c>
      <c r="O88" s="101" t="str">
        <f t="shared" si="40"/>
        <v>Творог 5%</v>
      </c>
      <c r="P88" s="101" t="str">
        <f t="shared" si="40"/>
        <v>Молоко сгущенное</v>
      </c>
      <c r="Q88" s="101" t="str">
        <f t="shared" si="40"/>
        <v xml:space="preserve">Джем Сава </v>
      </c>
      <c r="R88" s="101" t="str">
        <f t="shared" si="40"/>
        <v>Сыр</v>
      </c>
      <c r="S88" s="101" t="str">
        <f t="shared" si="40"/>
        <v>Зеленый горошек</v>
      </c>
      <c r="T88" s="101" t="str">
        <f t="shared" si="40"/>
        <v>Кукуруза консервирован.</v>
      </c>
      <c r="U88" s="101" t="str">
        <f t="shared" si="40"/>
        <v>Консервы рыбные</v>
      </c>
      <c r="V88" s="101" t="str">
        <f t="shared" si="40"/>
        <v>Огурцы консервирован.</v>
      </c>
      <c r="W88" s="82"/>
      <c r="X88" s="101" t="str">
        <f t="shared" si="40"/>
        <v>Яйцо</v>
      </c>
      <c r="Y88" s="101" t="str">
        <f t="shared" si="40"/>
        <v>Икра кабачковая</v>
      </c>
      <c r="Z88" s="101" t="str">
        <f t="shared" si="40"/>
        <v>Изюм</v>
      </c>
      <c r="AA88" s="101" t="str">
        <f t="shared" si="40"/>
        <v>Курага</v>
      </c>
      <c r="AB88" s="101" t="str">
        <f t="shared" si="40"/>
        <v>Чернослив</v>
      </c>
      <c r="AC88" s="101" t="str">
        <f t="shared" si="40"/>
        <v>Шиповник</v>
      </c>
      <c r="AD88" s="101" t="str">
        <f t="shared" si="40"/>
        <v>Сухофрукты</v>
      </c>
      <c r="AE88" s="101" t="str">
        <f t="shared" si="40"/>
        <v>Ягода свежемороженная</v>
      </c>
      <c r="AF88" s="101" t="str">
        <f t="shared" ref="AF88:AI88" si="41">AF7</f>
        <v>Апельсин</v>
      </c>
      <c r="AG88" s="101" t="str">
        <f t="shared" si="41"/>
        <v>Банан</v>
      </c>
      <c r="AH88" s="101" t="str">
        <f t="shared" si="41"/>
        <v>Лимон</v>
      </c>
      <c r="AI88" s="101" t="str">
        <f t="shared" si="41"/>
        <v>Яблоко</v>
      </c>
      <c r="AJ88" s="101" t="str">
        <f t="shared" si="40"/>
        <v>Кисель</v>
      </c>
      <c r="AK88" s="101" t="str">
        <f t="shared" si="40"/>
        <v xml:space="preserve">Сок </v>
      </c>
      <c r="AL88" s="101" t="str">
        <f t="shared" si="40"/>
        <v>Макаронные изделия</v>
      </c>
      <c r="AM88" s="101" t="str">
        <f t="shared" si="40"/>
        <v>Мука</v>
      </c>
      <c r="AN88" s="101" t="str">
        <f t="shared" si="40"/>
        <v>Дрожжи</v>
      </c>
      <c r="AO88" s="101" t="str">
        <f t="shared" si="40"/>
        <v>Печенье</v>
      </c>
      <c r="AP88" s="101" t="str">
        <f t="shared" si="40"/>
        <v>Пряники</v>
      </c>
      <c r="AQ88" s="101" t="str">
        <f t="shared" si="40"/>
        <v>Вафли</v>
      </c>
      <c r="AR88" s="101" t="str">
        <f t="shared" si="40"/>
        <v>Конфеты</v>
      </c>
      <c r="AS88" s="101" t="str">
        <f t="shared" si="40"/>
        <v>Повидло Сава</v>
      </c>
      <c r="AT88" s="101" t="str">
        <f t="shared" si="40"/>
        <v>Крупа геркулес</v>
      </c>
      <c r="AU88" s="101" t="str">
        <f t="shared" si="40"/>
        <v>Крупа горох</v>
      </c>
      <c r="AV88" s="101" t="str">
        <f t="shared" si="40"/>
        <v>Крупа гречневая</v>
      </c>
      <c r="AW88" s="101" t="str">
        <f t="shared" si="40"/>
        <v>Крупа кукурузная</v>
      </c>
      <c r="AX88" s="101" t="str">
        <f t="shared" si="40"/>
        <v>Крупа манная</v>
      </c>
      <c r="AY88" s="101" t="str">
        <f t="shared" si="40"/>
        <v>Крупа перловая</v>
      </c>
      <c r="AZ88" s="101" t="str">
        <f t="shared" si="40"/>
        <v>Крупа пшеничная</v>
      </c>
      <c r="BA88" s="101" t="str">
        <f t="shared" si="40"/>
        <v>Крупа пшено</v>
      </c>
      <c r="BB88" s="101" t="str">
        <f t="shared" si="40"/>
        <v>Крупа ячневая</v>
      </c>
      <c r="BC88" s="101" t="str">
        <f t="shared" si="40"/>
        <v>Рис</v>
      </c>
      <c r="BD88" s="101" t="str">
        <f t="shared" si="40"/>
        <v>Цыпленок бройлер</v>
      </c>
      <c r="BE88" s="101" t="str">
        <f t="shared" si="40"/>
        <v>Филе куриное</v>
      </c>
      <c r="BF88" s="101" t="str">
        <f t="shared" si="40"/>
        <v>Фарш говяжий</v>
      </c>
      <c r="BG88" s="101" t="str">
        <f t="shared" si="40"/>
        <v>Печень куриная</v>
      </c>
      <c r="BH88" s="101" t="str">
        <f t="shared" si="40"/>
        <v>Филе минтая</v>
      </c>
      <c r="BI88" s="101" t="str">
        <f t="shared" si="40"/>
        <v>Филе сельди слабосол.</v>
      </c>
      <c r="BJ88" s="101" t="str">
        <f t="shared" si="40"/>
        <v>Картофель</v>
      </c>
      <c r="BK88" s="101" t="str">
        <f t="shared" si="40"/>
        <v>Морковь</v>
      </c>
      <c r="BL88" s="101" t="str">
        <f t="shared" si="40"/>
        <v>Лук</v>
      </c>
      <c r="BM88" s="101" t="str">
        <f t="shared" si="40"/>
        <v>Капуста</v>
      </c>
      <c r="BN88" s="101" t="str">
        <f t="shared" si="40"/>
        <v>Свекла</v>
      </c>
      <c r="BO88" s="101" t="str">
        <f t="shared" si="40"/>
        <v>Томатная паста</v>
      </c>
      <c r="BP88" s="101" t="str">
        <f t="shared" si="40"/>
        <v>Масло растительное</v>
      </c>
      <c r="BQ88" s="101" t="str">
        <f t="shared" si="40"/>
        <v>Соль</v>
      </c>
      <c r="BR88" s="113" t="str">
        <f t="shared" si="40"/>
        <v>Лимонная кислота</v>
      </c>
      <c r="BS88" s="112" t="s">
        <v>5</v>
      </c>
      <c r="BT88" s="112" t="s">
        <v>6</v>
      </c>
    </row>
    <row r="89" spans="1:72" ht="28.5" customHeight="1" x14ac:dyDescent="0.3">
      <c r="A89" s="106"/>
      <c r="B89" s="5" t="s">
        <v>7</v>
      </c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8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13"/>
      <c r="BS89" s="112"/>
      <c r="BT89" s="112"/>
    </row>
    <row r="90" spans="1:72" ht="16.5" customHeight="1" x14ac:dyDescent="0.3">
      <c r="A90" s="107" t="s">
        <v>18</v>
      </c>
      <c r="B90" s="6" t="str">
        <f>B22</f>
        <v>Компот из свеж. морож. ягод</v>
      </c>
      <c r="C90" s="108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93">
        <f t="shared" si="42"/>
        <v>0</v>
      </c>
    </row>
    <row r="91" spans="1:72" x14ac:dyDescent="0.3">
      <c r="A91" s="107"/>
      <c r="B91" s="6" t="str">
        <f>B23</f>
        <v>Пирожок рыбный</v>
      </c>
      <c r="C91" s="109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1.7999999999999999E-2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93">
        <f t="shared" si="42"/>
        <v>0</v>
      </c>
    </row>
    <row r="92" spans="1:72" x14ac:dyDescent="0.3">
      <c r="A92" s="107"/>
      <c r="B92" s="6" t="str">
        <f>B24</f>
        <v>Апельсин</v>
      </c>
      <c r="C92" s="109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0.14899999999999999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93">
        <f t="shared" si="42"/>
        <v>0</v>
      </c>
    </row>
    <row r="93" spans="1:72" x14ac:dyDescent="0.3">
      <c r="A93" s="107"/>
      <c r="B93" s="6">
        <f>B25</f>
        <v>0</v>
      </c>
      <c r="C93" s="109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93">
        <f t="shared" si="42"/>
        <v>0</v>
      </c>
    </row>
    <row r="94" spans="1:72" ht="15" customHeight="1" x14ac:dyDescent="0.3">
      <c r="A94" s="107"/>
      <c r="B94" s="6">
        <f>B26</f>
        <v>0</v>
      </c>
      <c r="C94" s="110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93">
        <f t="shared" si="44"/>
        <v>0</v>
      </c>
    </row>
    <row r="95" spans="1:72" ht="17.399999999999999" x14ac:dyDescent="0.35">
      <c r="B95" s="20" t="s">
        <v>23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0.14899999999999999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94">
        <f t="shared" si="46"/>
        <v>0</v>
      </c>
    </row>
    <row r="96" spans="1:72" ht="17.399999999999999" x14ac:dyDescent="0.35">
      <c r="B96" s="20" t="s">
        <v>24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1.7999999999999999E-2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0.14899999999999999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95">
        <f t="shared" si="48"/>
        <v>0</v>
      </c>
      <c r="BS96" s="51"/>
      <c r="BT96" s="51"/>
    </row>
    <row r="98" spans="1:72" ht="17.399999999999999" x14ac:dyDescent="0.35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624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1038.8800000000001</v>
      </c>
      <c r="L98" s="27">
        <f t="shared" si="50"/>
        <v>231.94</v>
      </c>
      <c r="M98" s="27">
        <f t="shared" si="50"/>
        <v>738</v>
      </c>
      <c r="N98" s="27">
        <f t="shared" si="50"/>
        <v>114.89</v>
      </c>
      <c r="O98" s="27">
        <f t="shared" si="50"/>
        <v>359.11</v>
      </c>
      <c r="P98" s="27">
        <f t="shared" si="50"/>
        <v>428.95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207.5</v>
      </c>
      <c r="U98" s="27">
        <f t="shared" si="50"/>
        <v>852</v>
      </c>
      <c r="V98" s="27">
        <f t="shared" si="50"/>
        <v>352.56</v>
      </c>
      <c r="W98" s="27">
        <f>W44</f>
        <v>269</v>
      </c>
      <c r="X98" s="27">
        <f t="shared" si="50"/>
        <v>11.9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219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200</v>
      </c>
      <c r="AO98" s="27">
        <f t="shared" si="50"/>
        <v>236</v>
      </c>
      <c r="AP98" s="27">
        <f t="shared" si="50"/>
        <v>0</v>
      </c>
      <c r="AQ98" s="27">
        <f t="shared" si="50"/>
        <v>277</v>
      </c>
      <c r="AR98" s="27">
        <f t="shared" si="50"/>
        <v>595</v>
      </c>
      <c r="AS98" s="27">
        <f t="shared" si="50"/>
        <v>235.63</v>
      </c>
      <c r="AT98" s="27">
        <f t="shared" si="50"/>
        <v>72.5</v>
      </c>
      <c r="AU98" s="27">
        <f t="shared" si="50"/>
        <v>69.33</v>
      </c>
      <c r="AV98" s="27">
        <f t="shared" si="50"/>
        <v>60.67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499</v>
      </c>
      <c r="BF98" s="27">
        <f t="shared" si="50"/>
        <v>564</v>
      </c>
      <c r="BG98" s="27">
        <f t="shared" si="50"/>
        <v>276</v>
      </c>
      <c r="BH98" s="27">
        <f t="shared" si="50"/>
        <v>524</v>
      </c>
      <c r="BI98" s="27">
        <f t="shared" si="50"/>
        <v>795</v>
      </c>
      <c r="BJ98" s="27">
        <f t="shared" si="50"/>
        <v>47</v>
      </c>
      <c r="BK98" s="27">
        <f t="shared" si="50"/>
        <v>36</v>
      </c>
      <c r="BL98" s="27">
        <f t="shared" si="50"/>
        <v>35</v>
      </c>
      <c r="BM98" s="27">
        <f t="shared" si="50"/>
        <v>41</v>
      </c>
      <c r="BN98" s="27">
        <f t="shared" si="50"/>
        <v>47</v>
      </c>
      <c r="BO98" s="27">
        <f t="shared" si="50"/>
        <v>314</v>
      </c>
      <c r="BP98" s="27">
        <f t="shared" si="50"/>
        <v>162.22</v>
      </c>
      <c r="BQ98" s="27">
        <f t="shared" si="50"/>
        <v>22</v>
      </c>
      <c r="BR98" s="94">
        <f t="shared" si="50"/>
        <v>0</v>
      </c>
    </row>
    <row r="99" spans="1:72" ht="17.399999999999999" x14ac:dyDescent="0.35">
      <c r="B99" s="20" t="s">
        <v>28</v>
      </c>
      <c r="C99" s="18" t="s">
        <v>27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0.624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1.03888</v>
      </c>
      <c r="L99" s="19">
        <f t="shared" si="51"/>
        <v>0.23194000000000001</v>
      </c>
      <c r="M99" s="19">
        <f t="shared" si="51"/>
        <v>0.73799999999999999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0.42895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0.20749999999999999</v>
      </c>
      <c r="U99" s="19">
        <f t="shared" si="51"/>
        <v>0.85199999999999998</v>
      </c>
      <c r="V99" s="19">
        <f t="shared" si="51"/>
        <v>0.35255999999999998</v>
      </c>
      <c r="W99" s="19">
        <f>W98/1000</f>
        <v>0.26900000000000002</v>
      </c>
      <c r="X99" s="19">
        <f t="shared" si="51"/>
        <v>1.1900000000000001E-2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0.219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</v>
      </c>
      <c r="AO99" s="19">
        <f t="shared" si="51"/>
        <v>0.23599999999999999</v>
      </c>
      <c r="AP99" s="19">
        <f t="shared" si="51"/>
        <v>0</v>
      </c>
      <c r="AQ99" s="19">
        <f t="shared" si="51"/>
        <v>0.27700000000000002</v>
      </c>
      <c r="AR99" s="19">
        <f t="shared" si="51"/>
        <v>0.59499999999999997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6.9330000000000003E-2</v>
      </c>
      <c r="AV99" s="19">
        <f t="shared" si="51"/>
        <v>6.0670000000000002E-2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0.499</v>
      </c>
      <c r="BF99" s="19">
        <f t="shared" si="51"/>
        <v>0.56399999999999995</v>
      </c>
      <c r="BG99" s="19">
        <f t="shared" si="51"/>
        <v>0.27600000000000002</v>
      </c>
      <c r="BH99" s="19">
        <f t="shared" si="51"/>
        <v>0.52400000000000002</v>
      </c>
      <c r="BI99" s="19">
        <f t="shared" si="51"/>
        <v>0.79500000000000004</v>
      </c>
      <c r="BJ99" s="19">
        <f t="shared" si="51"/>
        <v>4.7E-2</v>
      </c>
      <c r="BK99" s="19">
        <f t="shared" si="51"/>
        <v>3.5999999999999997E-2</v>
      </c>
      <c r="BL99" s="19">
        <f t="shared" si="51"/>
        <v>3.5000000000000003E-2</v>
      </c>
      <c r="BM99" s="19">
        <f t="shared" si="51"/>
        <v>4.1000000000000002E-2</v>
      </c>
      <c r="BN99" s="19">
        <f t="shared" si="51"/>
        <v>4.7E-2</v>
      </c>
      <c r="BO99" s="19">
        <f t="shared" si="51"/>
        <v>0.314</v>
      </c>
      <c r="BP99" s="19">
        <f t="shared" si="51"/>
        <v>0.16222</v>
      </c>
      <c r="BQ99" s="19">
        <f t="shared" si="51"/>
        <v>2.1999999999999999E-2</v>
      </c>
      <c r="BR99" s="94">
        <f t="shared" si="51"/>
        <v>0</v>
      </c>
    </row>
    <row r="100" spans="1:72" ht="17.399999999999999" x14ac:dyDescent="0.35">
      <c r="A100" s="28"/>
      <c r="B100" s="29" t="s">
        <v>29</v>
      </c>
      <c r="C100" s="111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0.65903999999999996</v>
      </c>
      <c r="K100" s="30">
        <f t="shared" si="53"/>
        <v>3.1166400000000003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15.335999999999999</v>
      </c>
      <c r="V100" s="30">
        <f t="shared" si="53"/>
        <v>0</v>
      </c>
      <c r="W100" s="30">
        <f>W96*W98</f>
        <v>0</v>
      </c>
      <c r="X100" s="30">
        <f t="shared" si="53"/>
        <v>1.1900000000000002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15.175000000000001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0.38366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0.105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0.16222</v>
      </c>
      <c r="BQ100" s="30">
        <f t="shared" si="53"/>
        <v>0</v>
      </c>
      <c r="BR100" s="97">
        <f t="shared" si="53"/>
        <v>0</v>
      </c>
      <c r="BS100" s="31">
        <f>SUM(D100:BQ100)</f>
        <v>39.460679999999996</v>
      </c>
      <c r="BT100" s="32">
        <f>BS100/$C$22</f>
        <v>39.460679999999996</v>
      </c>
    </row>
    <row r="101" spans="1:72" ht="17.399999999999999" x14ac:dyDescent="0.35">
      <c r="A101" s="28"/>
      <c r="B101" s="29" t="s">
        <v>30</v>
      </c>
      <c r="C101" s="111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0.65903999999999996</v>
      </c>
      <c r="K101" s="30">
        <f t="shared" si="55"/>
        <v>3.1166400000000003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15.335999999999999</v>
      </c>
      <c r="V101" s="30">
        <f t="shared" si="55"/>
        <v>0</v>
      </c>
      <c r="W101" s="30">
        <f>W96*W98</f>
        <v>0</v>
      </c>
      <c r="X101" s="30">
        <f t="shared" si="55"/>
        <v>1.1900000000000002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15.175000000000001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0.38366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0.105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0.16222</v>
      </c>
      <c r="BQ101" s="30">
        <f t="shared" si="55"/>
        <v>0</v>
      </c>
      <c r="BR101" s="97">
        <f t="shared" si="55"/>
        <v>0</v>
      </c>
      <c r="BS101" s="31">
        <f>SUM(D101:BQ101)</f>
        <v>39.460679999999996</v>
      </c>
      <c r="BT101" s="32">
        <f>BS101/$C$22</f>
        <v>39.460679999999996</v>
      </c>
    </row>
    <row r="103" spans="1:72" x14ac:dyDescent="0.3">
      <c r="L103" s="2"/>
    </row>
    <row r="104" spans="1:72" ht="15" customHeight="1" x14ac:dyDescent="0.3">
      <c r="A104" s="105"/>
      <c r="B104" s="4" t="s">
        <v>3</v>
      </c>
      <c r="C104" s="102" t="s">
        <v>4</v>
      </c>
      <c r="D104" s="101" t="str">
        <f t="shared" ref="D104:AE104" si="57">D7</f>
        <v>Хлеб пшеничный</v>
      </c>
      <c r="E104" s="101" t="str">
        <f t="shared" si="57"/>
        <v>Хлеб ржано-пшеничный</v>
      </c>
      <c r="F104" s="101" t="str">
        <f t="shared" si="57"/>
        <v>Сахар</v>
      </c>
      <c r="G104" s="101" t="str">
        <f t="shared" si="57"/>
        <v>Чай</v>
      </c>
      <c r="H104" s="101" t="str">
        <f t="shared" si="57"/>
        <v>Какао</v>
      </c>
      <c r="I104" s="101" t="str">
        <f t="shared" si="57"/>
        <v>Кофейный напиток</v>
      </c>
      <c r="J104" s="101" t="str">
        <f t="shared" si="57"/>
        <v>Молоко 2,5%</v>
      </c>
      <c r="K104" s="101" t="str">
        <f t="shared" si="57"/>
        <v>Масло сливочное</v>
      </c>
      <c r="L104" s="101" t="str">
        <f t="shared" si="57"/>
        <v>Сметана 15%</v>
      </c>
      <c r="M104" s="101" t="str">
        <f t="shared" si="57"/>
        <v>Молоко сухое</v>
      </c>
      <c r="N104" s="101" t="str">
        <f t="shared" si="57"/>
        <v>Снежок 2,5 %</v>
      </c>
      <c r="O104" s="101" t="str">
        <f t="shared" si="57"/>
        <v>Творог 5%</v>
      </c>
      <c r="P104" s="101" t="str">
        <f t="shared" si="57"/>
        <v>Молоко сгущенное</v>
      </c>
      <c r="Q104" s="101" t="str">
        <f t="shared" si="57"/>
        <v xml:space="preserve">Джем Сава </v>
      </c>
      <c r="R104" s="101" t="str">
        <f t="shared" si="57"/>
        <v>Сыр</v>
      </c>
      <c r="S104" s="101" t="str">
        <f t="shared" si="57"/>
        <v>Зеленый горошек</v>
      </c>
      <c r="T104" s="101" t="str">
        <f t="shared" si="57"/>
        <v>Кукуруза консервирован.</v>
      </c>
      <c r="U104" s="101" t="str">
        <f t="shared" si="57"/>
        <v>Консервы рыбные</v>
      </c>
      <c r="V104" s="101" t="str">
        <f t="shared" si="57"/>
        <v>Огурцы консервирован.</v>
      </c>
      <c r="W104" s="82"/>
      <c r="X104" s="101" t="str">
        <f t="shared" si="57"/>
        <v>Яйцо</v>
      </c>
      <c r="Y104" s="101" t="str">
        <f t="shared" si="57"/>
        <v>Икра кабачковая</v>
      </c>
      <c r="Z104" s="101" t="str">
        <f t="shared" si="57"/>
        <v>Изюм</v>
      </c>
      <c r="AA104" s="101" t="str">
        <f t="shared" si="57"/>
        <v>Курага</v>
      </c>
      <c r="AB104" s="101" t="str">
        <f t="shared" si="57"/>
        <v>Чернослив</v>
      </c>
      <c r="AC104" s="101" t="str">
        <f t="shared" si="57"/>
        <v>Шиповник</v>
      </c>
      <c r="AD104" s="101" t="str">
        <f t="shared" si="57"/>
        <v>Сухофрукты</v>
      </c>
      <c r="AE104" s="101" t="str">
        <f t="shared" si="57"/>
        <v>Ягода свежемороженная</v>
      </c>
      <c r="AF104" s="101" t="str">
        <f t="shared" ref="AF104:AI104" si="58">AF7</f>
        <v>Апельсин</v>
      </c>
      <c r="AG104" s="101" t="str">
        <f t="shared" si="58"/>
        <v>Банан</v>
      </c>
      <c r="AH104" s="101" t="str">
        <f t="shared" si="58"/>
        <v>Лимон</v>
      </c>
      <c r="AI104" s="101" t="str">
        <f t="shared" si="58"/>
        <v>Яблоко</v>
      </c>
      <c r="AJ104" s="101" t="str">
        <f>AJ7</f>
        <v>Кисель</v>
      </c>
      <c r="AK104" s="101" t="str">
        <f>AK7</f>
        <v xml:space="preserve">Сок </v>
      </c>
      <c r="AL104" s="101" t="str">
        <f>AL7</f>
        <v>Макаронные изделия</v>
      </c>
      <c r="AM104" s="101" t="str">
        <f>AM7</f>
        <v>Мука</v>
      </c>
      <c r="AN104" s="101" t="str">
        <f t="shared" ref="AN104:BR104" si="59">AN7</f>
        <v>Дрожжи</v>
      </c>
      <c r="AO104" s="101" t="str">
        <f t="shared" si="59"/>
        <v>Печенье</v>
      </c>
      <c r="AP104" s="101" t="str">
        <f t="shared" si="59"/>
        <v>Пряники</v>
      </c>
      <c r="AQ104" s="101" t="str">
        <f t="shared" si="59"/>
        <v>Вафли</v>
      </c>
      <c r="AR104" s="101" t="str">
        <f t="shared" si="59"/>
        <v>Конфеты</v>
      </c>
      <c r="AS104" s="101" t="str">
        <f t="shared" si="59"/>
        <v>Повидло Сава</v>
      </c>
      <c r="AT104" s="101" t="str">
        <f t="shared" si="59"/>
        <v>Крупа геркулес</v>
      </c>
      <c r="AU104" s="101" t="str">
        <f t="shared" si="59"/>
        <v>Крупа горох</v>
      </c>
      <c r="AV104" s="101" t="str">
        <f t="shared" si="59"/>
        <v>Крупа гречневая</v>
      </c>
      <c r="AW104" s="101" t="str">
        <f t="shared" si="59"/>
        <v>Крупа кукурузная</v>
      </c>
      <c r="AX104" s="101" t="str">
        <f t="shared" si="59"/>
        <v>Крупа манная</v>
      </c>
      <c r="AY104" s="101" t="str">
        <f t="shared" si="59"/>
        <v>Крупа перловая</v>
      </c>
      <c r="AZ104" s="101" t="str">
        <f t="shared" si="59"/>
        <v>Крупа пшеничная</v>
      </c>
      <c r="BA104" s="101" t="str">
        <f t="shared" si="59"/>
        <v>Крупа пшено</v>
      </c>
      <c r="BB104" s="101" t="str">
        <f t="shared" si="59"/>
        <v>Крупа ячневая</v>
      </c>
      <c r="BC104" s="101" t="str">
        <f t="shared" si="59"/>
        <v>Рис</v>
      </c>
      <c r="BD104" s="101" t="str">
        <f t="shared" si="59"/>
        <v>Цыпленок бройлер</v>
      </c>
      <c r="BE104" s="101" t="str">
        <f t="shared" si="59"/>
        <v>Филе куриное</v>
      </c>
      <c r="BF104" s="101" t="str">
        <f t="shared" si="59"/>
        <v>Фарш говяжий</v>
      </c>
      <c r="BG104" s="101" t="str">
        <f t="shared" si="59"/>
        <v>Печень куриная</v>
      </c>
      <c r="BH104" s="101" t="str">
        <f t="shared" si="59"/>
        <v>Филе минтая</v>
      </c>
      <c r="BI104" s="101" t="str">
        <f t="shared" si="59"/>
        <v>Филе сельди слабосол.</v>
      </c>
      <c r="BJ104" s="101" t="str">
        <f t="shared" si="59"/>
        <v>Картофель</v>
      </c>
      <c r="BK104" s="101" t="str">
        <f t="shared" si="59"/>
        <v>Морковь</v>
      </c>
      <c r="BL104" s="101" t="str">
        <f t="shared" si="59"/>
        <v>Лук</v>
      </c>
      <c r="BM104" s="101" t="str">
        <f t="shared" si="59"/>
        <v>Капуста</v>
      </c>
      <c r="BN104" s="101" t="str">
        <f t="shared" si="59"/>
        <v>Свекла</v>
      </c>
      <c r="BO104" s="101" t="str">
        <f t="shared" si="59"/>
        <v>Томатная паста</v>
      </c>
      <c r="BP104" s="101" t="str">
        <f t="shared" si="59"/>
        <v>Масло растительное</v>
      </c>
      <c r="BQ104" s="101" t="str">
        <f t="shared" si="59"/>
        <v>Соль</v>
      </c>
      <c r="BR104" s="113" t="str">
        <f t="shared" si="59"/>
        <v>Лимонная кислота</v>
      </c>
      <c r="BS104" s="112" t="s">
        <v>5</v>
      </c>
      <c r="BT104" s="112" t="s">
        <v>6</v>
      </c>
    </row>
    <row r="105" spans="1:72" ht="28.5" customHeight="1" x14ac:dyDescent="0.3">
      <c r="A105" s="106"/>
      <c r="B105" s="5" t="s">
        <v>7</v>
      </c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82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13"/>
      <c r="BS105" s="112"/>
      <c r="BT105" s="112"/>
    </row>
    <row r="106" spans="1:72" x14ac:dyDescent="0.3">
      <c r="A106" s="107" t="s">
        <v>20</v>
      </c>
      <c r="B106" s="36" t="str">
        <f>B27</f>
        <v xml:space="preserve">Омлет </v>
      </c>
      <c r="C106" s="108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93">
        <f t="shared" si="60"/>
        <v>0</v>
      </c>
    </row>
    <row r="107" spans="1:72" x14ac:dyDescent="0.3">
      <c r="A107" s="107"/>
      <c r="B107" s="36" t="str">
        <f>B28</f>
        <v>Хлеб пшеничный</v>
      </c>
      <c r="C107" s="109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93">
        <f t="shared" si="60"/>
        <v>0</v>
      </c>
    </row>
    <row r="108" spans="1:72" ht="15" customHeight="1" x14ac:dyDescent="0.3">
      <c r="A108" s="107"/>
      <c r="B108" s="36" t="str">
        <f>B29</f>
        <v>Чай с сахаром</v>
      </c>
      <c r="C108" s="109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93">
        <f t="shared" si="60"/>
        <v>0</v>
      </c>
    </row>
    <row r="109" spans="1:72" ht="17.399999999999999" x14ac:dyDescent="0.35">
      <c r="B109" s="20" t="s">
        <v>23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94">
        <f t="shared" si="64"/>
        <v>0</v>
      </c>
    </row>
    <row r="110" spans="1:72" ht="17.399999999999999" x14ac:dyDescent="0.35">
      <c r="B110" s="20" t="s">
        <v>24</v>
      </c>
      <c r="C110" s="18"/>
      <c r="D110" s="21">
        <f t="shared" ref="D110:BR110" si="66">PRODUCT(D109,$E$6)</f>
        <v>0.02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95">
        <f t="shared" si="66"/>
        <v>0</v>
      </c>
      <c r="BS110" s="51"/>
      <c r="BT110" s="51"/>
    </row>
    <row r="112" spans="1:72" ht="17.399999999999999" x14ac:dyDescent="0.35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624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1038.8800000000001</v>
      </c>
      <c r="L112" s="27">
        <f t="shared" si="68"/>
        <v>231.94</v>
      </c>
      <c r="M112" s="27">
        <f t="shared" si="68"/>
        <v>738</v>
      </c>
      <c r="N112" s="27">
        <f t="shared" si="68"/>
        <v>114.89</v>
      </c>
      <c r="O112" s="27">
        <f t="shared" si="68"/>
        <v>359.11</v>
      </c>
      <c r="P112" s="27">
        <f t="shared" si="68"/>
        <v>428.95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207.5</v>
      </c>
      <c r="U112" s="27">
        <f t="shared" si="68"/>
        <v>852</v>
      </c>
      <c r="V112" s="27">
        <f t="shared" si="68"/>
        <v>352.56</v>
      </c>
      <c r="W112" s="27">
        <f>W44</f>
        <v>269</v>
      </c>
      <c r="X112" s="27">
        <f t="shared" si="68"/>
        <v>11.9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219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200</v>
      </c>
      <c r="AO112" s="27">
        <f t="shared" si="68"/>
        <v>236</v>
      </c>
      <c r="AP112" s="27">
        <f t="shared" si="68"/>
        <v>0</v>
      </c>
      <c r="AQ112" s="27">
        <f t="shared" si="68"/>
        <v>277</v>
      </c>
      <c r="AR112" s="27">
        <f t="shared" si="68"/>
        <v>595</v>
      </c>
      <c r="AS112" s="27">
        <f t="shared" si="68"/>
        <v>235.63</v>
      </c>
      <c r="AT112" s="27">
        <f t="shared" si="68"/>
        <v>72.5</v>
      </c>
      <c r="AU112" s="27">
        <f t="shared" si="68"/>
        <v>69.33</v>
      </c>
      <c r="AV112" s="27">
        <f t="shared" si="68"/>
        <v>60.67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499</v>
      </c>
      <c r="BF112" s="27">
        <f t="shared" si="68"/>
        <v>564</v>
      </c>
      <c r="BG112" s="27">
        <f t="shared" si="68"/>
        <v>276</v>
      </c>
      <c r="BH112" s="27">
        <f t="shared" si="68"/>
        <v>524</v>
      </c>
      <c r="BI112" s="27">
        <f t="shared" si="68"/>
        <v>795</v>
      </c>
      <c r="BJ112" s="27">
        <f t="shared" si="68"/>
        <v>47</v>
      </c>
      <c r="BK112" s="27">
        <f t="shared" si="68"/>
        <v>36</v>
      </c>
      <c r="BL112" s="27">
        <f t="shared" si="68"/>
        <v>35</v>
      </c>
      <c r="BM112" s="27">
        <f t="shared" si="68"/>
        <v>41</v>
      </c>
      <c r="BN112" s="27">
        <f t="shared" si="68"/>
        <v>47</v>
      </c>
      <c r="BO112" s="27">
        <f t="shared" si="68"/>
        <v>314</v>
      </c>
      <c r="BP112" s="27">
        <f t="shared" si="68"/>
        <v>162.22</v>
      </c>
      <c r="BQ112" s="27">
        <f t="shared" si="68"/>
        <v>22</v>
      </c>
      <c r="BR112" s="94">
        <f t="shared" si="68"/>
        <v>0</v>
      </c>
    </row>
    <row r="113" spans="1:72" ht="17.399999999999999" x14ac:dyDescent="0.35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0.624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1.03888</v>
      </c>
      <c r="L113" s="19">
        <f t="shared" si="69"/>
        <v>0.23194000000000001</v>
      </c>
      <c r="M113" s="19">
        <f t="shared" si="69"/>
        <v>0.73799999999999999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0.42895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0.20749999999999999</v>
      </c>
      <c r="U113" s="19">
        <f t="shared" si="69"/>
        <v>0.85199999999999998</v>
      </c>
      <c r="V113" s="19">
        <f t="shared" si="69"/>
        <v>0.35255999999999998</v>
      </c>
      <c r="W113" s="19">
        <f>W112/1000</f>
        <v>0.26900000000000002</v>
      </c>
      <c r="X113" s="19">
        <f t="shared" si="69"/>
        <v>1.1900000000000001E-2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0.219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</v>
      </c>
      <c r="AO113" s="19">
        <f t="shared" si="69"/>
        <v>0.23599999999999999</v>
      </c>
      <c r="AP113" s="19">
        <f t="shared" si="69"/>
        <v>0</v>
      </c>
      <c r="AQ113" s="19">
        <f t="shared" si="69"/>
        <v>0.27700000000000002</v>
      </c>
      <c r="AR113" s="19">
        <f t="shared" si="69"/>
        <v>0.59499999999999997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6.9330000000000003E-2</v>
      </c>
      <c r="AV113" s="19">
        <f t="shared" si="69"/>
        <v>6.0670000000000002E-2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0.499</v>
      </c>
      <c r="BF113" s="19">
        <f t="shared" si="69"/>
        <v>0.56399999999999995</v>
      </c>
      <c r="BG113" s="19">
        <f t="shared" si="69"/>
        <v>0.27600000000000002</v>
      </c>
      <c r="BH113" s="19">
        <f t="shared" si="69"/>
        <v>0.52400000000000002</v>
      </c>
      <c r="BI113" s="19">
        <f t="shared" si="69"/>
        <v>0.79500000000000004</v>
      </c>
      <c r="BJ113" s="19">
        <f t="shared" si="69"/>
        <v>4.7E-2</v>
      </c>
      <c r="BK113" s="19">
        <f t="shared" si="69"/>
        <v>3.5999999999999997E-2</v>
      </c>
      <c r="BL113" s="19">
        <f t="shared" si="69"/>
        <v>3.5000000000000003E-2</v>
      </c>
      <c r="BM113" s="19">
        <f t="shared" si="69"/>
        <v>4.1000000000000002E-2</v>
      </c>
      <c r="BN113" s="19">
        <f t="shared" si="69"/>
        <v>4.7E-2</v>
      </c>
      <c r="BO113" s="19">
        <f t="shared" si="69"/>
        <v>0.314</v>
      </c>
      <c r="BP113" s="19">
        <f t="shared" si="69"/>
        <v>0.16222</v>
      </c>
      <c r="BQ113" s="19">
        <f t="shared" si="69"/>
        <v>2.1999999999999999E-2</v>
      </c>
      <c r="BR113" s="94">
        <f t="shared" si="69"/>
        <v>0</v>
      </c>
    </row>
    <row r="114" spans="1:72" ht="17.399999999999999" x14ac:dyDescent="0.35">
      <c r="A114" s="28"/>
      <c r="B114" s="29" t="s">
        <v>29</v>
      </c>
      <c r="C114" s="111"/>
      <c r="D114" s="30">
        <f>D110*D112</f>
        <v>1.5636000000000001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0.37439999999999996</v>
      </c>
      <c r="H114" s="30">
        <f t="shared" si="71"/>
        <v>0</v>
      </c>
      <c r="I114" s="30">
        <f t="shared" si="71"/>
        <v>0</v>
      </c>
      <c r="J114" s="30">
        <f t="shared" si="71"/>
        <v>3.7070999999999996</v>
      </c>
      <c r="K114" s="30">
        <f t="shared" si="71"/>
        <v>2.0777600000000001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11.9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97">
        <f t="shared" si="71"/>
        <v>0</v>
      </c>
      <c r="BS114" s="31">
        <f>SUM(D114:BQ114)</f>
        <v>20.628859999999996</v>
      </c>
      <c r="BT114" s="32">
        <f>BS114/$C$22</f>
        <v>20.628859999999996</v>
      </c>
    </row>
    <row r="115" spans="1:72" ht="17.399999999999999" x14ac:dyDescent="0.35">
      <c r="A115" s="28"/>
      <c r="B115" s="29" t="s">
        <v>30</v>
      </c>
      <c r="C115" s="111"/>
      <c r="D115" s="30">
        <f>D110*D112</f>
        <v>1.5636000000000001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0.37439999999999996</v>
      </c>
      <c r="H115" s="30">
        <f t="shared" si="73"/>
        <v>0</v>
      </c>
      <c r="I115" s="30">
        <f t="shared" si="73"/>
        <v>0</v>
      </c>
      <c r="J115" s="30">
        <f t="shared" si="73"/>
        <v>3.7070999999999996</v>
      </c>
      <c r="K115" s="30">
        <f t="shared" si="73"/>
        <v>2.0777600000000001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11.9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97">
        <f t="shared" si="73"/>
        <v>0</v>
      </c>
      <c r="BS115" s="31">
        <f>SUM(D115:BQ115)</f>
        <v>20.628859999999996</v>
      </c>
      <c r="BT115" s="32">
        <f>BS115/$C$22</f>
        <v>20.628859999999996</v>
      </c>
    </row>
    <row r="118" spans="1:72" x14ac:dyDescent="0.3">
      <c r="BT118" s="37">
        <f>BT67</f>
        <v>52.469720000000002</v>
      </c>
    </row>
    <row r="119" spans="1:72" x14ac:dyDescent="0.3">
      <c r="BT119" s="37">
        <f>BT85</f>
        <v>60.726160000000007</v>
      </c>
    </row>
    <row r="120" spans="1:72" x14ac:dyDescent="0.3">
      <c r="BT120" s="37">
        <f>BT101</f>
        <v>39.460679999999996</v>
      </c>
    </row>
    <row r="121" spans="1:72" x14ac:dyDescent="0.3">
      <c r="BT121" s="37">
        <f>BT115</f>
        <v>20.628859999999996</v>
      </c>
    </row>
  </sheetData>
  <mergeCells count="373"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2"/>
  <sheetViews>
    <sheetView topLeftCell="F1" zoomScale="75" zoomScaleNormal="75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90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C6" s="104" t="s">
        <v>2</v>
      </c>
      <c r="D6" s="104"/>
      <c r="E6" s="2">
        <v>1</v>
      </c>
      <c r="F6" t="s">
        <v>58</v>
      </c>
      <c r="G6" s="38"/>
      <c r="H6" s="38"/>
      <c r="I6" s="38"/>
      <c r="K6" s="66">
        <v>45678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">
        <v>94</v>
      </c>
      <c r="AG7" s="117" t="s">
        <v>95</v>
      </c>
      <c r="AH7" s="117" t="str">
        <f>[1]Цены!AC1</f>
        <v>Лимон</v>
      </c>
      <c r="AI7" s="117" t="s">
        <v>96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9" t="s">
        <v>105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00"/>
      <c r="BS8" s="116"/>
      <c r="BT8" s="116"/>
    </row>
    <row r="9" spans="1:72" x14ac:dyDescent="0.3">
      <c r="A9" s="107" t="s">
        <v>8</v>
      </c>
      <c r="B9" s="6" t="s">
        <v>9</v>
      </c>
      <c r="C9" s="108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7"/>
      <c r="B10" s="9" t="s">
        <v>98</v>
      </c>
      <c r="C10" s="10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7"/>
      <c r="B11" s="6" t="s">
        <v>11</v>
      </c>
      <c r="C11" s="109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7" t="s">
        <v>12</v>
      </c>
      <c r="B14" s="6" t="s">
        <v>13</v>
      </c>
      <c r="C14" s="108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7"/>
      <c r="B15" s="10" t="s">
        <v>14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7"/>
      <c r="B16" s="6" t="s">
        <v>15</v>
      </c>
      <c r="C16" s="109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7"/>
      <c r="B17" s="6" t="s">
        <v>16</v>
      </c>
      <c r="C17" s="109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7"/>
      <c r="B18" s="6" t="s">
        <v>17</v>
      </c>
      <c r="C18" s="109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7" t="s">
        <v>18</v>
      </c>
      <c r="B22" s="6" t="s">
        <v>19</v>
      </c>
      <c r="C22" s="108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7"/>
      <c r="B23" s="6" t="s">
        <v>101</v>
      </c>
      <c r="C23" s="109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7"/>
      <c r="B24" s="6" t="s">
        <v>94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7" t="s">
        <v>20</v>
      </c>
      <c r="B27" s="13" t="s">
        <v>21</v>
      </c>
      <c r="C27" s="108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7"/>
      <c r="B28" s="6" t="s">
        <v>15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7"/>
      <c r="B29" s="11" t="s">
        <v>22</v>
      </c>
      <c r="C29" s="110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Q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ref="BR30" si="2">SUM(BR9:BR29)</f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0.08</v>
      </c>
      <c r="E31" s="44">
        <f t="shared" ref="E31:BR31" si="3">ROUND(PRODUCT(E30,$E$6),3)</f>
        <v>0.05</v>
      </c>
      <c r="F31" s="44">
        <f t="shared" si="3"/>
        <v>5.8999999999999997E-2</v>
      </c>
      <c r="G31" s="44">
        <f t="shared" si="3"/>
        <v>1E-3</v>
      </c>
      <c r="H31" s="44">
        <f t="shared" si="3"/>
        <v>1E-3</v>
      </c>
      <c r="I31" s="44">
        <f t="shared" si="3"/>
        <v>0</v>
      </c>
      <c r="J31" s="44">
        <f t="shared" si="3"/>
        <v>0.29899999999999999</v>
      </c>
      <c r="K31" s="44">
        <f t="shared" si="3"/>
        <v>1.9E-2</v>
      </c>
      <c r="L31" s="44">
        <f t="shared" si="3"/>
        <v>7.0000000000000001E-3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1.4E-2</v>
      </c>
      <c r="S31" s="44">
        <f t="shared" si="3"/>
        <v>0</v>
      </c>
      <c r="T31" s="44">
        <f t="shared" si="3"/>
        <v>0</v>
      </c>
      <c r="U31" s="44">
        <f t="shared" si="3"/>
        <v>1.7999999999999999E-2</v>
      </c>
      <c r="V31" s="44">
        <f t="shared" si="3"/>
        <v>0</v>
      </c>
      <c r="W31" s="44">
        <f t="shared" si="3"/>
        <v>0</v>
      </c>
      <c r="X31" s="44">
        <f t="shared" si="3"/>
        <v>1.1000000000000001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2.1999999999999999E-2</v>
      </c>
      <c r="AE31" s="44">
        <f t="shared" si="3"/>
        <v>2.5000000000000001E-2</v>
      </c>
      <c r="AF31" s="44">
        <f t="shared" si="3"/>
        <v>0.14899999999999999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3.3000000000000002E-2</v>
      </c>
      <c r="AN31" s="44">
        <f t="shared" si="3"/>
        <v>2E-3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8.0000000000000002E-3</v>
      </c>
      <c r="AW31" s="44">
        <f t="shared" si="3"/>
        <v>0</v>
      </c>
      <c r="AX31" s="44">
        <f t="shared" si="3"/>
        <v>0.02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4.0000000000000001E-3</v>
      </c>
      <c r="BD31" s="44">
        <f t="shared" si="3"/>
        <v>6.9000000000000006E-2</v>
      </c>
      <c r="BE31" s="44">
        <f t="shared" si="3"/>
        <v>0</v>
      </c>
      <c r="BF31" s="44">
        <f t="shared" si="3"/>
        <v>7.0000000000000001E-3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0.1</v>
      </c>
      <c r="BK31" s="44">
        <f t="shared" si="3"/>
        <v>2.1999999999999999E-2</v>
      </c>
      <c r="BL31" s="44">
        <f t="shared" si="3"/>
        <v>3.1E-2</v>
      </c>
      <c r="BM31" s="44">
        <f t="shared" si="3"/>
        <v>0.18</v>
      </c>
      <c r="BN31" s="44">
        <f t="shared" si="3"/>
        <v>0</v>
      </c>
      <c r="BO31" s="44">
        <f t="shared" si="3"/>
        <v>3.0000000000000001E-3</v>
      </c>
      <c r="BP31" s="44">
        <f t="shared" si="3"/>
        <v>8.0000000000000002E-3</v>
      </c>
      <c r="BQ31" s="44">
        <f t="shared" si="3"/>
        <v>6.0000000000000001E-3</v>
      </c>
      <c r="BR31" s="95">
        <f t="shared" si="3"/>
        <v>0</v>
      </c>
    </row>
    <row r="32" spans="1:71" s="45" customFormat="1" ht="18" x14ac:dyDescent="0.35">
      <c r="D32" s="46">
        <f>D31+' 1,5-2 года (день 9)'!D31+'СВО  3-7 лет'!D31</f>
        <v>0.22000000000000003</v>
      </c>
      <c r="E32" s="46">
        <f>E31+' 1,5-2 года (день 9)'!E31+'СВО  3-7 лет'!E31</f>
        <v>0.14000000000000001</v>
      </c>
      <c r="F32" s="46">
        <f>F31+' 1,5-2 года (день 9)'!F31+'СВО  3-7 лет'!F31</f>
        <v>0.16399999999999998</v>
      </c>
      <c r="G32" s="46">
        <f>G31+' 1,5-2 года (день 9)'!G31+'СВО  3-7 лет'!G31</f>
        <v>3.0000000000000001E-3</v>
      </c>
      <c r="H32" s="46">
        <f>H31+' 1,5-2 года (день 9)'!H31+'СВО  3-7 лет'!H31</f>
        <v>3.0000000000000001E-3</v>
      </c>
      <c r="I32" s="46">
        <f>I31+' 1,5-2 года (день 9)'!I31+'СВО  3-7 лет'!I31</f>
        <v>0</v>
      </c>
      <c r="J32" s="46">
        <f>J31+' 1,5-2 года (день 9)'!J31+'СВО  3-7 лет'!J31</f>
        <v>0.82600000000000007</v>
      </c>
      <c r="K32" s="46">
        <f>K31+' 1,5-2 года (день 9)'!K31+'СВО  3-7 лет'!K31</f>
        <v>5.5000000000000007E-2</v>
      </c>
      <c r="L32" s="46">
        <f>L31+' 1,5-2 года (день 9)'!L31+'СВО  3-7 лет'!L31</f>
        <v>0.02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3.6999999999999998E-2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0.05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3.2909999999999999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6.4000000000000001E-2</v>
      </c>
      <c r="AE32" s="46">
        <f>AE31+' 1,5-2 года (день 9)'!AE31+'СВО  3-7 лет'!AE31</f>
        <v>7.0000000000000007E-2</v>
      </c>
      <c r="AF32" s="46">
        <f>AF31+' 1,5-2 года (день 9)'!AF31+'СВО  3-7 лет'!AF31</f>
        <v>0.41000000000000003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9.5000000000000001E-2</v>
      </c>
      <c r="AN32" s="46">
        <f>AN31+' 1,5-2 года (день 9)'!AN31+'СВО  3-7 лет'!AN31</f>
        <v>5.0000000000000001E-3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2.1999999999999999E-2</v>
      </c>
      <c r="AW32" s="46">
        <f>AW31+' 1,5-2 года (день 9)'!AW31+'СВО  3-7 лет'!AW31</f>
        <v>0</v>
      </c>
      <c r="AX32" s="46">
        <f>AX31+' 1,5-2 года (день 9)'!AX31+'СВО  3-7 лет'!AX31</f>
        <v>5.5000000000000007E-2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1.0999999999999999E-2</v>
      </c>
      <c r="BD32" s="46">
        <f>BD31+' 1,5-2 года (день 9)'!BD31+'СВО  3-7 лет'!BD31</f>
        <v>0.188</v>
      </c>
      <c r="BE32" s="46">
        <f>BE31+' 1,5-2 года (день 9)'!BE31+'СВО  3-7 лет'!BE31</f>
        <v>0</v>
      </c>
      <c r="BF32" s="46">
        <f>BF31+' 1,5-2 года (день 9)'!BF31+'СВО  3-7 лет'!BF31</f>
        <v>1.9E-2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0.28000000000000003</v>
      </c>
      <c r="BK32" s="46">
        <f>BK31+' 1,5-2 года (день 9)'!BK31+'СВО  3-7 лет'!BK31</f>
        <v>6.1999999999999993E-2</v>
      </c>
      <c r="BL32" s="46">
        <f>BL31+' 1,5-2 года (день 9)'!BL31+'СВО  3-7 лет'!BL31</f>
        <v>8.4999999999999992E-2</v>
      </c>
      <c r="BM32" s="46">
        <f>BM31+' 1,5-2 года (день 9)'!BM31+'СВО  3-7 лет'!BM31</f>
        <v>0.54</v>
      </c>
      <c r="BN32" s="46">
        <f>BN31+' 1,5-2 года (день 9)'!BN31+'СВО  3-7 лет'!BN31</f>
        <v>0</v>
      </c>
      <c r="BO32" s="46">
        <f>BO31+' 1,5-2 года (день 9)'!BO31+'СВО  3-7 лет'!BO31</f>
        <v>8.0000000000000002E-3</v>
      </c>
      <c r="BP32" s="46">
        <f>BP31+' 1,5-2 года (день 9)'!BP31+'СВО  3-7 лет'!BP31</f>
        <v>2.4E-2</v>
      </c>
      <c r="BQ32" s="46">
        <f>BQ31+' 1,5-2 года (день 9)'!BQ31+'СВО  3-7 лет'!BQ31</f>
        <v>1.6E-2</v>
      </c>
      <c r="BR32" s="96">
        <f>BR31+' 1,5-2 года (день 9)'!BR31+'СВО  3-7 лет'!BR31</f>
        <v>0</v>
      </c>
      <c r="BS32" s="47">
        <f>SUM(D32:BQ32)</f>
        <v>6.7630000000000008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96"/>
      <c r="BS33" s="47"/>
    </row>
    <row r="34" spans="1:72" x14ac:dyDescent="0.3">
      <c r="F34" t="s">
        <v>102</v>
      </c>
    </row>
    <row r="36" spans="1:72" x14ac:dyDescent="0.3">
      <c r="F36" t="s">
        <v>103</v>
      </c>
    </row>
    <row r="37" spans="1:72" x14ac:dyDescent="0.3">
      <c r="BS37" s="22"/>
      <c r="BT37" s="23"/>
    </row>
    <row r="38" spans="1:72" x14ac:dyDescent="0.3">
      <c r="F38" t="s">
        <v>25</v>
      </c>
    </row>
    <row r="45" spans="1:72" ht="17.399999999999999" x14ac:dyDescent="0.35">
      <c r="A45" s="24"/>
      <c r="B45" s="25" t="s">
        <v>26</v>
      </c>
      <c r="C45" s="26" t="s">
        <v>27</v>
      </c>
      <c r="D45" s="27">
        <v>78.180000000000007</v>
      </c>
      <c r="E45" s="27">
        <v>82</v>
      </c>
      <c r="F45" s="27">
        <v>82</v>
      </c>
      <c r="G45" s="27">
        <v>624</v>
      </c>
      <c r="H45" s="27">
        <v>1490</v>
      </c>
      <c r="I45" s="27">
        <v>720</v>
      </c>
      <c r="J45" s="27">
        <v>82.38</v>
      </c>
      <c r="K45" s="27">
        <v>1038.8800000000001</v>
      </c>
      <c r="L45" s="27">
        <v>231.94</v>
      </c>
      <c r="M45" s="27">
        <v>738</v>
      </c>
      <c r="N45" s="27">
        <v>114.89</v>
      </c>
      <c r="O45" s="27">
        <v>359.11</v>
      </c>
      <c r="P45" s="27">
        <v>428.95</v>
      </c>
      <c r="Q45" s="27">
        <v>400</v>
      </c>
      <c r="R45" s="27">
        <v>1210</v>
      </c>
      <c r="S45" s="27">
        <v>207.5</v>
      </c>
      <c r="T45" s="27">
        <v>207.5</v>
      </c>
      <c r="U45" s="27">
        <v>852</v>
      </c>
      <c r="V45" s="27">
        <v>352.56</v>
      </c>
      <c r="W45" s="27">
        <v>269</v>
      </c>
      <c r="X45" s="27">
        <v>11.9</v>
      </c>
      <c r="Y45" s="27"/>
      <c r="Z45" s="27">
        <v>492</v>
      </c>
      <c r="AA45" s="27">
        <v>382</v>
      </c>
      <c r="AB45" s="27">
        <v>341</v>
      </c>
      <c r="AC45" s="27">
        <v>261</v>
      </c>
      <c r="AD45" s="27">
        <v>125</v>
      </c>
      <c r="AE45" s="27">
        <v>607</v>
      </c>
      <c r="AF45" s="27">
        <v>259</v>
      </c>
      <c r="AG45" s="27">
        <v>188</v>
      </c>
      <c r="AH45" s="27">
        <v>219</v>
      </c>
      <c r="AI45" s="27">
        <v>156</v>
      </c>
      <c r="AJ45" s="27">
        <v>227.27</v>
      </c>
      <c r="AK45" s="27">
        <v>89</v>
      </c>
      <c r="AL45" s="27">
        <v>62</v>
      </c>
      <c r="AM45" s="27">
        <v>44.6</v>
      </c>
      <c r="AN45" s="27">
        <v>200</v>
      </c>
      <c r="AO45" s="27">
        <v>236</v>
      </c>
      <c r="AP45" s="27"/>
      <c r="AQ45" s="27">
        <v>277</v>
      </c>
      <c r="AR45" s="27">
        <v>595</v>
      </c>
      <c r="AS45" s="27">
        <v>235.63</v>
      </c>
      <c r="AT45" s="27">
        <v>72.5</v>
      </c>
      <c r="AU45" s="27">
        <v>69.33</v>
      </c>
      <c r="AV45" s="27">
        <v>60.67</v>
      </c>
      <c r="AW45" s="27">
        <v>67.14</v>
      </c>
      <c r="AX45" s="27">
        <v>74.290000000000006</v>
      </c>
      <c r="AY45" s="27">
        <v>51.25</v>
      </c>
      <c r="AZ45" s="27">
        <v>77.14</v>
      </c>
      <c r="BA45" s="27">
        <v>68</v>
      </c>
      <c r="BB45" s="27">
        <v>60</v>
      </c>
      <c r="BC45" s="27">
        <v>137.33000000000001</v>
      </c>
      <c r="BD45" s="27">
        <v>319</v>
      </c>
      <c r="BE45" s="27">
        <v>499</v>
      </c>
      <c r="BF45" s="27">
        <v>564</v>
      </c>
      <c r="BG45" s="27">
        <v>276</v>
      </c>
      <c r="BH45" s="27">
        <v>524</v>
      </c>
      <c r="BI45" s="27">
        <v>795</v>
      </c>
      <c r="BJ45" s="27">
        <v>47</v>
      </c>
      <c r="BK45" s="27">
        <v>36</v>
      </c>
      <c r="BL45" s="27">
        <v>35</v>
      </c>
      <c r="BM45" s="27">
        <v>41</v>
      </c>
      <c r="BN45" s="27">
        <v>47</v>
      </c>
      <c r="BO45" s="27">
        <v>314</v>
      </c>
      <c r="BP45" s="27">
        <v>162.22</v>
      </c>
      <c r="BQ45" s="27">
        <v>22</v>
      </c>
      <c r="BR45" s="94"/>
    </row>
    <row r="46" spans="1:72" ht="17.399999999999999" x14ac:dyDescent="0.35">
      <c r="B46" s="20" t="s">
        <v>28</v>
      </c>
      <c r="C46" s="18" t="s">
        <v>27</v>
      </c>
      <c r="D46" s="19">
        <f>D45/1000</f>
        <v>7.8180000000000013E-2</v>
      </c>
      <c r="E46" s="19">
        <f t="shared" ref="E46:BQ46" si="4">E45/1000</f>
        <v>8.2000000000000003E-2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8.2379999999999995E-2</v>
      </c>
      <c r="K46" s="19">
        <f t="shared" si="4"/>
        <v>1.03888</v>
      </c>
      <c r="L46" s="19">
        <f t="shared" si="4"/>
        <v>0.23194000000000001</v>
      </c>
      <c r="M46" s="19">
        <f t="shared" si="4"/>
        <v>0.73799999999999999</v>
      </c>
      <c r="N46" s="19">
        <f t="shared" si="4"/>
        <v>0.11489000000000001</v>
      </c>
      <c r="O46" s="19">
        <f t="shared" si="4"/>
        <v>0.35911000000000004</v>
      </c>
      <c r="P46" s="19">
        <f t="shared" si="4"/>
        <v>0.42895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0.20749999999999999</v>
      </c>
      <c r="U46" s="19">
        <f t="shared" si="4"/>
        <v>0.85199999999999998</v>
      </c>
      <c r="V46" s="19">
        <f t="shared" si="4"/>
        <v>0.35255999999999998</v>
      </c>
      <c r="W46" s="19">
        <f>W45/1000</f>
        <v>0.26900000000000002</v>
      </c>
      <c r="X46" s="19">
        <f t="shared" si="4"/>
        <v>1.1900000000000001E-2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0.25900000000000001</v>
      </c>
      <c r="AG46" s="19">
        <f t="shared" si="5"/>
        <v>0.188</v>
      </c>
      <c r="AH46" s="19">
        <f t="shared" si="5"/>
        <v>0.219</v>
      </c>
      <c r="AI46" s="19">
        <f t="shared" si="5"/>
        <v>0.156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</v>
      </c>
      <c r="AO46" s="19">
        <f t="shared" si="4"/>
        <v>0.23599999999999999</v>
      </c>
      <c r="AP46" s="19">
        <f t="shared" si="4"/>
        <v>0</v>
      </c>
      <c r="AQ46" s="19">
        <f t="shared" si="4"/>
        <v>0.27700000000000002</v>
      </c>
      <c r="AR46" s="19">
        <f t="shared" si="4"/>
        <v>0.59499999999999997</v>
      </c>
      <c r="AS46" s="19">
        <f t="shared" si="4"/>
        <v>0.23563000000000001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6.7140000000000005E-2</v>
      </c>
      <c r="AX46" s="19">
        <f t="shared" si="4"/>
        <v>7.4290000000000009E-2</v>
      </c>
      <c r="AY46" s="19">
        <f t="shared" si="4"/>
        <v>5.1249999999999997E-2</v>
      </c>
      <c r="AZ46" s="19">
        <f t="shared" si="4"/>
        <v>7.714E-2</v>
      </c>
      <c r="BA46" s="19">
        <f t="shared" si="4"/>
        <v>6.8000000000000005E-2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0.56399999999999995</v>
      </c>
      <c r="BG46" s="19">
        <f t="shared" si="4"/>
        <v>0.27600000000000002</v>
      </c>
      <c r="BH46" s="19">
        <f t="shared" si="4"/>
        <v>0.52400000000000002</v>
      </c>
      <c r="BI46" s="19">
        <f t="shared" si="4"/>
        <v>0.79500000000000004</v>
      </c>
      <c r="BJ46" s="19">
        <f t="shared" si="4"/>
        <v>4.7E-2</v>
      </c>
      <c r="BK46" s="19">
        <f t="shared" si="4"/>
        <v>3.5999999999999997E-2</v>
      </c>
      <c r="BL46" s="19">
        <f t="shared" si="4"/>
        <v>3.5000000000000003E-2</v>
      </c>
      <c r="BM46" s="19">
        <f t="shared" si="4"/>
        <v>4.1000000000000002E-2</v>
      </c>
      <c r="BN46" s="19">
        <f t="shared" si="4"/>
        <v>4.7E-2</v>
      </c>
      <c r="BO46" s="19">
        <f t="shared" si="4"/>
        <v>0.314</v>
      </c>
      <c r="BP46" s="19">
        <f t="shared" si="4"/>
        <v>0.16222</v>
      </c>
      <c r="BQ46" s="19">
        <f t="shared" si="4"/>
        <v>2.1999999999999999E-2</v>
      </c>
      <c r="BR46" s="94">
        <f t="shared" ref="BR46" si="6">BR45/1000</f>
        <v>0</v>
      </c>
    </row>
    <row r="47" spans="1:72" ht="17.399999999999999" x14ac:dyDescent="0.35">
      <c r="A47" s="28"/>
      <c r="B47" s="29" t="s">
        <v>29</v>
      </c>
      <c r="C47" s="111"/>
      <c r="D47" s="30">
        <f>D31*D45</f>
        <v>6.2544000000000004</v>
      </c>
      <c r="E47" s="30">
        <f t="shared" ref="E47:BQ47" si="7">E31*E45</f>
        <v>4.1000000000000005</v>
      </c>
      <c r="F47" s="30">
        <f t="shared" si="7"/>
        <v>4.8380000000000001</v>
      </c>
      <c r="G47" s="30">
        <f t="shared" si="7"/>
        <v>0.624</v>
      </c>
      <c r="H47" s="30">
        <f t="shared" si="7"/>
        <v>1.49</v>
      </c>
      <c r="I47" s="30">
        <f t="shared" si="7"/>
        <v>0</v>
      </c>
      <c r="J47" s="30">
        <f t="shared" si="7"/>
        <v>24.631619999999998</v>
      </c>
      <c r="K47" s="30">
        <f t="shared" si="7"/>
        <v>19.738720000000001</v>
      </c>
      <c r="L47" s="30">
        <f t="shared" si="7"/>
        <v>1.62358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0">
        <f t="shared" si="7"/>
        <v>16.940000000000001</v>
      </c>
      <c r="S47" s="30">
        <f t="shared" si="7"/>
        <v>0</v>
      </c>
      <c r="T47" s="30">
        <f t="shared" si="7"/>
        <v>0</v>
      </c>
      <c r="U47" s="30">
        <f t="shared" si="7"/>
        <v>15.335999999999999</v>
      </c>
      <c r="V47" s="30">
        <f t="shared" si="7"/>
        <v>0</v>
      </c>
      <c r="W47" s="30">
        <f>W31*W45</f>
        <v>0</v>
      </c>
      <c r="X47" s="30">
        <f t="shared" si="7"/>
        <v>13.090000000000002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2.75</v>
      </c>
      <c r="AE47" s="30">
        <f t="shared" si="7"/>
        <v>15.175000000000001</v>
      </c>
      <c r="AF47" s="30">
        <f t="shared" ref="AF47:AI47" si="8">AF31*AF45</f>
        <v>38.591000000000001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1.4718000000000002</v>
      </c>
      <c r="AN47" s="30">
        <f t="shared" si="7"/>
        <v>0.4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0</v>
      </c>
      <c r="AV47" s="30">
        <f t="shared" si="7"/>
        <v>0.48536000000000001</v>
      </c>
      <c r="AW47" s="30">
        <f t="shared" si="7"/>
        <v>0</v>
      </c>
      <c r="AX47" s="30">
        <f t="shared" si="7"/>
        <v>1.4858000000000002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0.54932000000000003</v>
      </c>
      <c r="BD47" s="30">
        <f t="shared" si="7"/>
        <v>22.011000000000003</v>
      </c>
      <c r="BE47" s="30">
        <f t="shared" si="7"/>
        <v>0</v>
      </c>
      <c r="BF47" s="30">
        <f t="shared" si="7"/>
        <v>3.948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4.7</v>
      </c>
      <c r="BK47" s="30">
        <f t="shared" si="7"/>
        <v>0.79199999999999993</v>
      </c>
      <c r="BL47" s="30">
        <f t="shared" si="7"/>
        <v>1.085</v>
      </c>
      <c r="BM47" s="30">
        <f t="shared" si="7"/>
        <v>7.38</v>
      </c>
      <c r="BN47" s="30">
        <f t="shared" si="7"/>
        <v>0</v>
      </c>
      <c r="BO47" s="30">
        <f t="shared" si="7"/>
        <v>0.94200000000000006</v>
      </c>
      <c r="BP47" s="30">
        <f t="shared" si="7"/>
        <v>1.29776</v>
      </c>
      <c r="BQ47" s="30">
        <f t="shared" si="7"/>
        <v>0.13200000000000001</v>
      </c>
      <c r="BR47" s="97">
        <f t="shared" ref="BR47" si="9">BR31*BR45</f>
        <v>0</v>
      </c>
      <c r="BS47" s="31">
        <f>SUM(D47:BQ47)</f>
        <v>211.86236000000005</v>
      </c>
      <c r="BT47" s="32">
        <f>BS47/$C$22</f>
        <v>211.86236000000005</v>
      </c>
    </row>
    <row r="48" spans="1:72" ht="17.399999999999999" x14ac:dyDescent="0.35">
      <c r="A48" s="28"/>
      <c r="B48" s="29" t="s">
        <v>30</v>
      </c>
      <c r="C48" s="111"/>
      <c r="D48" s="30">
        <f>D31*D45</f>
        <v>6.2544000000000004</v>
      </c>
      <c r="E48" s="30">
        <f t="shared" ref="E48:BQ48" si="10">E31*E45</f>
        <v>4.1000000000000005</v>
      </c>
      <c r="F48" s="30">
        <f t="shared" si="10"/>
        <v>4.8380000000000001</v>
      </c>
      <c r="G48" s="30">
        <f t="shared" si="10"/>
        <v>0.624</v>
      </c>
      <c r="H48" s="30">
        <f t="shared" si="10"/>
        <v>1.49</v>
      </c>
      <c r="I48" s="30">
        <f t="shared" si="10"/>
        <v>0</v>
      </c>
      <c r="J48" s="30">
        <f t="shared" si="10"/>
        <v>24.631619999999998</v>
      </c>
      <c r="K48" s="30">
        <f t="shared" si="10"/>
        <v>19.738720000000001</v>
      </c>
      <c r="L48" s="30">
        <f t="shared" si="10"/>
        <v>1.62358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0</v>
      </c>
      <c r="Q48" s="30">
        <f t="shared" si="10"/>
        <v>0</v>
      </c>
      <c r="R48" s="30">
        <f t="shared" si="10"/>
        <v>16.940000000000001</v>
      </c>
      <c r="S48" s="30">
        <f t="shared" si="10"/>
        <v>0</v>
      </c>
      <c r="T48" s="30">
        <f t="shared" si="10"/>
        <v>0</v>
      </c>
      <c r="U48" s="30">
        <f t="shared" si="10"/>
        <v>15.335999999999999</v>
      </c>
      <c r="V48" s="30">
        <f t="shared" si="10"/>
        <v>0</v>
      </c>
      <c r="W48" s="30">
        <f>W31*W45</f>
        <v>0</v>
      </c>
      <c r="X48" s="30">
        <f t="shared" si="10"/>
        <v>13.090000000000002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2.75</v>
      </c>
      <c r="AE48" s="30">
        <f t="shared" si="10"/>
        <v>15.175000000000001</v>
      </c>
      <c r="AF48" s="30">
        <f t="shared" ref="AF48:AI48" si="11">AF31*AF45</f>
        <v>38.591000000000001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1.4718000000000002</v>
      </c>
      <c r="AN48" s="30">
        <f t="shared" si="10"/>
        <v>0.4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0</v>
      </c>
      <c r="AV48" s="30">
        <f t="shared" si="10"/>
        <v>0.48536000000000001</v>
      </c>
      <c r="AW48" s="30">
        <f t="shared" si="10"/>
        <v>0</v>
      </c>
      <c r="AX48" s="30">
        <f t="shared" si="10"/>
        <v>1.4858000000000002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0.54932000000000003</v>
      </c>
      <c r="BD48" s="30">
        <f t="shared" si="10"/>
        <v>22.011000000000003</v>
      </c>
      <c r="BE48" s="30">
        <f t="shared" si="10"/>
        <v>0</v>
      </c>
      <c r="BF48" s="30">
        <f t="shared" si="10"/>
        <v>3.948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4.7</v>
      </c>
      <c r="BK48" s="30">
        <f t="shared" si="10"/>
        <v>0.79199999999999993</v>
      </c>
      <c r="BL48" s="30">
        <f t="shared" si="10"/>
        <v>1.085</v>
      </c>
      <c r="BM48" s="30">
        <f t="shared" si="10"/>
        <v>7.38</v>
      </c>
      <c r="BN48" s="30">
        <f t="shared" si="10"/>
        <v>0</v>
      </c>
      <c r="BO48" s="30">
        <f t="shared" si="10"/>
        <v>0.94200000000000006</v>
      </c>
      <c r="BP48" s="30">
        <f t="shared" si="10"/>
        <v>1.29776</v>
      </c>
      <c r="BQ48" s="30">
        <f t="shared" si="10"/>
        <v>0.13200000000000001</v>
      </c>
      <c r="BR48" s="97">
        <f t="shared" ref="BR48" si="12">BR31*BR45</f>
        <v>0</v>
      </c>
      <c r="BS48" s="31">
        <f>SUM(D48:BQ48)</f>
        <v>211.86236000000005</v>
      </c>
      <c r="BT48" s="32">
        <f>BS48/$C$22</f>
        <v>211.86236000000005</v>
      </c>
    </row>
    <row r="49" spans="1:72" x14ac:dyDescent="0.3">
      <c r="A49" s="33"/>
      <c r="B49" s="33" t="s">
        <v>31</v>
      </c>
      <c r="D49" s="48">
        <f t="shared" ref="D49:BQ49" si="13">D68+D86+D102+D116</f>
        <v>6.2544000000000004</v>
      </c>
      <c r="E49" s="48">
        <f t="shared" si="13"/>
        <v>4.1000000000000005</v>
      </c>
      <c r="F49" s="48">
        <f t="shared" si="13"/>
        <v>4.8380000000000001</v>
      </c>
      <c r="G49" s="48">
        <f t="shared" si="13"/>
        <v>0.37439999999999996</v>
      </c>
      <c r="H49" s="48">
        <f t="shared" si="13"/>
        <v>1.7879999999999998</v>
      </c>
      <c r="I49" s="48">
        <f t="shared" si="13"/>
        <v>0</v>
      </c>
      <c r="J49" s="48">
        <f t="shared" si="13"/>
        <v>24.631620000000002</v>
      </c>
      <c r="K49" s="48">
        <f t="shared" si="13"/>
        <v>19.738720000000004</v>
      </c>
      <c r="L49" s="48">
        <f t="shared" si="13"/>
        <v>1.62358</v>
      </c>
      <c r="M49" s="48">
        <f t="shared" si="13"/>
        <v>0</v>
      </c>
      <c r="N49" s="48">
        <f t="shared" si="13"/>
        <v>0</v>
      </c>
      <c r="O49" s="48">
        <f t="shared" si="13"/>
        <v>0</v>
      </c>
      <c r="P49" s="48">
        <f t="shared" si="13"/>
        <v>0</v>
      </c>
      <c r="Q49" s="48">
        <f t="shared" si="13"/>
        <v>0</v>
      </c>
      <c r="R49" s="48">
        <f t="shared" si="13"/>
        <v>16.940000000000001</v>
      </c>
      <c r="S49" s="48">
        <f t="shared" si="13"/>
        <v>0</v>
      </c>
      <c r="T49" s="48">
        <f t="shared" si="13"/>
        <v>0</v>
      </c>
      <c r="U49" s="48">
        <f t="shared" si="13"/>
        <v>15.335999999999999</v>
      </c>
      <c r="V49" s="48">
        <f t="shared" si="13"/>
        <v>0</v>
      </c>
      <c r="W49" s="48">
        <f>W68+W86+W102+W116</f>
        <v>0</v>
      </c>
      <c r="X49" s="48">
        <f t="shared" si="13"/>
        <v>13.09</v>
      </c>
      <c r="Y49" s="48">
        <f t="shared" si="13"/>
        <v>0</v>
      </c>
      <c r="Z49" s="48">
        <f t="shared" si="13"/>
        <v>0</v>
      </c>
      <c r="AA49" s="48">
        <f t="shared" si="13"/>
        <v>0</v>
      </c>
      <c r="AB49" s="48">
        <f t="shared" si="13"/>
        <v>0</v>
      </c>
      <c r="AC49" s="48">
        <f t="shared" si="13"/>
        <v>0</v>
      </c>
      <c r="AD49" s="48">
        <f t="shared" si="13"/>
        <v>2.75</v>
      </c>
      <c r="AE49" s="48">
        <f t="shared" si="13"/>
        <v>15.175000000000001</v>
      </c>
      <c r="AF49" s="48">
        <f t="shared" ref="AF49:AI49" si="14">AF68+AF86+AF102+AF116</f>
        <v>38.591000000000001</v>
      </c>
      <c r="AG49" s="48">
        <f t="shared" si="14"/>
        <v>0</v>
      </c>
      <c r="AH49" s="48">
        <f t="shared" si="14"/>
        <v>0</v>
      </c>
      <c r="AI49" s="48">
        <f t="shared" si="14"/>
        <v>0</v>
      </c>
      <c r="AJ49" s="48">
        <f t="shared" si="13"/>
        <v>0</v>
      </c>
      <c r="AK49" s="48">
        <f t="shared" si="13"/>
        <v>0</v>
      </c>
      <c r="AL49" s="48">
        <f t="shared" si="13"/>
        <v>0</v>
      </c>
      <c r="AM49" s="48">
        <f t="shared" si="13"/>
        <v>1.4718000000000002</v>
      </c>
      <c r="AN49" s="48">
        <f t="shared" si="13"/>
        <v>0.38366</v>
      </c>
      <c r="AO49" s="48">
        <f t="shared" si="13"/>
        <v>0</v>
      </c>
      <c r="AP49" s="48">
        <f t="shared" si="13"/>
        <v>0</v>
      </c>
      <c r="AQ49" s="48">
        <f t="shared" si="13"/>
        <v>0</v>
      </c>
      <c r="AR49" s="48">
        <f t="shared" si="13"/>
        <v>0</v>
      </c>
      <c r="AS49" s="48">
        <f t="shared" si="13"/>
        <v>0</v>
      </c>
      <c r="AT49" s="48">
        <f t="shared" si="13"/>
        <v>0</v>
      </c>
      <c r="AU49" s="48">
        <f t="shared" si="13"/>
        <v>0</v>
      </c>
      <c r="AV49" s="48">
        <f t="shared" si="13"/>
        <v>0.48536000000000001</v>
      </c>
      <c r="AW49" s="48">
        <f t="shared" si="13"/>
        <v>0</v>
      </c>
      <c r="AX49" s="48">
        <f t="shared" si="13"/>
        <v>1.4858000000000002</v>
      </c>
      <c r="AY49" s="48">
        <f t="shared" si="13"/>
        <v>0</v>
      </c>
      <c r="AZ49" s="48">
        <f t="shared" si="13"/>
        <v>0</v>
      </c>
      <c r="BA49" s="48">
        <f t="shared" si="13"/>
        <v>0</v>
      </c>
      <c r="BB49" s="48">
        <f t="shared" si="13"/>
        <v>0</v>
      </c>
      <c r="BC49" s="48">
        <f t="shared" si="13"/>
        <v>0.54932000000000003</v>
      </c>
      <c r="BD49" s="48">
        <f t="shared" si="13"/>
        <v>22.011000000000003</v>
      </c>
      <c r="BE49" s="48">
        <f t="shared" si="13"/>
        <v>0</v>
      </c>
      <c r="BF49" s="48">
        <f t="shared" si="13"/>
        <v>3.948</v>
      </c>
      <c r="BG49" s="48">
        <f t="shared" si="13"/>
        <v>0</v>
      </c>
      <c r="BH49" s="48">
        <f t="shared" si="13"/>
        <v>0</v>
      </c>
      <c r="BI49" s="48">
        <f t="shared" si="13"/>
        <v>0</v>
      </c>
      <c r="BJ49" s="48">
        <f t="shared" si="13"/>
        <v>4.7</v>
      </c>
      <c r="BK49" s="48">
        <f t="shared" si="13"/>
        <v>0.77399999999999991</v>
      </c>
      <c r="BL49" s="48">
        <f t="shared" si="13"/>
        <v>1.085</v>
      </c>
      <c r="BM49" s="48">
        <f t="shared" si="13"/>
        <v>7.38</v>
      </c>
      <c r="BN49" s="48">
        <f t="shared" si="13"/>
        <v>0</v>
      </c>
      <c r="BO49" s="48">
        <f t="shared" si="13"/>
        <v>0.94200000000000006</v>
      </c>
      <c r="BP49" s="48">
        <f t="shared" si="13"/>
        <v>1.29776</v>
      </c>
      <c r="BQ49" s="48">
        <f t="shared" si="13"/>
        <v>0.13199999999999998</v>
      </c>
      <c r="BR49" s="98">
        <f t="shared" ref="BR49" si="15">BR68+BR86+BR102+BR116</f>
        <v>0</v>
      </c>
    </row>
    <row r="50" spans="1:72" x14ac:dyDescent="0.3">
      <c r="A50" s="33"/>
      <c r="B50" s="33" t="s">
        <v>32</v>
      </c>
      <c r="BT50" s="37">
        <f>BT67+BT85+BT102+BT115</f>
        <v>211.87642000000002</v>
      </c>
    </row>
    <row r="54" spans="1:72" x14ac:dyDescent="0.3">
      <c r="L54" s="2"/>
    </row>
    <row r="55" spans="1:72" ht="15" customHeight="1" x14ac:dyDescent="0.3">
      <c r="A55" s="105"/>
      <c r="B55" s="4" t="s">
        <v>3</v>
      </c>
      <c r="C55" s="102" t="s">
        <v>4</v>
      </c>
      <c r="D55" s="102" t="str">
        <f t="shared" ref="D55:BF55" si="16">D7</f>
        <v>Хлеб пшеничный</v>
      </c>
      <c r="E55" s="102" t="str">
        <f t="shared" si="16"/>
        <v>Хлеб ржано-пшеничный</v>
      </c>
      <c r="F55" s="102" t="str">
        <f t="shared" si="16"/>
        <v>Сахар</v>
      </c>
      <c r="G55" s="102" t="str">
        <f t="shared" si="16"/>
        <v>Чай</v>
      </c>
      <c r="H55" s="102" t="str">
        <f t="shared" si="16"/>
        <v>Какао</v>
      </c>
      <c r="I55" s="102" t="str">
        <f t="shared" si="16"/>
        <v>Кофейный напиток</v>
      </c>
      <c r="J55" s="102" t="str">
        <f t="shared" si="16"/>
        <v>Молоко 2,5%</v>
      </c>
      <c r="K55" s="102" t="str">
        <f t="shared" si="16"/>
        <v>Масло сливочное</v>
      </c>
      <c r="L55" s="102" t="str">
        <f t="shared" si="16"/>
        <v>Сметана 15%</v>
      </c>
      <c r="M55" s="102" t="str">
        <f t="shared" si="16"/>
        <v>Молоко сухое</v>
      </c>
      <c r="N55" s="102" t="str">
        <f t="shared" si="16"/>
        <v>Снежок 2,5 %</v>
      </c>
      <c r="O55" s="102" t="str">
        <f t="shared" si="16"/>
        <v>Творог 5%</v>
      </c>
      <c r="P55" s="102" t="str">
        <f t="shared" si="16"/>
        <v>Молоко сгущенное</v>
      </c>
      <c r="Q55" s="102" t="str">
        <f t="shared" si="16"/>
        <v xml:space="preserve">Джем Сава </v>
      </c>
      <c r="R55" s="102" t="str">
        <f t="shared" si="16"/>
        <v>Сыр</v>
      </c>
      <c r="S55" s="102" t="str">
        <f t="shared" si="16"/>
        <v>Зеленый горошек</v>
      </c>
      <c r="T55" s="102" t="str">
        <f t="shared" si="16"/>
        <v>Кукуруза консервирован.</v>
      </c>
      <c r="U55" s="102" t="str">
        <f t="shared" si="16"/>
        <v>Консервы рыбные</v>
      </c>
      <c r="V55" s="102" t="str">
        <f t="shared" si="16"/>
        <v>Огурцы консервирован.</v>
      </c>
      <c r="W55" s="49"/>
      <c r="X55" s="102" t="str">
        <f t="shared" si="16"/>
        <v>Яйцо</v>
      </c>
      <c r="Y55" s="102" t="str">
        <f t="shared" si="16"/>
        <v>Икра кабачковая</v>
      </c>
      <c r="Z55" s="102" t="str">
        <f t="shared" si="16"/>
        <v>Изюм</v>
      </c>
      <c r="AA55" s="102" t="str">
        <f t="shared" si="16"/>
        <v>Курага</v>
      </c>
      <c r="AB55" s="102" t="str">
        <f t="shared" si="16"/>
        <v>Чернослив</v>
      </c>
      <c r="AC55" s="102" t="str">
        <f t="shared" si="16"/>
        <v>Шиповник</v>
      </c>
      <c r="AD55" s="102" t="str">
        <f t="shared" si="16"/>
        <v>Сухофрукты</v>
      </c>
      <c r="AE55" s="102" t="str">
        <f t="shared" si="16"/>
        <v>Ягода свежемороженная</v>
      </c>
      <c r="AF55" s="102" t="str">
        <f t="shared" ref="AF55:AI55" si="17">AF7</f>
        <v>Апельсин</v>
      </c>
      <c r="AG55" s="102" t="str">
        <f t="shared" si="17"/>
        <v>Банан</v>
      </c>
      <c r="AH55" s="102" t="str">
        <f t="shared" si="17"/>
        <v>Лимон</v>
      </c>
      <c r="AI55" s="102" t="str">
        <f t="shared" si="17"/>
        <v>Яблоко</v>
      </c>
      <c r="AJ55" s="102" t="str">
        <f t="shared" si="16"/>
        <v>Кисель</v>
      </c>
      <c r="AK55" s="102" t="str">
        <f t="shared" si="16"/>
        <v xml:space="preserve">Сок </v>
      </c>
      <c r="AL55" s="102" t="str">
        <f t="shared" si="16"/>
        <v>Макаронные изделия</v>
      </c>
      <c r="AM55" s="102" t="str">
        <f t="shared" si="16"/>
        <v>Мука</v>
      </c>
      <c r="AN55" s="102" t="str">
        <f t="shared" si="16"/>
        <v>Дрожжи</v>
      </c>
      <c r="AO55" s="102" t="str">
        <f t="shared" si="16"/>
        <v>Печенье</v>
      </c>
      <c r="AP55" s="102" t="str">
        <f t="shared" si="16"/>
        <v>Пряники</v>
      </c>
      <c r="AQ55" s="102" t="str">
        <f t="shared" si="16"/>
        <v>Вафли</v>
      </c>
      <c r="AR55" s="102" t="str">
        <f t="shared" si="16"/>
        <v>Конфеты</v>
      </c>
      <c r="AS55" s="102" t="str">
        <f t="shared" si="16"/>
        <v>Повидло Сава</v>
      </c>
      <c r="AT55" s="102" t="str">
        <f t="shared" si="16"/>
        <v>Крупа геркулес</v>
      </c>
      <c r="AU55" s="102" t="str">
        <f t="shared" si="16"/>
        <v>Крупа горох</v>
      </c>
      <c r="AV55" s="102" t="str">
        <f t="shared" si="16"/>
        <v>Крупа гречневая</v>
      </c>
      <c r="AW55" s="102" t="str">
        <f t="shared" si="16"/>
        <v>Крупа кукурузная</v>
      </c>
      <c r="AX55" s="102" t="str">
        <f t="shared" si="16"/>
        <v>Крупа манная</v>
      </c>
      <c r="AY55" s="102" t="str">
        <f t="shared" si="16"/>
        <v>Крупа перловая</v>
      </c>
      <c r="AZ55" s="102" t="str">
        <f t="shared" si="16"/>
        <v>Крупа пшеничная</v>
      </c>
      <c r="BA55" s="102" t="str">
        <f t="shared" si="16"/>
        <v>Крупа пшено</v>
      </c>
      <c r="BB55" s="102" t="str">
        <f t="shared" si="16"/>
        <v>Крупа ячневая</v>
      </c>
      <c r="BC55" s="102" t="str">
        <f t="shared" si="16"/>
        <v>Рис</v>
      </c>
      <c r="BD55" s="102" t="str">
        <f t="shared" si="16"/>
        <v>Цыпленок бройлер</v>
      </c>
      <c r="BE55" s="102" t="str">
        <f t="shared" si="16"/>
        <v>Филе куриное</v>
      </c>
      <c r="BF55" s="102" t="str">
        <f t="shared" si="16"/>
        <v>Фарш говяжий</v>
      </c>
      <c r="BG55" s="102" t="str">
        <f>BG7</f>
        <v>Печень куриная</v>
      </c>
      <c r="BH55" s="102" t="str">
        <f>BH7</f>
        <v>Филе минтая</v>
      </c>
      <c r="BI55" s="102" t="str">
        <f>BI7</f>
        <v>Филе сельди слабосол.</v>
      </c>
      <c r="BJ55" s="102" t="str">
        <f t="shared" ref="BJ55:BQ55" si="18">BJ7</f>
        <v>Картофель</v>
      </c>
      <c r="BK55" s="102" t="str">
        <f t="shared" si="18"/>
        <v>Морковь</v>
      </c>
      <c r="BL55" s="102" t="str">
        <f t="shared" si="18"/>
        <v>Лук</v>
      </c>
      <c r="BM55" s="102" t="str">
        <f t="shared" si="18"/>
        <v>Капуста</v>
      </c>
      <c r="BN55" s="102" t="str">
        <f t="shared" si="18"/>
        <v>Свекла</v>
      </c>
      <c r="BO55" s="102" t="str">
        <f t="shared" si="18"/>
        <v>Томатная паста</v>
      </c>
      <c r="BP55" s="102" t="str">
        <f t="shared" si="18"/>
        <v>Масло растительное</v>
      </c>
      <c r="BQ55" s="102" t="str">
        <f t="shared" si="18"/>
        <v>Соль</v>
      </c>
      <c r="BR55" s="99" t="str">
        <f t="shared" ref="BR55" si="19">BR7</f>
        <v>Лимонная кислота</v>
      </c>
      <c r="BS55" s="114" t="s">
        <v>5</v>
      </c>
      <c r="BT55" s="114" t="s">
        <v>6</v>
      </c>
    </row>
    <row r="56" spans="1:72" ht="28.5" customHeight="1" x14ac:dyDescent="0.3">
      <c r="A56" s="106"/>
      <c r="B56" s="5" t="s">
        <v>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50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0"/>
      <c r="BS56" s="115"/>
      <c r="BT56" s="115"/>
    </row>
    <row r="57" spans="1:72" x14ac:dyDescent="0.3">
      <c r="A57" s="107" t="s">
        <v>8</v>
      </c>
      <c r="B57" s="6" t="str">
        <f>B9</f>
        <v>Каша манная молочная</v>
      </c>
      <c r="C57" s="108">
        <f>$E$6</f>
        <v>1</v>
      </c>
      <c r="D57" s="6">
        <f>D9</f>
        <v>0</v>
      </c>
      <c r="E57" s="6">
        <f t="shared" ref="E57:BQ61" si="20">E9</f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W9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0.02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1E-3</v>
      </c>
      <c r="BR57" s="93">
        <f t="shared" ref="BR57:BR60" si="22">BR9</f>
        <v>0</v>
      </c>
    </row>
    <row r="58" spans="1:72" x14ac:dyDescent="0.3">
      <c r="A58" s="107"/>
      <c r="B58" s="6" t="str">
        <f>B10</f>
        <v>Бутерброд с маслом и сыром</v>
      </c>
      <c r="C58" s="109"/>
      <c r="D58" s="6">
        <f>D10</f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1.4E-2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W10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3">
        <f t="shared" si="22"/>
        <v>0</v>
      </c>
    </row>
    <row r="59" spans="1:72" x14ac:dyDescent="0.3">
      <c r="A59" s="107"/>
      <c r="B59" s="6" t="str">
        <f>B11</f>
        <v>Какао с молоком</v>
      </c>
      <c r="C59" s="109"/>
      <c r="D59" s="6">
        <f>D11</f>
        <v>0</v>
      </c>
      <c r="E59" s="6">
        <f t="shared" si="20"/>
        <v>0</v>
      </c>
      <c r="F59" s="6">
        <f t="shared" si="20"/>
        <v>1.0999999999999999E-2</v>
      </c>
      <c r="G59" s="6">
        <f t="shared" si="20"/>
        <v>0</v>
      </c>
      <c r="H59" s="6">
        <f t="shared" si="20"/>
        <v>1.1999999999999999E-3</v>
      </c>
      <c r="I59" s="6">
        <f t="shared" si="20"/>
        <v>0</v>
      </c>
      <c r="J59" s="6">
        <f t="shared" si="20"/>
        <v>9.6000000000000002E-2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W11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3">
        <f t="shared" si="22"/>
        <v>0</v>
      </c>
    </row>
    <row r="60" spans="1:72" x14ac:dyDescent="0.3">
      <c r="A60" s="107"/>
      <c r="B60" s="6">
        <f>B12</f>
        <v>0</v>
      </c>
      <c r="C60" s="109"/>
      <c r="D60" s="6">
        <f>D12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>W12</f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93">
        <f t="shared" si="22"/>
        <v>0</v>
      </c>
    </row>
    <row r="61" spans="1:72" x14ac:dyDescent="0.3">
      <c r="A61" s="107"/>
      <c r="B61" s="6">
        <f>B13</f>
        <v>0</v>
      </c>
      <c r="C61" s="110"/>
      <c r="D61" s="6">
        <f>D13</f>
        <v>0</v>
      </c>
      <c r="E61" s="6">
        <f t="shared" si="20"/>
        <v>0</v>
      </c>
      <c r="F61" s="6">
        <f t="shared" si="20"/>
        <v>0</v>
      </c>
      <c r="G61" s="6">
        <f t="shared" si="20"/>
        <v>0</v>
      </c>
      <c r="H61" s="6">
        <f t="shared" si="20"/>
        <v>0</v>
      </c>
      <c r="I61" s="6">
        <f t="shared" si="20"/>
        <v>0</v>
      </c>
      <c r="J61" s="6">
        <f t="shared" si="20"/>
        <v>0</v>
      </c>
      <c r="K61" s="6">
        <f t="shared" si="20"/>
        <v>0</v>
      </c>
      <c r="L61" s="6">
        <f t="shared" si="20"/>
        <v>0</v>
      </c>
      <c r="M61" s="6">
        <f t="shared" si="20"/>
        <v>0</v>
      </c>
      <c r="N61" s="6">
        <f t="shared" si="20"/>
        <v>0</v>
      </c>
      <c r="O61" s="6">
        <f t="shared" si="20"/>
        <v>0</v>
      </c>
      <c r="P61" s="6">
        <f t="shared" ref="P61:BQ61" si="23">P13</f>
        <v>0</v>
      </c>
      <c r="Q61" s="6">
        <f t="shared" si="23"/>
        <v>0</v>
      </c>
      <c r="R61" s="6">
        <f t="shared" si="23"/>
        <v>0</v>
      </c>
      <c r="S61" s="6">
        <f t="shared" si="23"/>
        <v>0</v>
      </c>
      <c r="T61" s="6">
        <f t="shared" si="23"/>
        <v>0</v>
      </c>
      <c r="U61" s="6">
        <f t="shared" si="23"/>
        <v>0</v>
      </c>
      <c r="V61" s="6">
        <f t="shared" si="23"/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93">
        <f t="shared" ref="BR61" si="25">BR13</f>
        <v>0</v>
      </c>
    </row>
    <row r="62" spans="1:72" ht="17.399999999999999" x14ac:dyDescent="0.35">
      <c r="B62" s="20" t="s">
        <v>23</v>
      </c>
      <c r="C62" s="18"/>
      <c r="D62" s="19">
        <f>SUM(D57:D61)</f>
        <v>0.03</v>
      </c>
      <c r="E62" s="19">
        <f t="shared" ref="E62:BQ62" si="26">SUM(E57:E61)</f>
        <v>0</v>
      </c>
      <c r="F62" s="19">
        <f t="shared" si="26"/>
        <v>1.6E-2</v>
      </c>
      <c r="G62" s="19">
        <f t="shared" si="26"/>
        <v>0</v>
      </c>
      <c r="H62" s="19">
        <f t="shared" si="26"/>
        <v>1.1999999999999999E-3</v>
      </c>
      <c r="I62" s="19">
        <f t="shared" si="26"/>
        <v>0</v>
      </c>
      <c r="J62" s="19">
        <f t="shared" si="26"/>
        <v>0.246</v>
      </c>
      <c r="K62" s="19">
        <f t="shared" si="26"/>
        <v>8.0000000000000002E-3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1.4E-2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SUM(W57:W61)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SUM(AF57:AF61)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0.02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1E-3</v>
      </c>
      <c r="BR62" s="94">
        <f t="shared" ref="BR62" si="28">SUM(BR57:BR61)</f>
        <v>0</v>
      </c>
    </row>
    <row r="63" spans="1:72" ht="17.399999999999999" x14ac:dyDescent="0.35">
      <c r="B63" s="20" t="s">
        <v>24</v>
      </c>
      <c r="C63" s="18"/>
      <c r="D63" s="21">
        <f t="shared" ref="D63:BQ63" si="29">PRODUCT(D62,$E$6)</f>
        <v>0.03</v>
      </c>
      <c r="E63" s="21">
        <f t="shared" si="29"/>
        <v>0</v>
      </c>
      <c r="F63" s="21">
        <f t="shared" si="29"/>
        <v>1.6E-2</v>
      </c>
      <c r="G63" s="21">
        <f t="shared" si="29"/>
        <v>0</v>
      </c>
      <c r="H63" s="21">
        <f t="shared" si="29"/>
        <v>1.1999999999999999E-3</v>
      </c>
      <c r="I63" s="21">
        <f t="shared" si="29"/>
        <v>0</v>
      </c>
      <c r="J63" s="21">
        <f t="shared" si="29"/>
        <v>0.246</v>
      </c>
      <c r="K63" s="21">
        <f t="shared" si="29"/>
        <v>8.0000000000000002E-3</v>
      </c>
      <c r="L63" s="21">
        <f t="shared" si="29"/>
        <v>0</v>
      </c>
      <c r="M63" s="21">
        <f t="shared" si="29"/>
        <v>0</v>
      </c>
      <c r="N63" s="21">
        <f t="shared" si="29"/>
        <v>0</v>
      </c>
      <c r="O63" s="21">
        <f t="shared" si="29"/>
        <v>0</v>
      </c>
      <c r="P63" s="21">
        <f t="shared" si="29"/>
        <v>0</v>
      </c>
      <c r="Q63" s="21">
        <f t="shared" si="29"/>
        <v>0</v>
      </c>
      <c r="R63" s="21">
        <f t="shared" si="29"/>
        <v>1.4E-2</v>
      </c>
      <c r="S63" s="21">
        <f t="shared" si="29"/>
        <v>0</v>
      </c>
      <c r="T63" s="21">
        <f t="shared" si="29"/>
        <v>0</v>
      </c>
      <c r="U63" s="21">
        <f t="shared" si="29"/>
        <v>0</v>
      </c>
      <c r="V63" s="21">
        <f t="shared" si="29"/>
        <v>0</v>
      </c>
      <c r="W63" s="21">
        <f>PRODUCT(W62,$E$6)</f>
        <v>0</v>
      </c>
      <c r="X63" s="21">
        <f t="shared" si="29"/>
        <v>0</v>
      </c>
      <c r="Y63" s="21">
        <f t="shared" si="29"/>
        <v>0</v>
      </c>
      <c r="Z63" s="21">
        <f t="shared" si="29"/>
        <v>0</v>
      </c>
      <c r="AA63" s="21">
        <f t="shared" si="29"/>
        <v>0</v>
      </c>
      <c r="AB63" s="21">
        <f t="shared" si="29"/>
        <v>0</v>
      </c>
      <c r="AC63" s="21">
        <f t="shared" si="29"/>
        <v>0</v>
      </c>
      <c r="AD63" s="21">
        <f t="shared" si="29"/>
        <v>0</v>
      </c>
      <c r="AE63" s="21">
        <f t="shared" si="29"/>
        <v>0</v>
      </c>
      <c r="AF63" s="21">
        <f t="shared" ref="AF63:AI63" si="30">PRODUCT(AF62,$E$6)</f>
        <v>0</v>
      </c>
      <c r="AG63" s="21">
        <f t="shared" si="30"/>
        <v>0</v>
      </c>
      <c r="AH63" s="21">
        <f t="shared" si="30"/>
        <v>0</v>
      </c>
      <c r="AI63" s="21">
        <f t="shared" si="30"/>
        <v>0</v>
      </c>
      <c r="AJ63" s="21">
        <f t="shared" si="29"/>
        <v>0</v>
      </c>
      <c r="AK63" s="21">
        <f t="shared" si="29"/>
        <v>0</v>
      </c>
      <c r="AL63" s="21">
        <f t="shared" si="29"/>
        <v>0</v>
      </c>
      <c r="AM63" s="21">
        <f t="shared" si="29"/>
        <v>0</v>
      </c>
      <c r="AN63" s="21">
        <f t="shared" si="29"/>
        <v>0</v>
      </c>
      <c r="AO63" s="21">
        <f t="shared" si="29"/>
        <v>0</v>
      </c>
      <c r="AP63" s="21">
        <f t="shared" si="29"/>
        <v>0</v>
      </c>
      <c r="AQ63" s="21">
        <f t="shared" si="29"/>
        <v>0</v>
      </c>
      <c r="AR63" s="21">
        <f t="shared" si="29"/>
        <v>0</v>
      </c>
      <c r="AS63" s="21">
        <f t="shared" si="29"/>
        <v>0</v>
      </c>
      <c r="AT63" s="21">
        <f t="shared" si="29"/>
        <v>0</v>
      </c>
      <c r="AU63" s="21">
        <f t="shared" si="29"/>
        <v>0</v>
      </c>
      <c r="AV63" s="21">
        <f t="shared" si="29"/>
        <v>0</v>
      </c>
      <c r="AW63" s="21">
        <f t="shared" si="29"/>
        <v>0</v>
      </c>
      <c r="AX63" s="21">
        <f t="shared" si="29"/>
        <v>0.02</v>
      </c>
      <c r="AY63" s="21">
        <f t="shared" si="29"/>
        <v>0</v>
      </c>
      <c r="AZ63" s="21">
        <f t="shared" si="29"/>
        <v>0</v>
      </c>
      <c r="BA63" s="21">
        <f t="shared" si="29"/>
        <v>0</v>
      </c>
      <c r="BB63" s="21">
        <f t="shared" si="29"/>
        <v>0</v>
      </c>
      <c r="BC63" s="21">
        <f t="shared" si="29"/>
        <v>0</v>
      </c>
      <c r="BD63" s="21">
        <f t="shared" si="29"/>
        <v>0</v>
      </c>
      <c r="BE63" s="21">
        <f t="shared" si="29"/>
        <v>0</v>
      </c>
      <c r="BF63" s="21">
        <f t="shared" si="29"/>
        <v>0</v>
      </c>
      <c r="BG63" s="21">
        <f t="shared" si="29"/>
        <v>0</v>
      </c>
      <c r="BH63" s="21">
        <f t="shared" si="29"/>
        <v>0</v>
      </c>
      <c r="BI63" s="21">
        <f t="shared" si="29"/>
        <v>0</v>
      </c>
      <c r="BJ63" s="21">
        <f t="shared" si="29"/>
        <v>0</v>
      </c>
      <c r="BK63" s="21">
        <f t="shared" si="29"/>
        <v>0</v>
      </c>
      <c r="BL63" s="21">
        <f t="shared" si="29"/>
        <v>0</v>
      </c>
      <c r="BM63" s="21">
        <f t="shared" si="29"/>
        <v>0</v>
      </c>
      <c r="BN63" s="21">
        <f t="shared" si="29"/>
        <v>0</v>
      </c>
      <c r="BO63" s="21">
        <f t="shared" si="29"/>
        <v>0</v>
      </c>
      <c r="BP63" s="21">
        <f t="shared" si="29"/>
        <v>0</v>
      </c>
      <c r="BQ63" s="21">
        <f t="shared" si="29"/>
        <v>1E-3</v>
      </c>
      <c r="BR63" s="95">
        <f t="shared" ref="BR63" si="31">PRODUCT(BR62,$E$6)</f>
        <v>0</v>
      </c>
      <c r="BS63" s="51"/>
      <c r="BT63" s="51"/>
    </row>
    <row r="65" spans="1:72" ht="17.399999999999999" x14ac:dyDescent="0.35">
      <c r="A65" s="24"/>
      <c r="B65" s="25" t="s">
        <v>26</v>
      </c>
      <c r="C65" s="26" t="s">
        <v>27</v>
      </c>
      <c r="D65" s="27">
        <f>D45</f>
        <v>78.180000000000007</v>
      </c>
      <c r="E65" s="27">
        <f t="shared" ref="E65:BQ65" si="32">E45</f>
        <v>82</v>
      </c>
      <c r="F65" s="27">
        <f t="shared" si="32"/>
        <v>82</v>
      </c>
      <c r="G65" s="27">
        <f t="shared" si="32"/>
        <v>624</v>
      </c>
      <c r="H65" s="27">
        <f t="shared" si="32"/>
        <v>1490</v>
      </c>
      <c r="I65" s="27">
        <f t="shared" si="32"/>
        <v>720</v>
      </c>
      <c r="J65" s="27">
        <f t="shared" si="32"/>
        <v>82.38</v>
      </c>
      <c r="K65" s="27">
        <f t="shared" si="32"/>
        <v>1038.8800000000001</v>
      </c>
      <c r="L65" s="27">
        <f t="shared" si="32"/>
        <v>231.94</v>
      </c>
      <c r="M65" s="27">
        <f t="shared" si="32"/>
        <v>738</v>
      </c>
      <c r="N65" s="27">
        <f t="shared" si="32"/>
        <v>114.89</v>
      </c>
      <c r="O65" s="27">
        <f t="shared" si="32"/>
        <v>359.11</v>
      </c>
      <c r="P65" s="27">
        <f t="shared" si="32"/>
        <v>428.95</v>
      </c>
      <c r="Q65" s="27">
        <f t="shared" si="32"/>
        <v>400</v>
      </c>
      <c r="R65" s="27">
        <f t="shared" si="32"/>
        <v>1210</v>
      </c>
      <c r="S65" s="27">
        <f t="shared" si="32"/>
        <v>207.5</v>
      </c>
      <c r="T65" s="27">
        <f t="shared" si="32"/>
        <v>207.5</v>
      </c>
      <c r="U65" s="27">
        <f t="shared" si="32"/>
        <v>852</v>
      </c>
      <c r="V65" s="27">
        <f t="shared" si="32"/>
        <v>352.56</v>
      </c>
      <c r="W65" s="27">
        <f>W45</f>
        <v>269</v>
      </c>
      <c r="X65" s="27">
        <f t="shared" si="32"/>
        <v>11.9</v>
      </c>
      <c r="Y65" s="27">
        <f t="shared" si="32"/>
        <v>0</v>
      </c>
      <c r="Z65" s="27">
        <f t="shared" si="32"/>
        <v>492</v>
      </c>
      <c r="AA65" s="27">
        <f t="shared" si="32"/>
        <v>382</v>
      </c>
      <c r="AB65" s="27">
        <f t="shared" si="32"/>
        <v>341</v>
      </c>
      <c r="AC65" s="27">
        <f t="shared" si="32"/>
        <v>261</v>
      </c>
      <c r="AD65" s="27">
        <f t="shared" si="32"/>
        <v>125</v>
      </c>
      <c r="AE65" s="27">
        <f t="shared" si="32"/>
        <v>607</v>
      </c>
      <c r="AF65" s="27">
        <f t="shared" si="32"/>
        <v>259</v>
      </c>
      <c r="AG65" s="27">
        <f t="shared" si="32"/>
        <v>188</v>
      </c>
      <c r="AH65" s="27">
        <f t="shared" si="32"/>
        <v>219</v>
      </c>
      <c r="AI65" s="27">
        <f t="shared" si="32"/>
        <v>156</v>
      </c>
      <c r="AJ65" s="27">
        <f t="shared" si="32"/>
        <v>227.27</v>
      </c>
      <c r="AK65" s="27">
        <f t="shared" si="32"/>
        <v>89</v>
      </c>
      <c r="AL65" s="27">
        <f t="shared" si="32"/>
        <v>62</v>
      </c>
      <c r="AM65" s="27">
        <f t="shared" si="32"/>
        <v>44.6</v>
      </c>
      <c r="AN65" s="27">
        <f t="shared" si="32"/>
        <v>200</v>
      </c>
      <c r="AO65" s="27">
        <f t="shared" si="32"/>
        <v>236</v>
      </c>
      <c r="AP65" s="27">
        <f t="shared" si="32"/>
        <v>0</v>
      </c>
      <c r="AQ65" s="27">
        <f t="shared" si="32"/>
        <v>277</v>
      </c>
      <c r="AR65" s="27">
        <f t="shared" si="32"/>
        <v>595</v>
      </c>
      <c r="AS65" s="27">
        <f t="shared" si="32"/>
        <v>235.63</v>
      </c>
      <c r="AT65" s="27">
        <f t="shared" si="32"/>
        <v>72.5</v>
      </c>
      <c r="AU65" s="27">
        <f t="shared" si="32"/>
        <v>69.33</v>
      </c>
      <c r="AV65" s="27">
        <f t="shared" si="32"/>
        <v>60.67</v>
      </c>
      <c r="AW65" s="27">
        <f t="shared" si="32"/>
        <v>67.14</v>
      </c>
      <c r="AX65" s="27">
        <f t="shared" si="32"/>
        <v>74.290000000000006</v>
      </c>
      <c r="AY65" s="27">
        <f t="shared" si="32"/>
        <v>51.25</v>
      </c>
      <c r="AZ65" s="27">
        <f t="shared" si="32"/>
        <v>77.14</v>
      </c>
      <c r="BA65" s="27">
        <f t="shared" si="32"/>
        <v>68</v>
      </c>
      <c r="BB65" s="27">
        <f t="shared" si="32"/>
        <v>60</v>
      </c>
      <c r="BC65" s="27">
        <f t="shared" si="32"/>
        <v>137.33000000000001</v>
      </c>
      <c r="BD65" s="27">
        <f t="shared" si="32"/>
        <v>319</v>
      </c>
      <c r="BE65" s="27">
        <f t="shared" si="32"/>
        <v>499</v>
      </c>
      <c r="BF65" s="27">
        <f t="shared" si="32"/>
        <v>564</v>
      </c>
      <c r="BG65" s="27">
        <f t="shared" si="32"/>
        <v>276</v>
      </c>
      <c r="BH65" s="27">
        <f t="shared" si="32"/>
        <v>524</v>
      </c>
      <c r="BI65" s="27">
        <f t="shared" si="32"/>
        <v>795</v>
      </c>
      <c r="BJ65" s="27">
        <f t="shared" si="32"/>
        <v>47</v>
      </c>
      <c r="BK65" s="27">
        <f t="shared" si="32"/>
        <v>36</v>
      </c>
      <c r="BL65" s="27">
        <f t="shared" si="32"/>
        <v>35</v>
      </c>
      <c r="BM65" s="27">
        <f t="shared" si="32"/>
        <v>41</v>
      </c>
      <c r="BN65" s="27">
        <f t="shared" si="32"/>
        <v>47</v>
      </c>
      <c r="BO65" s="27">
        <f t="shared" si="32"/>
        <v>314</v>
      </c>
      <c r="BP65" s="27">
        <f t="shared" si="32"/>
        <v>162.22</v>
      </c>
      <c r="BQ65" s="27">
        <f t="shared" si="32"/>
        <v>22</v>
      </c>
      <c r="BR65" s="94">
        <f t="shared" ref="BR65" si="33">BR45</f>
        <v>0</v>
      </c>
    </row>
    <row r="66" spans="1:72" ht="17.399999999999999" x14ac:dyDescent="0.35">
      <c r="B66" s="20" t="s">
        <v>28</v>
      </c>
      <c r="C66" s="18" t="s">
        <v>27</v>
      </c>
      <c r="D66" s="19">
        <f>D65/1000</f>
        <v>7.8180000000000013E-2</v>
      </c>
      <c r="E66" s="19">
        <f t="shared" ref="E66:BQ66" si="34">E65/1000</f>
        <v>8.2000000000000003E-2</v>
      </c>
      <c r="F66" s="19">
        <f t="shared" si="34"/>
        <v>8.2000000000000003E-2</v>
      </c>
      <c r="G66" s="19">
        <f t="shared" si="34"/>
        <v>0.624</v>
      </c>
      <c r="H66" s="19">
        <f t="shared" si="34"/>
        <v>1.49</v>
      </c>
      <c r="I66" s="19">
        <f t="shared" si="34"/>
        <v>0.72</v>
      </c>
      <c r="J66" s="19">
        <f t="shared" si="34"/>
        <v>8.2379999999999995E-2</v>
      </c>
      <c r="K66" s="19">
        <f t="shared" si="34"/>
        <v>1.03888</v>
      </c>
      <c r="L66" s="19">
        <f t="shared" si="34"/>
        <v>0.23194000000000001</v>
      </c>
      <c r="M66" s="19">
        <f t="shared" si="34"/>
        <v>0.73799999999999999</v>
      </c>
      <c r="N66" s="19">
        <f t="shared" si="34"/>
        <v>0.11489000000000001</v>
      </c>
      <c r="O66" s="19">
        <f t="shared" si="34"/>
        <v>0.35911000000000004</v>
      </c>
      <c r="P66" s="19">
        <f t="shared" si="34"/>
        <v>0.42895</v>
      </c>
      <c r="Q66" s="19">
        <f t="shared" si="34"/>
        <v>0.4</v>
      </c>
      <c r="R66" s="19">
        <f t="shared" si="34"/>
        <v>1.21</v>
      </c>
      <c r="S66" s="19">
        <f t="shared" si="34"/>
        <v>0.20749999999999999</v>
      </c>
      <c r="T66" s="19">
        <f t="shared" si="34"/>
        <v>0.20749999999999999</v>
      </c>
      <c r="U66" s="19">
        <f t="shared" si="34"/>
        <v>0.85199999999999998</v>
      </c>
      <c r="V66" s="19">
        <f t="shared" si="34"/>
        <v>0.35255999999999998</v>
      </c>
      <c r="W66" s="19">
        <f>W65/1000</f>
        <v>0.26900000000000002</v>
      </c>
      <c r="X66" s="19">
        <f t="shared" si="34"/>
        <v>1.1900000000000001E-2</v>
      </c>
      <c r="Y66" s="19">
        <f t="shared" si="34"/>
        <v>0</v>
      </c>
      <c r="Z66" s="19">
        <f t="shared" si="34"/>
        <v>0.49199999999999999</v>
      </c>
      <c r="AA66" s="19">
        <f t="shared" si="34"/>
        <v>0.38200000000000001</v>
      </c>
      <c r="AB66" s="19">
        <f t="shared" si="34"/>
        <v>0.34100000000000003</v>
      </c>
      <c r="AC66" s="19">
        <f t="shared" si="34"/>
        <v>0.26100000000000001</v>
      </c>
      <c r="AD66" s="19">
        <f t="shared" si="34"/>
        <v>0.125</v>
      </c>
      <c r="AE66" s="19">
        <f t="shared" si="34"/>
        <v>0.60699999999999998</v>
      </c>
      <c r="AF66" s="19">
        <f t="shared" ref="AF66:AI66" si="35">AF65/1000</f>
        <v>0.25900000000000001</v>
      </c>
      <c r="AG66" s="19">
        <f t="shared" si="35"/>
        <v>0.188</v>
      </c>
      <c r="AH66" s="19">
        <f t="shared" si="35"/>
        <v>0.219</v>
      </c>
      <c r="AI66" s="19">
        <f t="shared" si="35"/>
        <v>0.156</v>
      </c>
      <c r="AJ66" s="19">
        <f t="shared" si="34"/>
        <v>0.22727</v>
      </c>
      <c r="AK66" s="19">
        <f t="shared" si="34"/>
        <v>8.8999999999999996E-2</v>
      </c>
      <c r="AL66" s="19">
        <f t="shared" si="34"/>
        <v>6.2E-2</v>
      </c>
      <c r="AM66" s="19">
        <f t="shared" si="34"/>
        <v>4.4600000000000001E-2</v>
      </c>
      <c r="AN66" s="19">
        <f t="shared" si="34"/>
        <v>0.2</v>
      </c>
      <c r="AO66" s="19">
        <f t="shared" si="34"/>
        <v>0.23599999999999999</v>
      </c>
      <c r="AP66" s="19">
        <f t="shared" si="34"/>
        <v>0</v>
      </c>
      <c r="AQ66" s="19">
        <f t="shared" si="34"/>
        <v>0.27700000000000002</v>
      </c>
      <c r="AR66" s="19">
        <f t="shared" si="34"/>
        <v>0.59499999999999997</v>
      </c>
      <c r="AS66" s="19">
        <f t="shared" si="34"/>
        <v>0.23563000000000001</v>
      </c>
      <c r="AT66" s="19">
        <f t="shared" si="34"/>
        <v>7.2499999999999995E-2</v>
      </c>
      <c r="AU66" s="19">
        <f t="shared" si="34"/>
        <v>6.9330000000000003E-2</v>
      </c>
      <c r="AV66" s="19">
        <f t="shared" si="34"/>
        <v>6.0670000000000002E-2</v>
      </c>
      <c r="AW66" s="19">
        <f t="shared" si="34"/>
        <v>6.7140000000000005E-2</v>
      </c>
      <c r="AX66" s="19">
        <f t="shared" si="34"/>
        <v>7.4290000000000009E-2</v>
      </c>
      <c r="AY66" s="19">
        <f t="shared" si="34"/>
        <v>5.1249999999999997E-2</v>
      </c>
      <c r="AZ66" s="19">
        <f t="shared" si="34"/>
        <v>7.714E-2</v>
      </c>
      <c r="BA66" s="19">
        <f t="shared" si="34"/>
        <v>6.8000000000000005E-2</v>
      </c>
      <c r="BB66" s="19">
        <f t="shared" si="34"/>
        <v>0.06</v>
      </c>
      <c r="BC66" s="19">
        <f t="shared" si="34"/>
        <v>0.13733000000000001</v>
      </c>
      <c r="BD66" s="19">
        <f t="shared" si="34"/>
        <v>0.31900000000000001</v>
      </c>
      <c r="BE66" s="19">
        <f t="shared" si="34"/>
        <v>0.499</v>
      </c>
      <c r="BF66" s="19">
        <f t="shared" si="34"/>
        <v>0.56399999999999995</v>
      </c>
      <c r="BG66" s="19">
        <f t="shared" si="34"/>
        <v>0.27600000000000002</v>
      </c>
      <c r="BH66" s="19">
        <f t="shared" si="34"/>
        <v>0.52400000000000002</v>
      </c>
      <c r="BI66" s="19">
        <f t="shared" si="34"/>
        <v>0.79500000000000004</v>
      </c>
      <c r="BJ66" s="19">
        <f t="shared" si="34"/>
        <v>4.7E-2</v>
      </c>
      <c r="BK66" s="19">
        <f t="shared" si="34"/>
        <v>3.5999999999999997E-2</v>
      </c>
      <c r="BL66" s="19">
        <f t="shared" si="34"/>
        <v>3.5000000000000003E-2</v>
      </c>
      <c r="BM66" s="19">
        <f t="shared" si="34"/>
        <v>4.1000000000000002E-2</v>
      </c>
      <c r="BN66" s="19">
        <f t="shared" si="34"/>
        <v>4.7E-2</v>
      </c>
      <c r="BO66" s="19">
        <f t="shared" si="34"/>
        <v>0.314</v>
      </c>
      <c r="BP66" s="19">
        <f t="shared" si="34"/>
        <v>0.16222</v>
      </c>
      <c r="BQ66" s="19">
        <f t="shared" si="34"/>
        <v>2.1999999999999999E-2</v>
      </c>
      <c r="BR66" s="94">
        <f t="shared" ref="BR66" si="36">BR65/1000</f>
        <v>0</v>
      </c>
    </row>
    <row r="67" spans="1:72" ht="17.399999999999999" x14ac:dyDescent="0.35">
      <c r="A67" s="28"/>
      <c r="B67" s="29" t="s">
        <v>29</v>
      </c>
      <c r="C67" s="111"/>
      <c r="D67" s="30">
        <f>D63*D65</f>
        <v>2.3454000000000002</v>
      </c>
      <c r="E67" s="30">
        <f t="shared" ref="E67:BQ67" si="37">E63*E65</f>
        <v>0</v>
      </c>
      <c r="F67" s="30">
        <f t="shared" si="37"/>
        <v>1.3120000000000001</v>
      </c>
      <c r="G67" s="30">
        <f t="shared" si="37"/>
        <v>0</v>
      </c>
      <c r="H67" s="30">
        <f t="shared" si="37"/>
        <v>1.7879999999999998</v>
      </c>
      <c r="I67" s="30">
        <f t="shared" si="37"/>
        <v>0</v>
      </c>
      <c r="J67" s="30">
        <f t="shared" si="37"/>
        <v>20.26548</v>
      </c>
      <c r="K67" s="30">
        <f t="shared" si="37"/>
        <v>8.3110400000000002</v>
      </c>
      <c r="L67" s="30">
        <f t="shared" si="37"/>
        <v>0</v>
      </c>
      <c r="M67" s="30">
        <f t="shared" si="37"/>
        <v>0</v>
      </c>
      <c r="N67" s="30">
        <f t="shared" si="37"/>
        <v>0</v>
      </c>
      <c r="O67" s="30">
        <f t="shared" si="37"/>
        <v>0</v>
      </c>
      <c r="P67" s="30">
        <f t="shared" si="37"/>
        <v>0</v>
      </c>
      <c r="Q67" s="30">
        <f t="shared" si="37"/>
        <v>0</v>
      </c>
      <c r="R67" s="30">
        <f t="shared" si="37"/>
        <v>16.940000000000001</v>
      </c>
      <c r="S67" s="30">
        <f t="shared" si="37"/>
        <v>0</v>
      </c>
      <c r="T67" s="30">
        <f t="shared" si="37"/>
        <v>0</v>
      </c>
      <c r="U67" s="30">
        <f t="shared" si="37"/>
        <v>0</v>
      </c>
      <c r="V67" s="30">
        <f t="shared" si="37"/>
        <v>0</v>
      </c>
      <c r="W67" s="30">
        <f>W63*W65</f>
        <v>0</v>
      </c>
      <c r="X67" s="30">
        <f t="shared" si="37"/>
        <v>0</v>
      </c>
      <c r="Y67" s="30">
        <f t="shared" si="37"/>
        <v>0</v>
      </c>
      <c r="Z67" s="30">
        <f t="shared" si="37"/>
        <v>0</v>
      </c>
      <c r="AA67" s="30">
        <f t="shared" si="37"/>
        <v>0</v>
      </c>
      <c r="AB67" s="30">
        <f t="shared" si="37"/>
        <v>0</v>
      </c>
      <c r="AC67" s="30">
        <f t="shared" si="37"/>
        <v>0</v>
      </c>
      <c r="AD67" s="30">
        <f t="shared" si="37"/>
        <v>0</v>
      </c>
      <c r="AE67" s="30">
        <f t="shared" si="37"/>
        <v>0</v>
      </c>
      <c r="AF67" s="30">
        <f t="shared" ref="AF67:AI67" si="38">AF63*AF65</f>
        <v>0</v>
      </c>
      <c r="AG67" s="30">
        <f t="shared" si="38"/>
        <v>0</v>
      </c>
      <c r="AH67" s="30">
        <f t="shared" si="38"/>
        <v>0</v>
      </c>
      <c r="AI67" s="30">
        <f t="shared" si="38"/>
        <v>0</v>
      </c>
      <c r="AJ67" s="30">
        <f t="shared" si="37"/>
        <v>0</v>
      </c>
      <c r="AK67" s="30">
        <f t="shared" si="37"/>
        <v>0</v>
      </c>
      <c r="AL67" s="30">
        <f t="shared" si="37"/>
        <v>0</v>
      </c>
      <c r="AM67" s="30">
        <f t="shared" si="37"/>
        <v>0</v>
      </c>
      <c r="AN67" s="30">
        <f t="shared" si="37"/>
        <v>0</v>
      </c>
      <c r="AO67" s="30">
        <f t="shared" si="37"/>
        <v>0</v>
      </c>
      <c r="AP67" s="30">
        <f t="shared" si="37"/>
        <v>0</v>
      </c>
      <c r="AQ67" s="30">
        <f t="shared" si="37"/>
        <v>0</v>
      </c>
      <c r="AR67" s="30">
        <f t="shared" si="37"/>
        <v>0</v>
      </c>
      <c r="AS67" s="30">
        <f t="shared" si="37"/>
        <v>0</v>
      </c>
      <c r="AT67" s="30">
        <f t="shared" si="37"/>
        <v>0</v>
      </c>
      <c r="AU67" s="30">
        <f t="shared" si="37"/>
        <v>0</v>
      </c>
      <c r="AV67" s="30">
        <f t="shared" si="37"/>
        <v>0</v>
      </c>
      <c r="AW67" s="30">
        <f t="shared" si="37"/>
        <v>0</v>
      </c>
      <c r="AX67" s="30">
        <f t="shared" si="37"/>
        <v>1.4858000000000002</v>
      </c>
      <c r="AY67" s="30">
        <f t="shared" si="37"/>
        <v>0</v>
      </c>
      <c r="AZ67" s="30">
        <f t="shared" si="37"/>
        <v>0</v>
      </c>
      <c r="BA67" s="30">
        <f t="shared" si="37"/>
        <v>0</v>
      </c>
      <c r="BB67" s="30">
        <f t="shared" si="37"/>
        <v>0</v>
      </c>
      <c r="BC67" s="30">
        <f t="shared" si="37"/>
        <v>0</v>
      </c>
      <c r="BD67" s="30">
        <f t="shared" si="37"/>
        <v>0</v>
      </c>
      <c r="BE67" s="30">
        <f t="shared" si="37"/>
        <v>0</v>
      </c>
      <c r="BF67" s="30">
        <f t="shared" si="37"/>
        <v>0</v>
      </c>
      <c r="BG67" s="30">
        <f t="shared" si="37"/>
        <v>0</v>
      </c>
      <c r="BH67" s="30">
        <f t="shared" si="37"/>
        <v>0</v>
      </c>
      <c r="BI67" s="30">
        <f t="shared" si="37"/>
        <v>0</v>
      </c>
      <c r="BJ67" s="30">
        <f t="shared" si="37"/>
        <v>0</v>
      </c>
      <c r="BK67" s="30">
        <f t="shared" si="37"/>
        <v>0</v>
      </c>
      <c r="BL67" s="30">
        <f t="shared" si="37"/>
        <v>0</v>
      </c>
      <c r="BM67" s="30">
        <f t="shared" si="37"/>
        <v>0</v>
      </c>
      <c r="BN67" s="30">
        <f t="shared" si="37"/>
        <v>0</v>
      </c>
      <c r="BO67" s="30">
        <f t="shared" si="37"/>
        <v>0</v>
      </c>
      <c r="BP67" s="30">
        <f t="shared" si="37"/>
        <v>0</v>
      </c>
      <c r="BQ67" s="30">
        <f t="shared" si="37"/>
        <v>2.1999999999999999E-2</v>
      </c>
      <c r="BR67" s="97">
        <f t="shared" ref="BR67" si="39">BR63*BR65</f>
        <v>0</v>
      </c>
      <c r="BS67" s="31">
        <f>SUM(D67:BQ67)</f>
        <v>52.469720000000002</v>
      </c>
      <c r="BT67" s="32">
        <f>BS67/$C$9</f>
        <v>52.469720000000002</v>
      </c>
    </row>
    <row r="68" spans="1:72" ht="17.399999999999999" x14ac:dyDescent="0.35">
      <c r="A68" s="28"/>
      <c r="B68" s="29" t="s">
        <v>30</v>
      </c>
      <c r="C68" s="111"/>
      <c r="D68" s="30">
        <f>D63*D65</f>
        <v>2.3454000000000002</v>
      </c>
      <c r="E68" s="30">
        <f t="shared" ref="E68:BQ68" si="40">E63*E65</f>
        <v>0</v>
      </c>
      <c r="F68" s="30">
        <f t="shared" si="40"/>
        <v>1.3120000000000001</v>
      </c>
      <c r="G68" s="30">
        <f t="shared" si="40"/>
        <v>0</v>
      </c>
      <c r="H68" s="30">
        <f t="shared" si="40"/>
        <v>1.7879999999999998</v>
      </c>
      <c r="I68" s="30">
        <f t="shared" si="40"/>
        <v>0</v>
      </c>
      <c r="J68" s="30">
        <f t="shared" si="40"/>
        <v>20.26548</v>
      </c>
      <c r="K68" s="30">
        <f t="shared" si="40"/>
        <v>8.3110400000000002</v>
      </c>
      <c r="L68" s="30">
        <f t="shared" si="40"/>
        <v>0</v>
      </c>
      <c r="M68" s="30">
        <f t="shared" si="40"/>
        <v>0</v>
      </c>
      <c r="N68" s="30">
        <f t="shared" si="40"/>
        <v>0</v>
      </c>
      <c r="O68" s="30">
        <f t="shared" si="40"/>
        <v>0</v>
      </c>
      <c r="P68" s="30">
        <f t="shared" si="40"/>
        <v>0</v>
      </c>
      <c r="Q68" s="30">
        <f t="shared" si="40"/>
        <v>0</v>
      </c>
      <c r="R68" s="30">
        <f t="shared" si="40"/>
        <v>16.940000000000001</v>
      </c>
      <c r="S68" s="30">
        <f t="shared" si="40"/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>W63*W65</f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30">
        <f t="shared" si="40"/>
        <v>0</v>
      </c>
      <c r="AB68" s="30">
        <f t="shared" si="40"/>
        <v>0</v>
      </c>
      <c r="AC68" s="30">
        <f t="shared" si="40"/>
        <v>0</v>
      </c>
      <c r="AD68" s="30">
        <f t="shared" si="40"/>
        <v>0</v>
      </c>
      <c r="AE68" s="30">
        <f t="shared" si="40"/>
        <v>0</v>
      </c>
      <c r="AF68" s="30">
        <f t="shared" ref="AF68:AI68" si="41">AF63*AF65</f>
        <v>0</v>
      </c>
      <c r="AG68" s="30">
        <f t="shared" si="41"/>
        <v>0</v>
      </c>
      <c r="AH68" s="30">
        <f t="shared" si="41"/>
        <v>0</v>
      </c>
      <c r="AI68" s="30">
        <f t="shared" si="41"/>
        <v>0</v>
      </c>
      <c r="AJ68" s="30">
        <f t="shared" si="40"/>
        <v>0</v>
      </c>
      <c r="AK68" s="30">
        <f t="shared" si="40"/>
        <v>0</v>
      </c>
      <c r="AL68" s="30">
        <f t="shared" si="40"/>
        <v>0</v>
      </c>
      <c r="AM68" s="30">
        <f t="shared" si="40"/>
        <v>0</v>
      </c>
      <c r="AN68" s="30">
        <f t="shared" si="40"/>
        <v>0</v>
      </c>
      <c r="AO68" s="30">
        <f t="shared" si="40"/>
        <v>0</v>
      </c>
      <c r="AP68" s="30">
        <f t="shared" si="40"/>
        <v>0</v>
      </c>
      <c r="AQ68" s="30">
        <f t="shared" si="40"/>
        <v>0</v>
      </c>
      <c r="AR68" s="30">
        <f t="shared" si="40"/>
        <v>0</v>
      </c>
      <c r="AS68" s="30">
        <f t="shared" si="40"/>
        <v>0</v>
      </c>
      <c r="AT68" s="30">
        <f t="shared" si="40"/>
        <v>0</v>
      </c>
      <c r="AU68" s="30">
        <f t="shared" si="40"/>
        <v>0</v>
      </c>
      <c r="AV68" s="30">
        <f t="shared" si="40"/>
        <v>0</v>
      </c>
      <c r="AW68" s="30">
        <f t="shared" si="40"/>
        <v>0</v>
      </c>
      <c r="AX68" s="30">
        <f t="shared" si="40"/>
        <v>1.4858000000000002</v>
      </c>
      <c r="AY68" s="30">
        <f t="shared" si="40"/>
        <v>0</v>
      </c>
      <c r="AZ68" s="30">
        <f t="shared" si="40"/>
        <v>0</v>
      </c>
      <c r="BA68" s="30">
        <f t="shared" si="40"/>
        <v>0</v>
      </c>
      <c r="BB68" s="30">
        <f t="shared" si="40"/>
        <v>0</v>
      </c>
      <c r="BC68" s="30">
        <f t="shared" si="40"/>
        <v>0</v>
      </c>
      <c r="BD68" s="30">
        <f t="shared" si="40"/>
        <v>0</v>
      </c>
      <c r="BE68" s="30">
        <f t="shared" si="40"/>
        <v>0</v>
      </c>
      <c r="BF68" s="30">
        <f t="shared" si="40"/>
        <v>0</v>
      </c>
      <c r="BG68" s="30">
        <f t="shared" si="40"/>
        <v>0</v>
      </c>
      <c r="BH68" s="30">
        <f t="shared" si="40"/>
        <v>0</v>
      </c>
      <c r="BI68" s="30">
        <f t="shared" si="40"/>
        <v>0</v>
      </c>
      <c r="BJ68" s="30">
        <f t="shared" si="40"/>
        <v>0</v>
      </c>
      <c r="BK68" s="30">
        <f t="shared" si="40"/>
        <v>0</v>
      </c>
      <c r="BL68" s="30">
        <f t="shared" si="40"/>
        <v>0</v>
      </c>
      <c r="BM68" s="30">
        <f t="shared" si="40"/>
        <v>0</v>
      </c>
      <c r="BN68" s="30">
        <f t="shared" si="40"/>
        <v>0</v>
      </c>
      <c r="BO68" s="30">
        <f t="shared" si="40"/>
        <v>0</v>
      </c>
      <c r="BP68" s="30">
        <f t="shared" si="40"/>
        <v>0</v>
      </c>
      <c r="BQ68" s="30">
        <f t="shared" si="40"/>
        <v>2.1999999999999999E-2</v>
      </c>
      <c r="BR68" s="97">
        <f t="shared" ref="BR68" si="42">BR63*BR65</f>
        <v>0</v>
      </c>
      <c r="BS68" s="31">
        <f>SUM(D68:BQ68)</f>
        <v>52.469720000000002</v>
      </c>
      <c r="BT68" s="32">
        <f>BS68/$C$9</f>
        <v>52.469720000000002</v>
      </c>
    </row>
    <row r="70" spans="1:72" x14ac:dyDescent="0.3">
      <c r="L70" s="2"/>
    </row>
    <row r="71" spans="1:72" ht="15" customHeight="1" x14ac:dyDescent="0.3">
      <c r="A71" s="105"/>
      <c r="B71" s="4" t="s">
        <v>3</v>
      </c>
      <c r="C71" s="102" t="s">
        <v>4</v>
      </c>
      <c r="D71" s="101" t="str">
        <f t="shared" ref="D71:T71" si="43">D7</f>
        <v>Хлеб пшеничный</v>
      </c>
      <c r="E71" s="101" t="str">
        <f t="shared" si="43"/>
        <v>Хлеб ржано-пшеничный</v>
      </c>
      <c r="F71" s="101" t="str">
        <f t="shared" si="43"/>
        <v>Сахар</v>
      </c>
      <c r="G71" s="101" t="str">
        <f t="shared" si="43"/>
        <v>Чай</v>
      </c>
      <c r="H71" s="101" t="str">
        <f t="shared" si="43"/>
        <v>Какао</v>
      </c>
      <c r="I71" s="101" t="str">
        <f t="shared" si="43"/>
        <v>Кофейный напиток</v>
      </c>
      <c r="J71" s="101" t="str">
        <f t="shared" si="43"/>
        <v>Молоко 2,5%</v>
      </c>
      <c r="K71" s="101" t="str">
        <f t="shared" si="43"/>
        <v>Масло сливочное</v>
      </c>
      <c r="L71" s="101" t="str">
        <f t="shared" si="43"/>
        <v>Сметана 15%</v>
      </c>
      <c r="M71" s="101" t="str">
        <f t="shared" si="43"/>
        <v>Молоко сухое</v>
      </c>
      <c r="N71" s="101" t="str">
        <f t="shared" si="43"/>
        <v>Снежок 2,5 %</v>
      </c>
      <c r="O71" s="101" t="str">
        <f t="shared" si="43"/>
        <v>Творог 5%</v>
      </c>
      <c r="P71" s="101" t="str">
        <f t="shared" si="43"/>
        <v>Молоко сгущенное</v>
      </c>
      <c r="Q71" s="101" t="str">
        <f t="shared" si="43"/>
        <v xml:space="preserve">Джем Сава </v>
      </c>
      <c r="R71" s="101" t="str">
        <f t="shared" si="43"/>
        <v>Сыр</v>
      </c>
      <c r="S71" s="101" t="str">
        <f t="shared" si="43"/>
        <v>Зеленый горошек</v>
      </c>
      <c r="T71" s="101" t="str">
        <f t="shared" si="43"/>
        <v>Кукуруза консервирован.</v>
      </c>
      <c r="U71" s="101" t="str">
        <f>U7</f>
        <v>Консервы рыбные</v>
      </c>
      <c r="V71" s="101" t="str">
        <f>V7</f>
        <v>Огурцы консервирован.</v>
      </c>
      <c r="W71" s="35"/>
      <c r="X71" s="101" t="str">
        <f>X7</f>
        <v>Яйцо</v>
      </c>
      <c r="Y71" s="101" t="str">
        <f t="shared" ref="Y71:BE71" si="44">Y7</f>
        <v>Икра кабачковая</v>
      </c>
      <c r="Z71" s="101" t="str">
        <f t="shared" si="44"/>
        <v>Изюм</v>
      </c>
      <c r="AA71" s="101" t="str">
        <f t="shared" si="44"/>
        <v>Курага</v>
      </c>
      <c r="AB71" s="101" t="str">
        <f t="shared" si="44"/>
        <v>Чернослив</v>
      </c>
      <c r="AC71" s="101" t="str">
        <f t="shared" si="44"/>
        <v>Шиповник</v>
      </c>
      <c r="AD71" s="101" t="str">
        <f t="shared" si="44"/>
        <v>Сухофрукты</v>
      </c>
      <c r="AE71" s="101" t="str">
        <f t="shared" si="44"/>
        <v>Ягода свежемороженная</v>
      </c>
      <c r="AF71" s="101" t="str">
        <f t="shared" ref="AF71:AI71" si="45">AF7</f>
        <v>Апельсин</v>
      </c>
      <c r="AG71" s="101" t="str">
        <f t="shared" si="45"/>
        <v>Банан</v>
      </c>
      <c r="AH71" s="101" t="str">
        <f t="shared" si="45"/>
        <v>Лимон</v>
      </c>
      <c r="AI71" s="101" t="str">
        <f t="shared" si="45"/>
        <v>Яблоко</v>
      </c>
      <c r="AJ71" s="101" t="str">
        <f t="shared" si="44"/>
        <v>Кисель</v>
      </c>
      <c r="AK71" s="101" t="str">
        <f t="shared" si="44"/>
        <v xml:space="preserve">Сок </v>
      </c>
      <c r="AL71" s="101" t="str">
        <f t="shared" si="44"/>
        <v>Макаронные изделия</v>
      </c>
      <c r="AM71" s="101" t="str">
        <f t="shared" si="44"/>
        <v>Мука</v>
      </c>
      <c r="AN71" s="101" t="str">
        <f t="shared" si="44"/>
        <v>Дрожжи</v>
      </c>
      <c r="AO71" s="101" t="str">
        <f t="shared" si="44"/>
        <v>Печенье</v>
      </c>
      <c r="AP71" s="101" t="str">
        <f t="shared" si="44"/>
        <v>Пряники</v>
      </c>
      <c r="AQ71" s="101" t="str">
        <f t="shared" si="44"/>
        <v>Вафли</v>
      </c>
      <c r="AR71" s="101" t="str">
        <f t="shared" si="44"/>
        <v>Конфеты</v>
      </c>
      <c r="AS71" s="101" t="str">
        <f t="shared" si="44"/>
        <v>Повидло Сава</v>
      </c>
      <c r="AT71" s="101" t="str">
        <f t="shared" si="44"/>
        <v>Крупа геркулес</v>
      </c>
      <c r="AU71" s="101" t="str">
        <f t="shared" si="44"/>
        <v>Крупа горох</v>
      </c>
      <c r="AV71" s="101" t="str">
        <f t="shared" si="44"/>
        <v>Крупа гречневая</v>
      </c>
      <c r="AW71" s="101" t="str">
        <f t="shared" si="44"/>
        <v>Крупа кукурузная</v>
      </c>
      <c r="AX71" s="101" t="str">
        <f t="shared" si="44"/>
        <v>Крупа манная</v>
      </c>
      <c r="AY71" s="101" t="str">
        <f t="shared" si="44"/>
        <v>Крупа перловая</v>
      </c>
      <c r="AZ71" s="101" t="str">
        <f t="shared" si="44"/>
        <v>Крупа пшеничная</v>
      </c>
      <c r="BA71" s="101" t="str">
        <f t="shared" si="44"/>
        <v>Крупа пшено</v>
      </c>
      <c r="BB71" s="101" t="str">
        <f t="shared" si="44"/>
        <v>Крупа ячневая</v>
      </c>
      <c r="BC71" s="101" t="str">
        <f t="shared" si="44"/>
        <v>Рис</v>
      </c>
      <c r="BD71" s="101" t="str">
        <f t="shared" si="44"/>
        <v>Цыпленок бройлер</v>
      </c>
      <c r="BE71" s="101" t="str">
        <f t="shared" si="44"/>
        <v>Филе куриное</v>
      </c>
      <c r="BF71" s="101" t="str">
        <f>BF7</f>
        <v>Фарш говяжий</v>
      </c>
      <c r="BG71" s="101" t="str">
        <f>BG7</f>
        <v>Печень куриная</v>
      </c>
      <c r="BH71" s="101" t="str">
        <f>BH7</f>
        <v>Филе минтая</v>
      </c>
      <c r="BI71" s="101" t="str">
        <f t="shared" ref="BI71:BQ71" si="46">BI7</f>
        <v>Филе сельди слабосол.</v>
      </c>
      <c r="BJ71" s="101" t="str">
        <f t="shared" si="46"/>
        <v>Картофель</v>
      </c>
      <c r="BK71" s="101" t="str">
        <f t="shared" si="46"/>
        <v>Морковь</v>
      </c>
      <c r="BL71" s="101" t="str">
        <f t="shared" si="46"/>
        <v>Лук</v>
      </c>
      <c r="BM71" s="101" t="str">
        <f t="shared" si="46"/>
        <v>Капуста</v>
      </c>
      <c r="BN71" s="101" t="str">
        <f t="shared" si="46"/>
        <v>Свекла</v>
      </c>
      <c r="BO71" s="101" t="str">
        <f t="shared" si="46"/>
        <v>Томатная паста</v>
      </c>
      <c r="BP71" s="101" t="str">
        <f t="shared" si="46"/>
        <v>Масло растительное</v>
      </c>
      <c r="BQ71" s="101" t="str">
        <f t="shared" si="46"/>
        <v>Соль</v>
      </c>
      <c r="BR71" s="113" t="str">
        <f t="shared" ref="BR71" si="47">BR7</f>
        <v>Лимонная кислота</v>
      </c>
      <c r="BS71" s="112" t="s">
        <v>5</v>
      </c>
      <c r="BT71" s="112" t="s">
        <v>6</v>
      </c>
    </row>
    <row r="72" spans="1:72" ht="28.5" customHeight="1" x14ac:dyDescent="0.3">
      <c r="A72" s="106"/>
      <c r="B72" s="5" t="s">
        <v>7</v>
      </c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35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13"/>
      <c r="BS72" s="112"/>
      <c r="BT72" s="112"/>
    </row>
    <row r="73" spans="1:72" x14ac:dyDescent="0.3">
      <c r="A73" s="107" t="s">
        <v>12</v>
      </c>
      <c r="B73" s="6" t="str">
        <f>B14</f>
        <v>Суп шахтерский</v>
      </c>
      <c r="C73" s="108">
        <f>$E$6</f>
        <v>1</v>
      </c>
      <c r="D73" s="6">
        <f t="shared" ref="D73:BQ77" si="48">D14</f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4.0000000000000001E-3</v>
      </c>
      <c r="L73" s="6">
        <f t="shared" si="48"/>
        <v>7.0000000000000001E-3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ref="AF73:AI76" si="49">AF14</f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8.0000000000000002E-3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2.9000000000000001E-2</v>
      </c>
      <c r="BE73" s="6">
        <f t="shared" si="48"/>
        <v>0</v>
      </c>
      <c r="BF73" s="6">
        <f t="shared" si="48"/>
        <v>0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0.1</v>
      </c>
      <c r="BK73" s="6">
        <f t="shared" si="48"/>
        <v>1.2500000000000001E-2</v>
      </c>
      <c r="BL73" s="6">
        <f t="shared" si="48"/>
        <v>1.2999999999999999E-2</v>
      </c>
      <c r="BM73" s="6">
        <f t="shared" si="48"/>
        <v>0</v>
      </c>
      <c r="BN73" s="6">
        <f t="shared" si="48"/>
        <v>0</v>
      </c>
      <c r="BO73" s="6">
        <f t="shared" si="48"/>
        <v>0</v>
      </c>
      <c r="BP73" s="6">
        <f t="shared" si="48"/>
        <v>3.0000000000000001E-3</v>
      </c>
      <c r="BQ73" s="6">
        <f t="shared" si="48"/>
        <v>2E-3</v>
      </c>
      <c r="BR73" s="93">
        <f t="shared" ref="BR73:BR76" si="50">BR14</f>
        <v>0</v>
      </c>
    </row>
    <row r="74" spans="1:72" x14ac:dyDescent="0.3">
      <c r="A74" s="107"/>
      <c r="B74" s="6" t="str">
        <f t="shared" ref="B74:B79" si="51">B15</f>
        <v>Капуста, тушеная с мясом</v>
      </c>
      <c r="C74" s="109"/>
      <c r="D74" s="6">
        <f t="shared" si="48"/>
        <v>0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2E-3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0.04</v>
      </c>
      <c r="BE74" s="6">
        <f t="shared" si="48"/>
        <v>0</v>
      </c>
      <c r="BF74" s="6">
        <f t="shared" si="48"/>
        <v>7.0000000000000001E-3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8.9999999999999993E-3</v>
      </c>
      <c r="BL74" s="6">
        <f t="shared" si="48"/>
        <v>1.4999999999999999E-2</v>
      </c>
      <c r="BM74" s="6">
        <f t="shared" si="48"/>
        <v>0.18</v>
      </c>
      <c r="BN74" s="6">
        <f t="shared" si="48"/>
        <v>0</v>
      </c>
      <c r="BO74" s="6">
        <f t="shared" si="48"/>
        <v>3.0000000000000001E-3</v>
      </c>
      <c r="BP74" s="6">
        <f t="shared" si="48"/>
        <v>4.0000000000000001E-3</v>
      </c>
      <c r="BQ74" s="6">
        <f t="shared" si="48"/>
        <v>2E-3</v>
      </c>
      <c r="BR74" s="93">
        <f t="shared" si="50"/>
        <v>0</v>
      </c>
    </row>
    <row r="75" spans="1:72" x14ac:dyDescent="0.3">
      <c r="A75" s="107"/>
      <c r="B75" s="6" t="str">
        <f t="shared" si="51"/>
        <v>Хлеб пшеничный</v>
      </c>
      <c r="C75" s="109"/>
      <c r="D75" s="6">
        <f t="shared" si="48"/>
        <v>0.03</v>
      </c>
      <c r="E75" s="6">
        <f t="shared" si="48"/>
        <v>0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3">
        <f t="shared" si="50"/>
        <v>0</v>
      </c>
    </row>
    <row r="76" spans="1:72" x14ac:dyDescent="0.3">
      <c r="A76" s="107"/>
      <c r="B76" s="6" t="str">
        <f t="shared" si="51"/>
        <v>Хлеб ржано-пшеничный</v>
      </c>
      <c r="C76" s="109"/>
      <c r="D76" s="6">
        <f t="shared" si="48"/>
        <v>0</v>
      </c>
      <c r="E76" s="6">
        <f t="shared" si="48"/>
        <v>0.05</v>
      </c>
      <c r="F76" s="6">
        <f t="shared" si="48"/>
        <v>0</v>
      </c>
      <c r="G76" s="6">
        <f t="shared" si="48"/>
        <v>0</v>
      </c>
      <c r="H76" s="6">
        <f t="shared" si="48"/>
        <v>0</v>
      </c>
      <c r="I76" s="6">
        <f t="shared" si="48"/>
        <v>0</v>
      </c>
      <c r="J76" s="6">
        <f t="shared" si="48"/>
        <v>0</v>
      </c>
      <c r="K76" s="6">
        <f t="shared" si="48"/>
        <v>0</v>
      </c>
      <c r="L76" s="6">
        <f t="shared" si="48"/>
        <v>0</v>
      </c>
      <c r="M76" s="6">
        <f t="shared" si="48"/>
        <v>0</v>
      </c>
      <c r="N76" s="6">
        <f t="shared" si="48"/>
        <v>0</v>
      </c>
      <c r="O76" s="6">
        <f t="shared" si="48"/>
        <v>0</v>
      </c>
      <c r="P76" s="6">
        <f t="shared" si="48"/>
        <v>0</v>
      </c>
      <c r="Q76" s="6">
        <f t="shared" si="48"/>
        <v>0</v>
      </c>
      <c r="R76" s="6">
        <f t="shared" si="48"/>
        <v>0</v>
      </c>
      <c r="S76" s="6">
        <f t="shared" si="48"/>
        <v>0</v>
      </c>
      <c r="T76" s="6">
        <f t="shared" si="48"/>
        <v>0</v>
      </c>
      <c r="U76" s="6">
        <f t="shared" si="48"/>
        <v>0</v>
      </c>
      <c r="V76" s="6">
        <f t="shared" si="48"/>
        <v>0</v>
      </c>
      <c r="W76" s="6">
        <f t="shared" si="48"/>
        <v>0</v>
      </c>
      <c r="X76" s="6">
        <f t="shared" si="48"/>
        <v>0</v>
      </c>
      <c r="Y76" s="6">
        <f t="shared" si="48"/>
        <v>0</v>
      </c>
      <c r="Z76" s="6">
        <f t="shared" si="48"/>
        <v>0</v>
      </c>
      <c r="AA76" s="6">
        <f t="shared" si="48"/>
        <v>0</v>
      </c>
      <c r="AB76" s="6">
        <f t="shared" si="48"/>
        <v>0</v>
      </c>
      <c r="AC76" s="6">
        <f t="shared" si="48"/>
        <v>0</v>
      </c>
      <c r="AD76" s="6">
        <f t="shared" si="48"/>
        <v>0</v>
      </c>
      <c r="AE76" s="6">
        <f t="shared" si="48"/>
        <v>0</v>
      </c>
      <c r="AF76" s="6">
        <f t="shared" si="49"/>
        <v>0</v>
      </c>
      <c r="AG76" s="6">
        <f t="shared" si="49"/>
        <v>0</v>
      </c>
      <c r="AH76" s="6">
        <f t="shared" si="49"/>
        <v>0</v>
      </c>
      <c r="AI76" s="6">
        <f t="shared" si="49"/>
        <v>0</v>
      </c>
      <c r="AJ76" s="6">
        <f t="shared" si="48"/>
        <v>0</v>
      </c>
      <c r="AK76" s="6">
        <f t="shared" si="48"/>
        <v>0</v>
      </c>
      <c r="AL76" s="6">
        <f t="shared" si="48"/>
        <v>0</v>
      </c>
      <c r="AM76" s="6">
        <f t="shared" si="48"/>
        <v>0</v>
      </c>
      <c r="AN76" s="6">
        <f t="shared" si="48"/>
        <v>0</v>
      </c>
      <c r="AO76" s="6">
        <f t="shared" si="48"/>
        <v>0</v>
      </c>
      <c r="AP76" s="6">
        <f t="shared" si="48"/>
        <v>0</v>
      </c>
      <c r="AQ76" s="6">
        <f t="shared" si="48"/>
        <v>0</v>
      </c>
      <c r="AR76" s="6">
        <f t="shared" si="48"/>
        <v>0</v>
      </c>
      <c r="AS76" s="6">
        <f t="shared" si="48"/>
        <v>0</v>
      </c>
      <c r="AT76" s="6">
        <f t="shared" si="48"/>
        <v>0</v>
      </c>
      <c r="AU76" s="6">
        <f t="shared" si="48"/>
        <v>0</v>
      </c>
      <c r="AV76" s="6">
        <f t="shared" si="48"/>
        <v>0</v>
      </c>
      <c r="AW76" s="6">
        <f t="shared" si="48"/>
        <v>0</v>
      </c>
      <c r="AX76" s="6">
        <f t="shared" si="48"/>
        <v>0</v>
      </c>
      <c r="AY76" s="6">
        <f t="shared" si="48"/>
        <v>0</v>
      </c>
      <c r="AZ76" s="6">
        <f t="shared" si="48"/>
        <v>0</v>
      </c>
      <c r="BA76" s="6">
        <f t="shared" si="48"/>
        <v>0</v>
      </c>
      <c r="BB76" s="6">
        <f t="shared" si="48"/>
        <v>0</v>
      </c>
      <c r="BC76" s="6">
        <f t="shared" si="48"/>
        <v>0</v>
      </c>
      <c r="BD76" s="6">
        <f t="shared" si="48"/>
        <v>0</v>
      </c>
      <c r="BE76" s="6">
        <f t="shared" si="48"/>
        <v>0</v>
      </c>
      <c r="BF76" s="6">
        <f t="shared" si="48"/>
        <v>0</v>
      </c>
      <c r="BG76" s="6">
        <f t="shared" si="48"/>
        <v>0</v>
      </c>
      <c r="BH76" s="6">
        <f t="shared" si="48"/>
        <v>0</v>
      </c>
      <c r="BI76" s="6">
        <f t="shared" si="48"/>
        <v>0</v>
      </c>
      <c r="BJ76" s="6">
        <f t="shared" si="48"/>
        <v>0</v>
      </c>
      <c r="BK76" s="6">
        <f t="shared" si="48"/>
        <v>0</v>
      </c>
      <c r="BL76" s="6">
        <f t="shared" si="48"/>
        <v>0</v>
      </c>
      <c r="BM76" s="6">
        <f t="shared" si="48"/>
        <v>0</v>
      </c>
      <c r="BN76" s="6">
        <f t="shared" si="48"/>
        <v>0</v>
      </c>
      <c r="BO76" s="6">
        <f t="shared" si="48"/>
        <v>0</v>
      </c>
      <c r="BP76" s="6">
        <f t="shared" si="48"/>
        <v>0</v>
      </c>
      <c r="BQ76" s="6">
        <f t="shared" si="48"/>
        <v>0</v>
      </c>
      <c r="BR76" s="93">
        <f t="shared" si="50"/>
        <v>0</v>
      </c>
    </row>
    <row r="77" spans="1:72" x14ac:dyDescent="0.3">
      <c r="A77" s="107"/>
      <c r="B77" s="6" t="str">
        <f t="shared" si="51"/>
        <v>Компот из сухофруктов</v>
      </c>
      <c r="C77" s="109"/>
      <c r="D77" s="6">
        <f t="shared" si="48"/>
        <v>0</v>
      </c>
      <c r="E77" s="6">
        <f t="shared" si="48"/>
        <v>0</v>
      </c>
      <c r="F77" s="6">
        <f t="shared" si="48"/>
        <v>1.4999999999999999E-2</v>
      </c>
      <c r="G77" s="6">
        <f t="shared" ref="G77:BQ79" si="52">G18</f>
        <v>0</v>
      </c>
      <c r="H77" s="6">
        <f t="shared" si="52"/>
        <v>0</v>
      </c>
      <c r="I77" s="6">
        <f t="shared" si="52"/>
        <v>0</v>
      </c>
      <c r="J77" s="6">
        <f t="shared" si="52"/>
        <v>0</v>
      </c>
      <c r="K77" s="6">
        <f t="shared" si="52"/>
        <v>0</v>
      </c>
      <c r="L77" s="6">
        <f t="shared" si="52"/>
        <v>0</v>
      </c>
      <c r="M77" s="6">
        <f t="shared" si="52"/>
        <v>0</v>
      </c>
      <c r="N77" s="6">
        <f t="shared" si="52"/>
        <v>0</v>
      </c>
      <c r="O77" s="6">
        <f t="shared" si="52"/>
        <v>0</v>
      </c>
      <c r="P77" s="6">
        <f t="shared" si="52"/>
        <v>0</v>
      </c>
      <c r="Q77" s="6">
        <f t="shared" si="52"/>
        <v>0</v>
      </c>
      <c r="R77" s="6">
        <f t="shared" si="52"/>
        <v>0</v>
      </c>
      <c r="S77" s="6">
        <f t="shared" si="52"/>
        <v>0</v>
      </c>
      <c r="T77" s="6">
        <f t="shared" si="52"/>
        <v>0</v>
      </c>
      <c r="U77" s="6">
        <f t="shared" si="52"/>
        <v>0</v>
      </c>
      <c r="V77" s="6">
        <f t="shared" si="52"/>
        <v>0</v>
      </c>
      <c r="W77" s="6">
        <f t="shared" si="52"/>
        <v>0</v>
      </c>
      <c r="X77" s="6">
        <f t="shared" si="52"/>
        <v>0</v>
      </c>
      <c r="Y77" s="6">
        <f t="shared" si="52"/>
        <v>0</v>
      </c>
      <c r="Z77" s="6">
        <f t="shared" si="52"/>
        <v>0</v>
      </c>
      <c r="AA77" s="6">
        <f t="shared" si="52"/>
        <v>0</v>
      </c>
      <c r="AB77" s="6">
        <f t="shared" si="52"/>
        <v>0</v>
      </c>
      <c r="AC77" s="6">
        <f t="shared" si="52"/>
        <v>0</v>
      </c>
      <c r="AD77" s="6">
        <f t="shared" si="52"/>
        <v>2.1999999999999999E-2</v>
      </c>
      <c r="AE77" s="6">
        <f t="shared" si="52"/>
        <v>0</v>
      </c>
      <c r="AF77" s="6">
        <f t="shared" ref="AF77:AI77" si="53">AF18</f>
        <v>0</v>
      </c>
      <c r="AG77" s="6">
        <f t="shared" si="53"/>
        <v>0</v>
      </c>
      <c r="AH77" s="6">
        <f t="shared" si="53"/>
        <v>0</v>
      </c>
      <c r="AI77" s="6">
        <f t="shared" si="53"/>
        <v>0</v>
      </c>
      <c r="AJ77" s="6">
        <f t="shared" si="52"/>
        <v>0</v>
      </c>
      <c r="AK77" s="6">
        <f t="shared" si="52"/>
        <v>0</v>
      </c>
      <c r="AL77" s="6">
        <f t="shared" si="52"/>
        <v>0</v>
      </c>
      <c r="AM77" s="6">
        <f t="shared" si="52"/>
        <v>0</v>
      </c>
      <c r="AN77" s="6">
        <f t="shared" si="52"/>
        <v>0</v>
      </c>
      <c r="AO77" s="6">
        <f t="shared" si="52"/>
        <v>0</v>
      </c>
      <c r="AP77" s="6">
        <f t="shared" si="52"/>
        <v>0</v>
      </c>
      <c r="AQ77" s="6">
        <f t="shared" si="52"/>
        <v>0</v>
      </c>
      <c r="AR77" s="6">
        <f t="shared" si="52"/>
        <v>0</v>
      </c>
      <c r="AS77" s="6">
        <f t="shared" si="52"/>
        <v>0</v>
      </c>
      <c r="AT77" s="6">
        <f t="shared" si="52"/>
        <v>0</v>
      </c>
      <c r="AU77" s="6">
        <f t="shared" si="52"/>
        <v>0</v>
      </c>
      <c r="AV77" s="6">
        <f t="shared" si="52"/>
        <v>0</v>
      </c>
      <c r="AW77" s="6">
        <f t="shared" si="52"/>
        <v>0</v>
      </c>
      <c r="AX77" s="6">
        <f t="shared" si="52"/>
        <v>0</v>
      </c>
      <c r="AY77" s="6">
        <f t="shared" si="52"/>
        <v>0</v>
      </c>
      <c r="AZ77" s="6">
        <f t="shared" si="52"/>
        <v>0</v>
      </c>
      <c r="BA77" s="6">
        <f t="shared" si="52"/>
        <v>0</v>
      </c>
      <c r="BB77" s="6">
        <f t="shared" si="52"/>
        <v>0</v>
      </c>
      <c r="BC77" s="6">
        <f t="shared" si="52"/>
        <v>0</v>
      </c>
      <c r="BD77" s="6">
        <f t="shared" si="52"/>
        <v>0</v>
      </c>
      <c r="BE77" s="6">
        <f t="shared" si="52"/>
        <v>0</v>
      </c>
      <c r="BF77" s="6">
        <f t="shared" si="52"/>
        <v>0</v>
      </c>
      <c r="BG77" s="6">
        <f t="shared" si="52"/>
        <v>0</v>
      </c>
      <c r="BH77" s="6">
        <f t="shared" si="52"/>
        <v>0</v>
      </c>
      <c r="BI77" s="6">
        <f t="shared" si="52"/>
        <v>0</v>
      </c>
      <c r="BJ77" s="6">
        <f t="shared" si="52"/>
        <v>0</v>
      </c>
      <c r="BK77" s="6">
        <f t="shared" si="52"/>
        <v>0</v>
      </c>
      <c r="BL77" s="6">
        <f t="shared" si="52"/>
        <v>0</v>
      </c>
      <c r="BM77" s="6">
        <f t="shared" si="52"/>
        <v>0</v>
      </c>
      <c r="BN77" s="6">
        <f t="shared" si="52"/>
        <v>0</v>
      </c>
      <c r="BO77" s="6">
        <f t="shared" si="52"/>
        <v>0</v>
      </c>
      <c r="BP77" s="6">
        <f t="shared" si="52"/>
        <v>0</v>
      </c>
      <c r="BQ77" s="6">
        <f t="shared" si="52"/>
        <v>0</v>
      </c>
      <c r="BR77" s="93">
        <f t="shared" ref="BR77" si="54">BR18</f>
        <v>5.0000000000000002E-5</v>
      </c>
    </row>
    <row r="78" spans="1:72" x14ac:dyDescent="0.3">
      <c r="A78" s="107"/>
      <c r="B78" s="6">
        <f t="shared" si="51"/>
        <v>0</v>
      </c>
      <c r="C78" s="109"/>
      <c r="D78" s="6">
        <f t="shared" ref="D78:BQ79" si="55">D19</f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6">AF19</f>
        <v>0</v>
      </c>
      <c r="AG78" s="6">
        <f t="shared" si="56"/>
        <v>0</v>
      </c>
      <c r="AH78" s="6">
        <f t="shared" si="56"/>
        <v>0</v>
      </c>
      <c r="AI78" s="6">
        <f t="shared" si="56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3">
        <f t="shared" ref="BR78" si="57">BR19</f>
        <v>0</v>
      </c>
    </row>
    <row r="79" spans="1:72" x14ac:dyDescent="0.3">
      <c r="A79" s="107"/>
      <c r="B79" s="6">
        <f t="shared" si="51"/>
        <v>0</v>
      </c>
      <c r="C79" s="110"/>
      <c r="D79" s="6">
        <f t="shared" si="55"/>
        <v>0</v>
      </c>
      <c r="E79" s="6">
        <f t="shared" si="55"/>
        <v>0</v>
      </c>
      <c r="F79" s="6">
        <f t="shared" si="55"/>
        <v>0</v>
      </c>
      <c r="G79" s="6">
        <f t="shared" si="55"/>
        <v>0</v>
      </c>
      <c r="H79" s="6">
        <f t="shared" si="55"/>
        <v>0</v>
      </c>
      <c r="I79" s="6">
        <f t="shared" si="55"/>
        <v>0</v>
      </c>
      <c r="J79" s="6">
        <f t="shared" si="55"/>
        <v>0</v>
      </c>
      <c r="K79" s="6">
        <f t="shared" si="55"/>
        <v>0</v>
      </c>
      <c r="L79" s="6">
        <f t="shared" si="55"/>
        <v>0</v>
      </c>
      <c r="M79" s="6">
        <f t="shared" si="55"/>
        <v>0</v>
      </c>
      <c r="N79" s="6">
        <f t="shared" si="55"/>
        <v>0</v>
      </c>
      <c r="O79" s="6">
        <f t="shared" si="55"/>
        <v>0</v>
      </c>
      <c r="P79" s="6">
        <f t="shared" si="55"/>
        <v>0</v>
      </c>
      <c r="Q79" s="6">
        <f t="shared" si="55"/>
        <v>0</v>
      </c>
      <c r="R79" s="6">
        <f t="shared" si="55"/>
        <v>0</v>
      </c>
      <c r="S79" s="6">
        <f t="shared" si="55"/>
        <v>0</v>
      </c>
      <c r="T79" s="6">
        <f t="shared" si="55"/>
        <v>0</v>
      </c>
      <c r="U79" s="6">
        <f t="shared" si="55"/>
        <v>0</v>
      </c>
      <c r="V79" s="6">
        <f t="shared" si="55"/>
        <v>0</v>
      </c>
      <c r="W79" s="6">
        <f t="shared" si="52"/>
        <v>0</v>
      </c>
      <c r="X79" s="6">
        <f t="shared" si="55"/>
        <v>0</v>
      </c>
      <c r="Y79" s="6">
        <f t="shared" si="55"/>
        <v>0</v>
      </c>
      <c r="Z79" s="6">
        <f t="shared" si="55"/>
        <v>0</v>
      </c>
      <c r="AA79" s="6">
        <f t="shared" si="55"/>
        <v>0</v>
      </c>
      <c r="AB79" s="6">
        <f t="shared" si="55"/>
        <v>0</v>
      </c>
      <c r="AC79" s="6">
        <f t="shared" si="55"/>
        <v>0</v>
      </c>
      <c r="AD79" s="6">
        <f t="shared" si="55"/>
        <v>0</v>
      </c>
      <c r="AE79" s="6">
        <f t="shared" si="55"/>
        <v>0</v>
      </c>
      <c r="AF79" s="6">
        <f t="shared" ref="AF79:AI79" si="58">AF20</f>
        <v>0</v>
      </c>
      <c r="AG79" s="6">
        <f t="shared" si="58"/>
        <v>0</v>
      </c>
      <c r="AH79" s="6">
        <f t="shared" si="58"/>
        <v>0</v>
      </c>
      <c r="AI79" s="6">
        <f t="shared" si="58"/>
        <v>0</v>
      </c>
      <c r="AJ79" s="6">
        <f t="shared" si="55"/>
        <v>0</v>
      </c>
      <c r="AK79" s="6">
        <f t="shared" si="55"/>
        <v>0</v>
      </c>
      <c r="AL79" s="6">
        <f t="shared" si="55"/>
        <v>0</v>
      </c>
      <c r="AM79" s="6">
        <f t="shared" si="55"/>
        <v>0</v>
      </c>
      <c r="AN79" s="6">
        <f t="shared" si="55"/>
        <v>0</v>
      </c>
      <c r="AO79" s="6">
        <f t="shared" si="55"/>
        <v>0</v>
      </c>
      <c r="AP79" s="6">
        <f t="shared" si="55"/>
        <v>0</v>
      </c>
      <c r="AQ79" s="6">
        <f t="shared" si="55"/>
        <v>0</v>
      </c>
      <c r="AR79" s="6">
        <f t="shared" si="55"/>
        <v>0</v>
      </c>
      <c r="AS79" s="6">
        <f t="shared" si="55"/>
        <v>0</v>
      </c>
      <c r="AT79" s="6">
        <f t="shared" si="55"/>
        <v>0</v>
      </c>
      <c r="AU79" s="6">
        <f t="shared" si="55"/>
        <v>0</v>
      </c>
      <c r="AV79" s="6">
        <f t="shared" si="55"/>
        <v>0</v>
      </c>
      <c r="AW79" s="6">
        <f t="shared" si="55"/>
        <v>0</v>
      </c>
      <c r="AX79" s="6">
        <f t="shared" si="55"/>
        <v>0</v>
      </c>
      <c r="AY79" s="6">
        <f t="shared" si="55"/>
        <v>0</v>
      </c>
      <c r="AZ79" s="6">
        <f t="shared" si="55"/>
        <v>0</v>
      </c>
      <c r="BA79" s="6">
        <f t="shared" si="55"/>
        <v>0</v>
      </c>
      <c r="BB79" s="6">
        <f t="shared" si="55"/>
        <v>0</v>
      </c>
      <c r="BC79" s="6">
        <f t="shared" si="55"/>
        <v>0</v>
      </c>
      <c r="BD79" s="6">
        <f t="shared" si="55"/>
        <v>0</v>
      </c>
      <c r="BE79" s="6">
        <f t="shared" si="55"/>
        <v>0</v>
      </c>
      <c r="BF79" s="6">
        <f t="shared" si="55"/>
        <v>0</v>
      </c>
      <c r="BG79" s="6">
        <f t="shared" si="55"/>
        <v>0</v>
      </c>
      <c r="BH79" s="6">
        <f t="shared" si="55"/>
        <v>0</v>
      </c>
      <c r="BI79" s="6">
        <f t="shared" si="55"/>
        <v>0</v>
      </c>
      <c r="BJ79" s="6">
        <f t="shared" si="55"/>
        <v>0</v>
      </c>
      <c r="BK79" s="6">
        <f t="shared" si="55"/>
        <v>0</v>
      </c>
      <c r="BL79" s="6">
        <f t="shared" si="55"/>
        <v>0</v>
      </c>
      <c r="BM79" s="6">
        <f t="shared" si="55"/>
        <v>0</v>
      </c>
      <c r="BN79" s="6">
        <f t="shared" si="55"/>
        <v>0</v>
      </c>
      <c r="BO79" s="6">
        <f t="shared" si="55"/>
        <v>0</v>
      </c>
      <c r="BP79" s="6">
        <f t="shared" si="55"/>
        <v>0</v>
      </c>
      <c r="BQ79" s="6">
        <f t="shared" si="55"/>
        <v>0</v>
      </c>
      <c r="BR79" s="93">
        <f t="shared" ref="BR79" si="59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0.03</v>
      </c>
      <c r="E80" s="19">
        <f t="shared" ref="E80:BQ80" si="60">SUM(E73:E79)</f>
        <v>0.05</v>
      </c>
      <c r="F80" s="19">
        <f t="shared" si="60"/>
        <v>1.4999999999999999E-2</v>
      </c>
      <c r="G80" s="19">
        <f t="shared" si="60"/>
        <v>0</v>
      </c>
      <c r="H80" s="19">
        <f t="shared" si="60"/>
        <v>0</v>
      </c>
      <c r="I80" s="19">
        <f t="shared" si="60"/>
        <v>0</v>
      </c>
      <c r="J80" s="19">
        <f t="shared" si="60"/>
        <v>0</v>
      </c>
      <c r="K80" s="19">
        <f t="shared" si="60"/>
        <v>6.0000000000000001E-3</v>
      </c>
      <c r="L80" s="19">
        <f t="shared" si="60"/>
        <v>7.0000000000000001E-3</v>
      </c>
      <c r="M80" s="19">
        <f t="shared" si="60"/>
        <v>0</v>
      </c>
      <c r="N80" s="19">
        <f t="shared" si="60"/>
        <v>0</v>
      </c>
      <c r="O80" s="19">
        <f t="shared" si="60"/>
        <v>0</v>
      </c>
      <c r="P80" s="19">
        <f t="shared" si="60"/>
        <v>0</v>
      </c>
      <c r="Q80" s="19">
        <f t="shared" si="60"/>
        <v>0</v>
      </c>
      <c r="R80" s="19">
        <f t="shared" si="60"/>
        <v>0</v>
      </c>
      <c r="S80" s="19">
        <f t="shared" si="60"/>
        <v>0</v>
      </c>
      <c r="T80" s="19">
        <f t="shared" si="60"/>
        <v>0</v>
      </c>
      <c r="U80" s="19">
        <f t="shared" si="60"/>
        <v>0</v>
      </c>
      <c r="V80" s="19">
        <f t="shared" si="60"/>
        <v>0</v>
      </c>
      <c r="W80" s="19">
        <f>SUM(W73:W79)</f>
        <v>0</v>
      </c>
      <c r="X80" s="19">
        <f t="shared" si="60"/>
        <v>0</v>
      </c>
      <c r="Y80" s="19">
        <f t="shared" si="60"/>
        <v>0</v>
      </c>
      <c r="Z80" s="19">
        <f t="shared" si="60"/>
        <v>0</v>
      </c>
      <c r="AA80" s="19">
        <f t="shared" si="60"/>
        <v>0</v>
      </c>
      <c r="AB80" s="19">
        <f t="shared" si="60"/>
        <v>0</v>
      </c>
      <c r="AC80" s="19">
        <f t="shared" si="60"/>
        <v>0</v>
      </c>
      <c r="AD80" s="19">
        <f t="shared" si="60"/>
        <v>2.1999999999999999E-2</v>
      </c>
      <c r="AE80" s="19">
        <f t="shared" si="60"/>
        <v>0</v>
      </c>
      <c r="AF80" s="19">
        <f t="shared" ref="AF80:AI80" si="61">SUM(AF73:AF79)</f>
        <v>0</v>
      </c>
      <c r="AG80" s="19">
        <f t="shared" si="61"/>
        <v>0</v>
      </c>
      <c r="AH80" s="19">
        <f t="shared" si="61"/>
        <v>0</v>
      </c>
      <c r="AI80" s="19">
        <f t="shared" si="61"/>
        <v>0</v>
      </c>
      <c r="AJ80" s="19">
        <f t="shared" si="60"/>
        <v>0</v>
      </c>
      <c r="AK80" s="19">
        <f t="shared" si="60"/>
        <v>0</v>
      </c>
      <c r="AL80" s="19">
        <f t="shared" si="60"/>
        <v>0</v>
      </c>
      <c r="AM80" s="19">
        <f t="shared" si="60"/>
        <v>0</v>
      </c>
      <c r="AN80" s="19">
        <f t="shared" si="60"/>
        <v>0</v>
      </c>
      <c r="AO80" s="19">
        <f t="shared" si="60"/>
        <v>0</v>
      </c>
      <c r="AP80" s="19">
        <f t="shared" si="60"/>
        <v>0</v>
      </c>
      <c r="AQ80" s="19">
        <f t="shared" si="60"/>
        <v>0</v>
      </c>
      <c r="AR80" s="19">
        <f t="shared" si="60"/>
        <v>0</v>
      </c>
      <c r="AS80" s="19">
        <f t="shared" si="60"/>
        <v>0</v>
      </c>
      <c r="AT80" s="19">
        <f t="shared" si="60"/>
        <v>0</v>
      </c>
      <c r="AU80" s="19">
        <f t="shared" si="60"/>
        <v>0</v>
      </c>
      <c r="AV80" s="19">
        <f t="shared" si="60"/>
        <v>8.0000000000000002E-3</v>
      </c>
      <c r="AW80" s="19">
        <f t="shared" si="60"/>
        <v>0</v>
      </c>
      <c r="AX80" s="19">
        <f t="shared" si="60"/>
        <v>0</v>
      </c>
      <c r="AY80" s="19">
        <f t="shared" si="60"/>
        <v>0</v>
      </c>
      <c r="AZ80" s="19">
        <f t="shared" si="60"/>
        <v>0</v>
      </c>
      <c r="BA80" s="19">
        <f t="shared" si="60"/>
        <v>0</v>
      </c>
      <c r="BB80" s="19">
        <f t="shared" si="60"/>
        <v>0</v>
      </c>
      <c r="BC80" s="19">
        <f t="shared" si="60"/>
        <v>0</v>
      </c>
      <c r="BD80" s="19">
        <f t="shared" si="60"/>
        <v>6.9000000000000006E-2</v>
      </c>
      <c r="BE80" s="19">
        <f t="shared" si="60"/>
        <v>0</v>
      </c>
      <c r="BF80" s="19">
        <f t="shared" si="60"/>
        <v>7.0000000000000001E-3</v>
      </c>
      <c r="BG80" s="19">
        <f t="shared" si="60"/>
        <v>0</v>
      </c>
      <c r="BH80" s="19">
        <f t="shared" si="60"/>
        <v>0</v>
      </c>
      <c r="BI80" s="19">
        <f t="shared" si="60"/>
        <v>0</v>
      </c>
      <c r="BJ80" s="19">
        <f t="shared" si="60"/>
        <v>0.1</v>
      </c>
      <c r="BK80" s="19">
        <f t="shared" si="60"/>
        <v>2.1499999999999998E-2</v>
      </c>
      <c r="BL80" s="19">
        <f t="shared" si="60"/>
        <v>2.7999999999999997E-2</v>
      </c>
      <c r="BM80" s="19">
        <f t="shared" si="60"/>
        <v>0.18</v>
      </c>
      <c r="BN80" s="19">
        <f t="shared" si="60"/>
        <v>0</v>
      </c>
      <c r="BO80" s="19">
        <f t="shared" si="60"/>
        <v>3.0000000000000001E-3</v>
      </c>
      <c r="BP80" s="19">
        <f t="shared" si="60"/>
        <v>7.0000000000000001E-3</v>
      </c>
      <c r="BQ80" s="19">
        <f t="shared" si="60"/>
        <v>4.0000000000000001E-3</v>
      </c>
      <c r="BR80" s="94">
        <f t="shared" ref="BR80" si="62">SUM(BR73:BR79)</f>
        <v>5.0000000000000002E-5</v>
      </c>
    </row>
    <row r="81" spans="1:72" ht="17.399999999999999" x14ac:dyDescent="0.35">
      <c r="B81" s="20" t="s">
        <v>24</v>
      </c>
      <c r="C81" s="18"/>
      <c r="D81" s="21">
        <f t="shared" ref="D81:BQ81" si="63">PRODUCT(D80,$E$6)</f>
        <v>0.03</v>
      </c>
      <c r="E81" s="21">
        <f t="shared" si="63"/>
        <v>0.05</v>
      </c>
      <c r="F81" s="21">
        <f t="shared" si="63"/>
        <v>1.4999999999999999E-2</v>
      </c>
      <c r="G81" s="21">
        <f t="shared" si="63"/>
        <v>0</v>
      </c>
      <c r="H81" s="21">
        <f t="shared" si="63"/>
        <v>0</v>
      </c>
      <c r="I81" s="21">
        <f t="shared" si="63"/>
        <v>0</v>
      </c>
      <c r="J81" s="21">
        <f t="shared" si="63"/>
        <v>0</v>
      </c>
      <c r="K81" s="21">
        <f t="shared" si="63"/>
        <v>6.0000000000000001E-3</v>
      </c>
      <c r="L81" s="21">
        <f t="shared" si="63"/>
        <v>7.0000000000000001E-3</v>
      </c>
      <c r="M81" s="21">
        <f t="shared" si="63"/>
        <v>0</v>
      </c>
      <c r="N81" s="21">
        <f t="shared" si="63"/>
        <v>0</v>
      </c>
      <c r="O81" s="21">
        <f t="shared" si="63"/>
        <v>0</v>
      </c>
      <c r="P81" s="21">
        <f t="shared" si="63"/>
        <v>0</v>
      </c>
      <c r="Q81" s="21">
        <f t="shared" si="63"/>
        <v>0</v>
      </c>
      <c r="R81" s="21">
        <f t="shared" si="63"/>
        <v>0</v>
      </c>
      <c r="S81" s="21">
        <f t="shared" si="63"/>
        <v>0</v>
      </c>
      <c r="T81" s="21">
        <f t="shared" si="63"/>
        <v>0</v>
      </c>
      <c r="U81" s="21">
        <f t="shared" si="63"/>
        <v>0</v>
      </c>
      <c r="V81" s="21">
        <f t="shared" si="63"/>
        <v>0</v>
      </c>
      <c r="W81" s="21">
        <f>PRODUCT(W80,$E$6)</f>
        <v>0</v>
      </c>
      <c r="X81" s="21">
        <f t="shared" si="63"/>
        <v>0</v>
      </c>
      <c r="Y81" s="21">
        <f t="shared" si="63"/>
        <v>0</v>
      </c>
      <c r="Z81" s="21">
        <f t="shared" si="63"/>
        <v>0</v>
      </c>
      <c r="AA81" s="21">
        <f t="shared" si="63"/>
        <v>0</v>
      </c>
      <c r="AB81" s="21">
        <f t="shared" si="63"/>
        <v>0</v>
      </c>
      <c r="AC81" s="21">
        <f t="shared" si="63"/>
        <v>0</v>
      </c>
      <c r="AD81" s="21">
        <f t="shared" si="63"/>
        <v>2.1999999999999999E-2</v>
      </c>
      <c r="AE81" s="21">
        <f t="shared" si="63"/>
        <v>0</v>
      </c>
      <c r="AF81" s="21">
        <f t="shared" ref="AF81:AI81" si="64">PRODUCT(AF80,$E$6)</f>
        <v>0</v>
      </c>
      <c r="AG81" s="21">
        <f t="shared" si="64"/>
        <v>0</v>
      </c>
      <c r="AH81" s="21">
        <f t="shared" si="64"/>
        <v>0</v>
      </c>
      <c r="AI81" s="21">
        <f t="shared" si="64"/>
        <v>0</v>
      </c>
      <c r="AJ81" s="21">
        <f t="shared" si="63"/>
        <v>0</v>
      </c>
      <c r="AK81" s="21">
        <f t="shared" si="63"/>
        <v>0</v>
      </c>
      <c r="AL81" s="21">
        <f t="shared" si="63"/>
        <v>0</v>
      </c>
      <c r="AM81" s="21">
        <f t="shared" si="63"/>
        <v>0</v>
      </c>
      <c r="AN81" s="21">
        <f t="shared" si="63"/>
        <v>0</v>
      </c>
      <c r="AO81" s="21">
        <f t="shared" si="63"/>
        <v>0</v>
      </c>
      <c r="AP81" s="21">
        <f t="shared" si="63"/>
        <v>0</v>
      </c>
      <c r="AQ81" s="21">
        <f t="shared" si="63"/>
        <v>0</v>
      </c>
      <c r="AR81" s="21">
        <f t="shared" si="63"/>
        <v>0</v>
      </c>
      <c r="AS81" s="21">
        <f t="shared" si="63"/>
        <v>0</v>
      </c>
      <c r="AT81" s="21">
        <f t="shared" si="63"/>
        <v>0</v>
      </c>
      <c r="AU81" s="21">
        <f t="shared" si="63"/>
        <v>0</v>
      </c>
      <c r="AV81" s="21">
        <f t="shared" si="63"/>
        <v>8.0000000000000002E-3</v>
      </c>
      <c r="AW81" s="21">
        <f t="shared" si="63"/>
        <v>0</v>
      </c>
      <c r="AX81" s="21">
        <f t="shared" si="63"/>
        <v>0</v>
      </c>
      <c r="AY81" s="21">
        <f t="shared" si="63"/>
        <v>0</v>
      </c>
      <c r="AZ81" s="21">
        <f t="shared" si="63"/>
        <v>0</v>
      </c>
      <c r="BA81" s="21">
        <f t="shared" si="63"/>
        <v>0</v>
      </c>
      <c r="BB81" s="21">
        <f t="shared" si="63"/>
        <v>0</v>
      </c>
      <c r="BC81" s="21">
        <f t="shared" si="63"/>
        <v>0</v>
      </c>
      <c r="BD81" s="21">
        <f t="shared" si="63"/>
        <v>6.9000000000000006E-2</v>
      </c>
      <c r="BE81" s="21">
        <f t="shared" si="63"/>
        <v>0</v>
      </c>
      <c r="BF81" s="21">
        <f t="shared" si="63"/>
        <v>7.0000000000000001E-3</v>
      </c>
      <c r="BG81" s="21">
        <f t="shared" si="63"/>
        <v>0</v>
      </c>
      <c r="BH81" s="21">
        <f t="shared" si="63"/>
        <v>0</v>
      </c>
      <c r="BI81" s="21">
        <f t="shared" si="63"/>
        <v>0</v>
      </c>
      <c r="BJ81" s="21">
        <f t="shared" si="63"/>
        <v>0.1</v>
      </c>
      <c r="BK81" s="21">
        <f t="shared" si="63"/>
        <v>2.1499999999999998E-2</v>
      </c>
      <c r="BL81" s="21">
        <f t="shared" si="63"/>
        <v>2.7999999999999997E-2</v>
      </c>
      <c r="BM81" s="21">
        <f t="shared" si="63"/>
        <v>0.18</v>
      </c>
      <c r="BN81" s="21">
        <f t="shared" si="63"/>
        <v>0</v>
      </c>
      <c r="BO81" s="21">
        <f t="shared" si="63"/>
        <v>3.0000000000000001E-3</v>
      </c>
      <c r="BP81" s="21">
        <f t="shared" si="63"/>
        <v>7.0000000000000001E-3</v>
      </c>
      <c r="BQ81" s="21">
        <f t="shared" si="63"/>
        <v>4.0000000000000001E-3</v>
      </c>
      <c r="BR81" s="95">
        <f t="shared" ref="BR81" si="65">PRODUCT(BR80,$E$6)</f>
        <v>5.0000000000000002E-5</v>
      </c>
      <c r="BS81" s="51"/>
      <c r="BT81" s="51"/>
    </row>
    <row r="83" spans="1:72" ht="17.399999999999999" x14ac:dyDescent="0.35">
      <c r="A83" s="24"/>
      <c r="B83" s="25" t="s">
        <v>26</v>
      </c>
      <c r="C83" s="26" t="s">
        <v>27</v>
      </c>
      <c r="D83" s="27">
        <f>D45</f>
        <v>78.180000000000007</v>
      </c>
      <c r="E83" s="27">
        <f t="shared" ref="E83:BQ83" si="66">E45</f>
        <v>82</v>
      </c>
      <c r="F83" s="27">
        <f t="shared" si="66"/>
        <v>82</v>
      </c>
      <c r="G83" s="27">
        <f t="shared" si="66"/>
        <v>624</v>
      </c>
      <c r="H83" s="27">
        <f t="shared" si="66"/>
        <v>1490</v>
      </c>
      <c r="I83" s="27">
        <f t="shared" si="66"/>
        <v>720</v>
      </c>
      <c r="J83" s="27">
        <f t="shared" si="66"/>
        <v>82.38</v>
      </c>
      <c r="K83" s="27">
        <f t="shared" si="66"/>
        <v>1038.8800000000001</v>
      </c>
      <c r="L83" s="27">
        <f t="shared" si="66"/>
        <v>231.94</v>
      </c>
      <c r="M83" s="27">
        <f t="shared" si="66"/>
        <v>738</v>
      </c>
      <c r="N83" s="27">
        <f t="shared" si="66"/>
        <v>114.89</v>
      </c>
      <c r="O83" s="27">
        <f t="shared" si="66"/>
        <v>359.11</v>
      </c>
      <c r="P83" s="27">
        <f t="shared" si="66"/>
        <v>428.95</v>
      </c>
      <c r="Q83" s="27">
        <f t="shared" si="66"/>
        <v>400</v>
      </c>
      <c r="R83" s="27">
        <f t="shared" si="66"/>
        <v>1210</v>
      </c>
      <c r="S83" s="27">
        <f t="shared" si="66"/>
        <v>207.5</v>
      </c>
      <c r="T83" s="27">
        <f t="shared" si="66"/>
        <v>207.5</v>
      </c>
      <c r="U83" s="27">
        <f t="shared" si="66"/>
        <v>852</v>
      </c>
      <c r="V83" s="27">
        <f t="shared" si="66"/>
        <v>352.56</v>
      </c>
      <c r="W83" s="27">
        <f>W45</f>
        <v>269</v>
      </c>
      <c r="X83" s="27">
        <f t="shared" si="66"/>
        <v>11.9</v>
      </c>
      <c r="Y83" s="27">
        <f t="shared" si="66"/>
        <v>0</v>
      </c>
      <c r="Z83" s="27">
        <f t="shared" si="66"/>
        <v>492</v>
      </c>
      <c r="AA83" s="27">
        <f t="shared" si="66"/>
        <v>382</v>
      </c>
      <c r="AB83" s="27">
        <f t="shared" si="66"/>
        <v>341</v>
      </c>
      <c r="AC83" s="27">
        <f t="shared" si="66"/>
        <v>261</v>
      </c>
      <c r="AD83" s="27">
        <f t="shared" si="66"/>
        <v>125</v>
      </c>
      <c r="AE83" s="27">
        <f t="shared" si="66"/>
        <v>607</v>
      </c>
      <c r="AF83" s="27">
        <f t="shared" si="66"/>
        <v>259</v>
      </c>
      <c r="AG83" s="27">
        <f t="shared" si="66"/>
        <v>188</v>
      </c>
      <c r="AH83" s="27">
        <f t="shared" si="66"/>
        <v>219</v>
      </c>
      <c r="AI83" s="27">
        <f t="shared" si="66"/>
        <v>156</v>
      </c>
      <c r="AJ83" s="27">
        <f t="shared" si="66"/>
        <v>227.27</v>
      </c>
      <c r="AK83" s="27">
        <f t="shared" si="66"/>
        <v>89</v>
      </c>
      <c r="AL83" s="27">
        <f t="shared" si="66"/>
        <v>62</v>
      </c>
      <c r="AM83" s="27">
        <f t="shared" si="66"/>
        <v>44.6</v>
      </c>
      <c r="AN83" s="27">
        <f t="shared" si="66"/>
        <v>200</v>
      </c>
      <c r="AO83" s="27">
        <f t="shared" si="66"/>
        <v>236</v>
      </c>
      <c r="AP83" s="27">
        <f t="shared" si="66"/>
        <v>0</v>
      </c>
      <c r="AQ83" s="27">
        <f t="shared" si="66"/>
        <v>277</v>
      </c>
      <c r="AR83" s="27">
        <f t="shared" si="66"/>
        <v>595</v>
      </c>
      <c r="AS83" s="27">
        <f t="shared" si="66"/>
        <v>235.63</v>
      </c>
      <c r="AT83" s="27">
        <f t="shared" si="66"/>
        <v>72.5</v>
      </c>
      <c r="AU83" s="27">
        <f t="shared" si="66"/>
        <v>69.33</v>
      </c>
      <c r="AV83" s="27">
        <f t="shared" si="66"/>
        <v>60.67</v>
      </c>
      <c r="AW83" s="27">
        <f t="shared" si="66"/>
        <v>67.14</v>
      </c>
      <c r="AX83" s="27">
        <f t="shared" si="66"/>
        <v>74.290000000000006</v>
      </c>
      <c r="AY83" s="27">
        <f t="shared" si="66"/>
        <v>51.25</v>
      </c>
      <c r="AZ83" s="27">
        <f t="shared" si="66"/>
        <v>77.14</v>
      </c>
      <c r="BA83" s="27">
        <f t="shared" si="66"/>
        <v>68</v>
      </c>
      <c r="BB83" s="27">
        <f t="shared" si="66"/>
        <v>60</v>
      </c>
      <c r="BC83" s="27">
        <f t="shared" si="66"/>
        <v>137.33000000000001</v>
      </c>
      <c r="BD83" s="27">
        <f t="shared" si="66"/>
        <v>319</v>
      </c>
      <c r="BE83" s="27">
        <f t="shared" si="66"/>
        <v>499</v>
      </c>
      <c r="BF83" s="27">
        <f t="shared" si="66"/>
        <v>564</v>
      </c>
      <c r="BG83" s="27">
        <f t="shared" si="66"/>
        <v>276</v>
      </c>
      <c r="BH83" s="27">
        <f t="shared" si="66"/>
        <v>524</v>
      </c>
      <c r="BI83" s="27">
        <f t="shared" si="66"/>
        <v>795</v>
      </c>
      <c r="BJ83" s="27">
        <f t="shared" si="66"/>
        <v>47</v>
      </c>
      <c r="BK83" s="27">
        <f t="shared" si="66"/>
        <v>36</v>
      </c>
      <c r="BL83" s="27">
        <f t="shared" si="66"/>
        <v>35</v>
      </c>
      <c r="BM83" s="27">
        <f t="shared" si="66"/>
        <v>41</v>
      </c>
      <c r="BN83" s="27">
        <f t="shared" si="66"/>
        <v>47</v>
      </c>
      <c r="BO83" s="27">
        <f t="shared" si="66"/>
        <v>314</v>
      </c>
      <c r="BP83" s="27">
        <f t="shared" si="66"/>
        <v>162.22</v>
      </c>
      <c r="BQ83" s="27">
        <f t="shared" si="66"/>
        <v>22</v>
      </c>
      <c r="BR83" s="94">
        <f t="shared" ref="BR83" si="67">BR45</f>
        <v>0</v>
      </c>
    </row>
    <row r="84" spans="1:72" ht="17.399999999999999" x14ac:dyDescent="0.35">
      <c r="B84" s="20" t="s">
        <v>28</v>
      </c>
      <c r="C84" s="18" t="s">
        <v>27</v>
      </c>
      <c r="D84" s="19">
        <f>D83/1000</f>
        <v>7.8180000000000013E-2</v>
      </c>
      <c r="E84" s="19">
        <f t="shared" ref="E84:BQ84" si="68">E83/1000</f>
        <v>8.2000000000000003E-2</v>
      </c>
      <c r="F84" s="19">
        <f t="shared" si="68"/>
        <v>8.2000000000000003E-2</v>
      </c>
      <c r="G84" s="19">
        <f t="shared" si="68"/>
        <v>0.624</v>
      </c>
      <c r="H84" s="19">
        <f t="shared" si="68"/>
        <v>1.49</v>
      </c>
      <c r="I84" s="19">
        <f t="shared" si="68"/>
        <v>0.72</v>
      </c>
      <c r="J84" s="19">
        <f t="shared" si="68"/>
        <v>8.2379999999999995E-2</v>
      </c>
      <c r="K84" s="19">
        <f t="shared" si="68"/>
        <v>1.03888</v>
      </c>
      <c r="L84" s="19">
        <f t="shared" si="68"/>
        <v>0.23194000000000001</v>
      </c>
      <c r="M84" s="19">
        <f t="shared" si="68"/>
        <v>0.73799999999999999</v>
      </c>
      <c r="N84" s="19">
        <f t="shared" si="68"/>
        <v>0.11489000000000001</v>
      </c>
      <c r="O84" s="19">
        <f t="shared" si="68"/>
        <v>0.35911000000000004</v>
      </c>
      <c r="P84" s="19">
        <f t="shared" si="68"/>
        <v>0.42895</v>
      </c>
      <c r="Q84" s="19">
        <f t="shared" si="68"/>
        <v>0.4</v>
      </c>
      <c r="R84" s="19">
        <f t="shared" si="68"/>
        <v>1.21</v>
      </c>
      <c r="S84" s="19">
        <f t="shared" si="68"/>
        <v>0.20749999999999999</v>
      </c>
      <c r="T84" s="19">
        <f t="shared" si="68"/>
        <v>0.20749999999999999</v>
      </c>
      <c r="U84" s="19">
        <f t="shared" si="68"/>
        <v>0.85199999999999998</v>
      </c>
      <c r="V84" s="19">
        <f t="shared" si="68"/>
        <v>0.35255999999999998</v>
      </c>
      <c r="W84" s="19">
        <f>W83/1000</f>
        <v>0.26900000000000002</v>
      </c>
      <c r="X84" s="19">
        <f t="shared" si="68"/>
        <v>1.1900000000000001E-2</v>
      </c>
      <c r="Y84" s="19">
        <f t="shared" si="68"/>
        <v>0</v>
      </c>
      <c r="Z84" s="19">
        <f t="shared" si="68"/>
        <v>0.49199999999999999</v>
      </c>
      <c r="AA84" s="19">
        <f t="shared" si="68"/>
        <v>0.38200000000000001</v>
      </c>
      <c r="AB84" s="19">
        <f t="shared" si="68"/>
        <v>0.34100000000000003</v>
      </c>
      <c r="AC84" s="19">
        <f t="shared" si="68"/>
        <v>0.26100000000000001</v>
      </c>
      <c r="AD84" s="19">
        <f t="shared" si="68"/>
        <v>0.125</v>
      </c>
      <c r="AE84" s="19">
        <f t="shared" si="68"/>
        <v>0.60699999999999998</v>
      </c>
      <c r="AF84" s="19">
        <f t="shared" ref="AF84:AI84" si="69">AF83/1000</f>
        <v>0.25900000000000001</v>
      </c>
      <c r="AG84" s="19">
        <f t="shared" si="69"/>
        <v>0.188</v>
      </c>
      <c r="AH84" s="19">
        <f t="shared" si="69"/>
        <v>0.219</v>
      </c>
      <c r="AI84" s="19">
        <f t="shared" si="69"/>
        <v>0.156</v>
      </c>
      <c r="AJ84" s="19">
        <f t="shared" si="68"/>
        <v>0.22727</v>
      </c>
      <c r="AK84" s="19">
        <f t="shared" si="68"/>
        <v>8.8999999999999996E-2</v>
      </c>
      <c r="AL84" s="19">
        <f t="shared" si="68"/>
        <v>6.2E-2</v>
      </c>
      <c r="AM84" s="19">
        <f t="shared" si="68"/>
        <v>4.4600000000000001E-2</v>
      </c>
      <c r="AN84" s="19">
        <f t="shared" si="68"/>
        <v>0.2</v>
      </c>
      <c r="AO84" s="19">
        <f t="shared" si="68"/>
        <v>0.23599999999999999</v>
      </c>
      <c r="AP84" s="19">
        <f t="shared" si="68"/>
        <v>0</v>
      </c>
      <c r="AQ84" s="19">
        <f t="shared" si="68"/>
        <v>0.27700000000000002</v>
      </c>
      <c r="AR84" s="19">
        <f t="shared" si="68"/>
        <v>0.59499999999999997</v>
      </c>
      <c r="AS84" s="19">
        <f t="shared" si="68"/>
        <v>0.23563000000000001</v>
      </c>
      <c r="AT84" s="19">
        <f t="shared" si="68"/>
        <v>7.2499999999999995E-2</v>
      </c>
      <c r="AU84" s="19">
        <f t="shared" si="68"/>
        <v>6.9330000000000003E-2</v>
      </c>
      <c r="AV84" s="19">
        <f t="shared" si="68"/>
        <v>6.0670000000000002E-2</v>
      </c>
      <c r="AW84" s="19">
        <f t="shared" si="68"/>
        <v>6.7140000000000005E-2</v>
      </c>
      <c r="AX84" s="19">
        <f t="shared" si="68"/>
        <v>7.4290000000000009E-2</v>
      </c>
      <c r="AY84" s="19">
        <f t="shared" si="68"/>
        <v>5.1249999999999997E-2</v>
      </c>
      <c r="AZ84" s="19">
        <f t="shared" si="68"/>
        <v>7.714E-2</v>
      </c>
      <c r="BA84" s="19">
        <f t="shared" si="68"/>
        <v>6.8000000000000005E-2</v>
      </c>
      <c r="BB84" s="19">
        <f t="shared" si="68"/>
        <v>0.06</v>
      </c>
      <c r="BC84" s="19">
        <f t="shared" si="68"/>
        <v>0.13733000000000001</v>
      </c>
      <c r="BD84" s="19">
        <f t="shared" si="68"/>
        <v>0.31900000000000001</v>
      </c>
      <c r="BE84" s="19">
        <f t="shared" si="68"/>
        <v>0.499</v>
      </c>
      <c r="BF84" s="19">
        <f t="shared" si="68"/>
        <v>0.56399999999999995</v>
      </c>
      <c r="BG84" s="19">
        <f t="shared" si="68"/>
        <v>0.27600000000000002</v>
      </c>
      <c r="BH84" s="19">
        <f t="shared" si="68"/>
        <v>0.52400000000000002</v>
      </c>
      <c r="BI84" s="19">
        <f t="shared" si="68"/>
        <v>0.79500000000000004</v>
      </c>
      <c r="BJ84" s="19">
        <f t="shared" si="68"/>
        <v>4.7E-2</v>
      </c>
      <c r="BK84" s="19">
        <f t="shared" si="68"/>
        <v>3.5999999999999997E-2</v>
      </c>
      <c r="BL84" s="19">
        <f t="shared" si="68"/>
        <v>3.5000000000000003E-2</v>
      </c>
      <c r="BM84" s="19">
        <f t="shared" si="68"/>
        <v>4.1000000000000002E-2</v>
      </c>
      <c r="BN84" s="19">
        <f t="shared" si="68"/>
        <v>4.7E-2</v>
      </c>
      <c r="BO84" s="19">
        <f t="shared" si="68"/>
        <v>0.314</v>
      </c>
      <c r="BP84" s="19">
        <f t="shared" si="68"/>
        <v>0.16222</v>
      </c>
      <c r="BQ84" s="19">
        <f t="shared" si="68"/>
        <v>2.1999999999999999E-2</v>
      </c>
      <c r="BR84" s="94">
        <f t="shared" ref="BR84" si="70">BR83/1000</f>
        <v>0</v>
      </c>
    </row>
    <row r="85" spans="1:72" ht="17.399999999999999" x14ac:dyDescent="0.35">
      <c r="A85" s="28"/>
      <c r="B85" s="29" t="s">
        <v>29</v>
      </c>
      <c r="C85" s="111"/>
      <c r="D85" s="30">
        <f>D81*D83</f>
        <v>2.3454000000000002</v>
      </c>
      <c r="E85" s="30">
        <f t="shared" ref="E85:BQ85" si="71">E81*E83</f>
        <v>4.1000000000000005</v>
      </c>
      <c r="F85" s="30">
        <f t="shared" si="71"/>
        <v>1.23</v>
      </c>
      <c r="G85" s="30">
        <f t="shared" si="71"/>
        <v>0</v>
      </c>
      <c r="H85" s="30">
        <f t="shared" si="71"/>
        <v>0</v>
      </c>
      <c r="I85" s="30">
        <f t="shared" si="71"/>
        <v>0</v>
      </c>
      <c r="J85" s="30">
        <f t="shared" si="71"/>
        <v>0</v>
      </c>
      <c r="K85" s="30">
        <f t="shared" si="71"/>
        <v>6.2332800000000006</v>
      </c>
      <c r="L85" s="30">
        <f t="shared" si="71"/>
        <v>1.62358</v>
      </c>
      <c r="M85" s="30">
        <f t="shared" si="71"/>
        <v>0</v>
      </c>
      <c r="N85" s="30">
        <f t="shared" si="71"/>
        <v>0</v>
      </c>
      <c r="O85" s="30">
        <f t="shared" si="71"/>
        <v>0</v>
      </c>
      <c r="P85" s="30">
        <f t="shared" si="71"/>
        <v>0</v>
      </c>
      <c r="Q85" s="30">
        <f t="shared" si="71"/>
        <v>0</v>
      </c>
      <c r="R85" s="30">
        <f t="shared" si="71"/>
        <v>0</v>
      </c>
      <c r="S85" s="30">
        <f t="shared" si="71"/>
        <v>0</v>
      </c>
      <c r="T85" s="30">
        <f t="shared" si="71"/>
        <v>0</v>
      </c>
      <c r="U85" s="30">
        <f t="shared" si="71"/>
        <v>0</v>
      </c>
      <c r="V85" s="30">
        <f t="shared" si="71"/>
        <v>0</v>
      </c>
      <c r="W85" s="30">
        <f>W81*W83</f>
        <v>0</v>
      </c>
      <c r="X85" s="30">
        <f t="shared" si="71"/>
        <v>0</v>
      </c>
      <c r="Y85" s="30">
        <f t="shared" si="71"/>
        <v>0</v>
      </c>
      <c r="Z85" s="30">
        <f t="shared" si="71"/>
        <v>0</v>
      </c>
      <c r="AA85" s="30">
        <f t="shared" si="71"/>
        <v>0</v>
      </c>
      <c r="AB85" s="30">
        <f t="shared" si="71"/>
        <v>0</v>
      </c>
      <c r="AC85" s="30">
        <f t="shared" si="71"/>
        <v>0</v>
      </c>
      <c r="AD85" s="30">
        <f t="shared" si="71"/>
        <v>2.75</v>
      </c>
      <c r="AE85" s="30">
        <f t="shared" si="71"/>
        <v>0</v>
      </c>
      <c r="AF85" s="30">
        <f t="shared" ref="AF85:AI85" si="72">AF81*AF83</f>
        <v>0</v>
      </c>
      <c r="AG85" s="30">
        <f t="shared" si="72"/>
        <v>0</v>
      </c>
      <c r="AH85" s="30">
        <f t="shared" si="72"/>
        <v>0</v>
      </c>
      <c r="AI85" s="30">
        <f t="shared" si="72"/>
        <v>0</v>
      </c>
      <c r="AJ85" s="30">
        <f t="shared" si="71"/>
        <v>0</v>
      </c>
      <c r="AK85" s="30">
        <f t="shared" si="71"/>
        <v>0</v>
      </c>
      <c r="AL85" s="30">
        <f t="shared" si="71"/>
        <v>0</v>
      </c>
      <c r="AM85" s="30">
        <f t="shared" si="71"/>
        <v>0</v>
      </c>
      <c r="AN85" s="30">
        <f t="shared" si="71"/>
        <v>0</v>
      </c>
      <c r="AO85" s="30">
        <f t="shared" si="71"/>
        <v>0</v>
      </c>
      <c r="AP85" s="30">
        <f t="shared" si="71"/>
        <v>0</v>
      </c>
      <c r="AQ85" s="30">
        <f t="shared" si="71"/>
        <v>0</v>
      </c>
      <c r="AR85" s="30">
        <f t="shared" si="71"/>
        <v>0</v>
      </c>
      <c r="AS85" s="30">
        <f t="shared" si="71"/>
        <v>0</v>
      </c>
      <c r="AT85" s="30">
        <f t="shared" si="71"/>
        <v>0</v>
      </c>
      <c r="AU85" s="30">
        <f t="shared" si="71"/>
        <v>0</v>
      </c>
      <c r="AV85" s="30">
        <f t="shared" si="71"/>
        <v>0.48536000000000001</v>
      </c>
      <c r="AW85" s="30">
        <f t="shared" si="71"/>
        <v>0</v>
      </c>
      <c r="AX85" s="30">
        <f t="shared" si="71"/>
        <v>0</v>
      </c>
      <c r="AY85" s="30">
        <f t="shared" si="71"/>
        <v>0</v>
      </c>
      <c r="AZ85" s="30">
        <f t="shared" si="71"/>
        <v>0</v>
      </c>
      <c r="BA85" s="30">
        <f t="shared" si="71"/>
        <v>0</v>
      </c>
      <c r="BB85" s="30">
        <f t="shared" si="71"/>
        <v>0</v>
      </c>
      <c r="BC85" s="30">
        <f t="shared" si="71"/>
        <v>0</v>
      </c>
      <c r="BD85" s="30">
        <f t="shared" si="71"/>
        <v>22.011000000000003</v>
      </c>
      <c r="BE85" s="30">
        <f t="shared" si="71"/>
        <v>0</v>
      </c>
      <c r="BF85" s="30">
        <f t="shared" si="71"/>
        <v>3.948</v>
      </c>
      <c r="BG85" s="30">
        <f t="shared" si="71"/>
        <v>0</v>
      </c>
      <c r="BH85" s="30">
        <f t="shared" si="71"/>
        <v>0</v>
      </c>
      <c r="BI85" s="30">
        <f t="shared" si="71"/>
        <v>0</v>
      </c>
      <c r="BJ85" s="30">
        <f t="shared" si="71"/>
        <v>4.7</v>
      </c>
      <c r="BK85" s="30">
        <f t="shared" si="71"/>
        <v>0.77399999999999991</v>
      </c>
      <c r="BL85" s="30">
        <f t="shared" si="71"/>
        <v>0.97999999999999987</v>
      </c>
      <c r="BM85" s="30">
        <f t="shared" si="71"/>
        <v>7.38</v>
      </c>
      <c r="BN85" s="30">
        <f t="shared" si="71"/>
        <v>0</v>
      </c>
      <c r="BO85" s="30">
        <f t="shared" si="71"/>
        <v>0.94200000000000006</v>
      </c>
      <c r="BP85" s="30">
        <f t="shared" si="71"/>
        <v>1.13554</v>
      </c>
      <c r="BQ85" s="30">
        <f t="shared" si="71"/>
        <v>8.7999999999999995E-2</v>
      </c>
      <c r="BR85" s="97">
        <f t="shared" ref="BR85" si="73">BR81*BR83</f>
        <v>0</v>
      </c>
      <c r="BS85" s="31">
        <f>SUM(D85:BQ85)</f>
        <v>60.726160000000007</v>
      </c>
      <c r="BT85" s="32">
        <f>BS85/$C$9</f>
        <v>60.726160000000007</v>
      </c>
    </row>
    <row r="86" spans="1:72" ht="17.399999999999999" x14ac:dyDescent="0.35">
      <c r="A86" s="28"/>
      <c r="B86" s="29" t="s">
        <v>30</v>
      </c>
      <c r="C86" s="111"/>
      <c r="D86" s="30">
        <f>D81*D83</f>
        <v>2.3454000000000002</v>
      </c>
      <c r="E86" s="30">
        <f t="shared" ref="E86:BQ86" si="74">E81*E83</f>
        <v>4.1000000000000005</v>
      </c>
      <c r="F86" s="30">
        <f t="shared" si="74"/>
        <v>1.23</v>
      </c>
      <c r="G86" s="30">
        <f t="shared" si="74"/>
        <v>0</v>
      </c>
      <c r="H86" s="30">
        <f t="shared" si="74"/>
        <v>0</v>
      </c>
      <c r="I86" s="30">
        <f t="shared" si="74"/>
        <v>0</v>
      </c>
      <c r="J86" s="30">
        <f t="shared" si="74"/>
        <v>0</v>
      </c>
      <c r="K86" s="30">
        <f t="shared" si="74"/>
        <v>6.2332800000000006</v>
      </c>
      <c r="L86" s="30">
        <f t="shared" si="74"/>
        <v>1.62358</v>
      </c>
      <c r="M86" s="30">
        <f t="shared" si="74"/>
        <v>0</v>
      </c>
      <c r="N86" s="30">
        <f t="shared" si="74"/>
        <v>0</v>
      </c>
      <c r="O86" s="30">
        <f t="shared" si="74"/>
        <v>0</v>
      </c>
      <c r="P86" s="30">
        <f t="shared" si="74"/>
        <v>0</v>
      </c>
      <c r="Q86" s="30">
        <f t="shared" si="74"/>
        <v>0</v>
      </c>
      <c r="R86" s="30">
        <f t="shared" si="74"/>
        <v>0</v>
      </c>
      <c r="S86" s="30">
        <f t="shared" si="74"/>
        <v>0</v>
      </c>
      <c r="T86" s="30">
        <f t="shared" si="74"/>
        <v>0</v>
      </c>
      <c r="U86" s="30">
        <f t="shared" si="74"/>
        <v>0</v>
      </c>
      <c r="V86" s="30">
        <f t="shared" si="74"/>
        <v>0</v>
      </c>
      <c r="W86" s="30">
        <f>W81*W83</f>
        <v>0</v>
      </c>
      <c r="X86" s="30">
        <f t="shared" si="74"/>
        <v>0</v>
      </c>
      <c r="Y86" s="30">
        <f t="shared" si="74"/>
        <v>0</v>
      </c>
      <c r="Z86" s="30">
        <f t="shared" si="74"/>
        <v>0</v>
      </c>
      <c r="AA86" s="30">
        <f t="shared" si="74"/>
        <v>0</v>
      </c>
      <c r="AB86" s="30">
        <f t="shared" si="74"/>
        <v>0</v>
      </c>
      <c r="AC86" s="30">
        <f t="shared" si="74"/>
        <v>0</v>
      </c>
      <c r="AD86" s="30">
        <f t="shared" si="74"/>
        <v>2.75</v>
      </c>
      <c r="AE86" s="30">
        <f t="shared" si="74"/>
        <v>0</v>
      </c>
      <c r="AF86" s="30">
        <f t="shared" ref="AF86:AI86" si="75">AF81*AF83</f>
        <v>0</v>
      </c>
      <c r="AG86" s="30">
        <f t="shared" si="75"/>
        <v>0</v>
      </c>
      <c r="AH86" s="30">
        <f t="shared" si="75"/>
        <v>0</v>
      </c>
      <c r="AI86" s="30">
        <f t="shared" si="75"/>
        <v>0</v>
      </c>
      <c r="AJ86" s="30">
        <f t="shared" si="74"/>
        <v>0</v>
      </c>
      <c r="AK86" s="30">
        <f t="shared" si="74"/>
        <v>0</v>
      </c>
      <c r="AL86" s="30">
        <f t="shared" si="74"/>
        <v>0</v>
      </c>
      <c r="AM86" s="30">
        <f t="shared" si="74"/>
        <v>0</v>
      </c>
      <c r="AN86" s="30">
        <f t="shared" si="74"/>
        <v>0</v>
      </c>
      <c r="AO86" s="30">
        <f t="shared" si="74"/>
        <v>0</v>
      </c>
      <c r="AP86" s="30">
        <f t="shared" si="74"/>
        <v>0</v>
      </c>
      <c r="AQ86" s="30">
        <f t="shared" si="74"/>
        <v>0</v>
      </c>
      <c r="AR86" s="30">
        <f t="shared" si="74"/>
        <v>0</v>
      </c>
      <c r="AS86" s="30">
        <f t="shared" si="74"/>
        <v>0</v>
      </c>
      <c r="AT86" s="30">
        <f t="shared" si="74"/>
        <v>0</v>
      </c>
      <c r="AU86" s="30">
        <f t="shared" si="74"/>
        <v>0</v>
      </c>
      <c r="AV86" s="30">
        <f t="shared" si="74"/>
        <v>0.48536000000000001</v>
      </c>
      <c r="AW86" s="30">
        <f t="shared" si="74"/>
        <v>0</v>
      </c>
      <c r="AX86" s="30">
        <f t="shared" si="74"/>
        <v>0</v>
      </c>
      <c r="AY86" s="30">
        <f t="shared" si="74"/>
        <v>0</v>
      </c>
      <c r="AZ86" s="30">
        <f t="shared" si="74"/>
        <v>0</v>
      </c>
      <c r="BA86" s="30">
        <f t="shared" si="74"/>
        <v>0</v>
      </c>
      <c r="BB86" s="30">
        <f t="shared" si="74"/>
        <v>0</v>
      </c>
      <c r="BC86" s="30">
        <f t="shared" si="74"/>
        <v>0</v>
      </c>
      <c r="BD86" s="30">
        <f t="shared" si="74"/>
        <v>22.011000000000003</v>
      </c>
      <c r="BE86" s="30">
        <f t="shared" si="74"/>
        <v>0</v>
      </c>
      <c r="BF86" s="30">
        <f t="shared" si="74"/>
        <v>3.948</v>
      </c>
      <c r="BG86" s="30">
        <f t="shared" si="74"/>
        <v>0</v>
      </c>
      <c r="BH86" s="30">
        <f t="shared" si="74"/>
        <v>0</v>
      </c>
      <c r="BI86" s="30">
        <f t="shared" si="74"/>
        <v>0</v>
      </c>
      <c r="BJ86" s="30">
        <f t="shared" si="74"/>
        <v>4.7</v>
      </c>
      <c r="BK86" s="30">
        <f t="shared" si="74"/>
        <v>0.77399999999999991</v>
      </c>
      <c r="BL86" s="30">
        <f t="shared" si="74"/>
        <v>0.97999999999999987</v>
      </c>
      <c r="BM86" s="30">
        <f t="shared" si="74"/>
        <v>7.38</v>
      </c>
      <c r="BN86" s="30">
        <f t="shared" si="74"/>
        <v>0</v>
      </c>
      <c r="BO86" s="30">
        <f t="shared" si="74"/>
        <v>0.94200000000000006</v>
      </c>
      <c r="BP86" s="30">
        <f t="shared" si="74"/>
        <v>1.13554</v>
      </c>
      <c r="BQ86" s="30">
        <f t="shared" si="74"/>
        <v>8.7999999999999995E-2</v>
      </c>
      <c r="BR86" s="97">
        <f t="shared" ref="BR86" si="76">BR81*BR83</f>
        <v>0</v>
      </c>
      <c r="BS86" s="31">
        <f>SUM(D86:BQ86)</f>
        <v>60.726160000000007</v>
      </c>
      <c r="BT86" s="32">
        <f>BS86/$C$9</f>
        <v>60.726160000000007</v>
      </c>
    </row>
    <row r="88" spans="1:72" x14ac:dyDescent="0.3">
      <c r="L88" s="2"/>
    </row>
    <row r="89" spans="1:72" ht="15" customHeight="1" x14ac:dyDescent="0.3">
      <c r="A89" s="105"/>
      <c r="B89" s="4" t="s">
        <v>3</v>
      </c>
      <c r="C89" s="102" t="s">
        <v>4</v>
      </c>
      <c r="D89" s="101" t="str">
        <f t="shared" ref="D89:BQ89" si="77">D7</f>
        <v>Хлеб пшеничный</v>
      </c>
      <c r="E89" s="101" t="str">
        <f t="shared" si="77"/>
        <v>Хлеб ржано-пшеничный</v>
      </c>
      <c r="F89" s="101" t="str">
        <f t="shared" si="77"/>
        <v>Сахар</v>
      </c>
      <c r="G89" s="101" t="str">
        <f t="shared" si="77"/>
        <v>Чай</v>
      </c>
      <c r="H89" s="101" t="str">
        <f t="shared" si="77"/>
        <v>Какао</v>
      </c>
      <c r="I89" s="101" t="str">
        <f t="shared" si="77"/>
        <v>Кофейный напиток</v>
      </c>
      <c r="J89" s="101" t="str">
        <f t="shared" si="77"/>
        <v>Молоко 2,5%</v>
      </c>
      <c r="K89" s="101" t="str">
        <f t="shared" si="77"/>
        <v>Масло сливочное</v>
      </c>
      <c r="L89" s="101" t="str">
        <f t="shared" si="77"/>
        <v>Сметана 15%</v>
      </c>
      <c r="M89" s="101" t="str">
        <f t="shared" si="77"/>
        <v>Молоко сухое</v>
      </c>
      <c r="N89" s="101" t="str">
        <f t="shared" si="77"/>
        <v>Снежок 2,5 %</v>
      </c>
      <c r="O89" s="101" t="str">
        <f t="shared" si="77"/>
        <v>Творог 5%</v>
      </c>
      <c r="P89" s="101" t="str">
        <f t="shared" si="77"/>
        <v>Молоко сгущенное</v>
      </c>
      <c r="Q89" s="101" t="str">
        <f t="shared" si="77"/>
        <v xml:space="preserve">Джем Сава </v>
      </c>
      <c r="R89" s="101" t="str">
        <f t="shared" si="77"/>
        <v>Сыр</v>
      </c>
      <c r="S89" s="101" t="str">
        <f t="shared" si="77"/>
        <v>Зеленый горошек</v>
      </c>
      <c r="T89" s="101" t="str">
        <f t="shared" si="77"/>
        <v>Кукуруза консервирован.</v>
      </c>
      <c r="U89" s="101" t="str">
        <f t="shared" si="77"/>
        <v>Консервы рыбные</v>
      </c>
      <c r="V89" s="101" t="str">
        <f t="shared" si="77"/>
        <v>Огурцы консервирован.</v>
      </c>
      <c r="W89" s="35"/>
      <c r="X89" s="101" t="str">
        <f t="shared" si="77"/>
        <v>Яйцо</v>
      </c>
      <c r="Y89" s="101" t="str">
        <f t="shared" si="77"/>
        <v>Икра кабачковая</v>
      </c>
      <c r="Z89" s="101" t="str">
        <f t="shared" si="77"/>
        <v>Изюм</v>
      </c>
      <c r="AA89" s="101" t="str">
        <f t="shared" si="77"/>
        <v>Курага</v>
      </c>
      <c r="AB89" s="101" t="str">
        <f t="shared" si="77"/>
        <v>Чернослив</v>
      </c>
      <c r="AC89" s="101" t="str">
        <f t="shared" si="77"/>
        <v>Шиповник</v>
      </c>
      <c r="AD89" s="101" t="str">
        <f t="shared" si="77"/>
        <v>Сухофрукты</v>
      </c>
      <c r="AE89" s="101" t="str">
        <f t="shared" si="77"/>
        <v>Ягода свежемороженная</v>
      </c>
      <c r="AF89" s="101" t="str">
        <f t="shared" ref="AF89:AI89" si="78">AF7</f>
        <v>Апельсин</v>
      </c>
      <c r="AG89" s="101" t="str">
        <f t="shared" si="78"/>
        <v>Банан</v>
      </c>
      <c r="AH89" s="101" t="str">
        <f t="shared" si="78"/>
        <v>Лимон</v>
      </c>
      <c r="AI89" s="101" t="str">
        <f t="shared" si="78"/>
        <v>Яблоко</v>
      </c>
      <c r="AJ89" s="101" t="str">
        <f t="shared" si="77"/>
        <v>Кисель</v>
      </c>
      <c r="AK89" s="101" t="str">
        <f t="shared" si="77"/>
        <v xml:space="preserve">Сок </v>
      </c>
      <c r="AL89" s="101" t="str">
        <f t="shared" si="77"/>
        <v>Макаронные изделия</v>
      </c>
      <c r="AM89" s="101" t="str">
        <f t="shared" si="77"/>
        <v>Мука</v>
      </c>
      <c r="AN89" s="101" t="str">
        <f t="shared" si="77"/>
        <v>Дрожжи</v>
      </c>
      <c r="AO89" s="101" t="str">
        <f t="shared" si="77"/>
        <v>Печенье</v>
      </c>
      <c r="AP89" s="101" t="str">
        <f t="shared" si="77"/>
        <v>Пряники</v>
      </c>
      <c r="AQ89" s="101" t="str">
        <f t="shared" si="77"/>
        <v>Вафли</v>
      </c>
      <c r="AR89" s="101" t="str">
        <f t="shared" si="77"/>
        <v>Конфеты</v>
      </c>
      <c r="AS89" s="101" t="str">
        <f t="shared" si="77"/>
        <v>Повидло Сава</v>
      </c>
      <c r="AT89" s="101" t="str">
        <f t="shared" si="77"/>
        <v>Крупа геркулес</v>
      </c>
      <c r="AU89" s="101" t="str">
        <f t="shared" si="77"/>
        <v>Крупа горох</v>
      </c>
      <c r="AV89" s="101" t="str">
        <f t="shared" si="77"/>
        <v>Крупа гречневая</v>
      </c>
      <c r="AW89" s="101" t="str">
        <f t="shared" si="77"/>
        <v>Крупа кукурузная</v>
      </c>
      <c r="AX89" s="101" t="str">
        <f t="shared" si="77"/>
        <v>Крупа манная</v>
      </c>
      <c r="AY89" s="101" t="str">
        <f t="shared" si="77"/>
        <v>Крупа перловая</v>
      </c>
      <c r="AZ89" s="101" t="str">
        <f t="shared" si="77"/>
        <v>Крупа пшеничная</v>
      </c>
      <c r="BA89" s="101" t="str">
        <f t="shared" si="77"/>
        <v>Крупа пшено</v>
      </c>
      <c r="BB89" s="101" t="str">
        <f t="shared" si="77"/>
        <v>Крупа ячневая</v>
      </c>
      <c r="BC89" s="101" t="str">
        <f t="shared" si="77"/>
        <v>Рис</v>
      </c>
      <c r="BD89" s="101" t="str">
        <f t="shared" si="77"/>
        <v>Цыпленок бройлер</v>
      </c>
      <c r="BE89" s="101" t="str">
        <f t="shared" si="77"/>
        <v>Филе куриное</v>
      </c>
      <c r="BF89" s="101" t="str">
        <f t="shared" si="77"/>
        <v>Фарш говяжий</v>
      </c>
      <c r="BG89" s="101" t="str">
        <f t="shared" si="77"/>
        <v>Печень куриная</v>
      </c>
      <c r="BH89" s="101" t="str">
        <f t="shared" si="77"/>
        <v>Филе минтая</v>
      </c>
      <c r="BI89" s="101" t="str">
        <f t="shared" si="77"/>
        <v>Филе сельди слабосол.</v>
      </c>
      <c r="BJ89" s="101" t="str">
        <f t="shared" si="77"/>
        <v>Картофель</v>
      </c>
      <c r="BK89" s="101" t="str">
        <f t="shared" si="77"/>
        <v>Морковь</v>
      </c>
      <c r="BL89" s="101" t="str">
        <f t="shared" si="77"/>
        <v>Лук</v>
      </c>
      <c r="BM89" s="101" t="str">
        <f t="shared" si="77"/>
        <v>Капуста</v>
      </c>
      <c r="BN89" s="101" t="str">
        <f t="shared" si="77"/>
        <v>Свекла</v>
      </c>
      <c r="BO89" s="101" t="str">
        <f t="shared" si="77"/>
        <v>Томатная паста</v>
      </c>
      <c r="BP89" s="101" t="str">
        <f t="shared" si="77"/>
        <v>Масло растительное</v>
      </c>
      <c r="BQ89" s="101" t="str">
        <f t="shared" si="77"/>
        <v>Соль</v>
      </c>
      <c r="BR89" s="113" t="str">
        <f t="shared" ref="BR89" si="79">BR7</f>
        <v>Лимонная кислота</v>
      </c>
      <c r="BS89" s="112" t="s">
        <v>5</v>
      </c>
      <c r="BT89" s="112" t="s">
        <v>6</v>
      </c>
    </row>
    <row r="90" spans="1:72" ht="28.5" customHeight="1" x14ac:dyDescent="0.3">
      <c r="A90" s="106"/>
      <c r="B90" s="5" t="s">
        <v>7</v>
      </c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35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13"/>
      <c r="BS90" s="112"/>
      <c r="BT90" s="112"/>
    </row>
    <row r="91" spans="1:72" ht="16.5" customHeight="1" x14ac:dyDescent="0.3">
      <c r="A91" s="107" t="s">
        <v>18</v>
      </c>
      <c r="B91" s="6" t="str">
        <f>B22</f>
        <v>Компот из свеж. морож. ягод</v>
      </c>
      <c r="C91" s="108">
        <f>$E$6</f>
        <v>1</v>
      </c>
      <c r="D91" s="6">
        <f>D22</f>
        <v>0</v>
      </c>
      <c r="E91" s="6">
        <f t="shared" ref="E91:BQ95" si="80">E22</f>
        <v>0</v>
      </c>
      <c r="F91" s="6">
        <f t="shared" si="80"/>
        <v>1.4E-2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0</v>
      </c>
      <c r="K91" s="6">
        <f t="shared" si="80"/>
        <v>0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0</v>
      </c>
      <c r="V91" s="6">
        <f t="shared" si="80"/>
        <v>0</v>
      </c>
      <c r="W91" s="6">
        <f>W22</f>
        <v>0</v>
      </c>
      <c r="X91" s="6">
        <f t="shared" si="80"/>
        <v>0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2.5000000000000001E-2</v>
      </c>
      <c r="AF91" s="6">
        <f t="shared" ref="AF91:AI94" si="81">AF22</f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0</v>
      </c>
      <c r="AN91" s="6">
        <f t="shared" si="80"/>
        <v>0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0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0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0</v>
      </c>
      <c r="BQ91" s="6">
        <f t="shared" si="80"/>
        <v>0</v>
      </c>
      <c r="BR91" s="93">
        <f t="shared" ref="BR91:BR94" si="82">BR22</f>
        <v>0</v>
      </c>
    </row>
    <row r="92" spans="1:72" x14ac:dyDescent="0.3">
      <c r="A92" s="107"/>
      <c r="B92" s="6" t="str">
        <f>B23</f>
        <v>Пирожок рыбный</v>
      </c>
      <c r="C92" s="109"/>
      <c r="D92" s="6">
        <f>D23</f>
        <v>0</v>
      </c>
      <c r="E92" s="6">
        <f t="shared" si="80"/>
        <v>0</v>
      </c>
      <c r="F92" s="6">
        <f t="shared" si="80"/>
        <v>2E-3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8.0000000000000002E-3</v>
      </c>
      <c r="K92" s="6">
        <f t="shared" si="80"/>
        <v>3.0000000000000001E-3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1.7999999999999999E-2</v>
      </c>
      <c r="V92" s="6">
        <f t="shared" si="80"/>
        <v>0</v>
      </c>
      <c r="W92" s="6">
        <f>W23</f>
        <v>0</v>
      </c>
      <c r="X92" s="6">
        <f t="shared" si="80"/>
        <v>0.1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3.3000000000000002E-2</v>
      </c>
      <c r="AN92" s="6">
        <f t="shared" si="80"/>
        <v>1.9183E-3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4.0000000000000001E-3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3.0000000000000001E-3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1E-3</v>
      </c>
      <c r="BQ92" s="6">
        <f t="shared" si="80"/>
        <v>0</v>
      </c>
      <c r="BR92" s="93">
        <f t="shared" si="82"/>
        <v>0</v>
      </c>
    </row>
    <row r="93" spans="1:72" x14ac:dyDescent="0.3">
      <c r="A93" s="107"/>
      <c r="B93" s="6" t="str">
        <f>B24</f>
        <v>Апельсин</v>
      </c>
      <c r="C93" s="109"/>
      <c r="D93" s="6">
        <f>D24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W24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0.14899999999999999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93">
        <f t="shared" si="82"/>
        <v>0</v>
      </c>
    </row>
    <row r="94" spans="1:72" x14ac:dyDescent="0.3">
      <c r="A94" s="107"/>
      <c r="B94" s="6">
        <f>B25</f>
        <v>0</v>
      </c>
      <c r="C94" s="109"/>
      <c r="D94" s="6">
        <f>D25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si="80"/>
        <v>0</v>
      </c>
      <c r="Q94" s="6">
        <f t="shared" si="80"/>
        <v>0</v>
      </c>
      <c r="R94" s="6">
        <f t="shared" si="80"/>
        <v>0</v>
      </c>
      <c r="S94" s="6">
        <f t="shared" si="80"/>
        <v>0</v>
      </c>
      <c r="T94" s="6">
        <f t="shared" si="80"/>
        <v>0</v>
      </c>
      <c r="U94" s="6">
        <f t="shared" si="80"/>
        <v>0</v>
      </c>
      <c r="V94" s="6">
        <f t="shared" si="80"/>
        <v>0</v>
      </c>
      <c r="W94" s="6">
        <f>W25</f>
        <v>0</v>
      </c>
      <c r="X94" s="6">
        <f t="shared" si="80"/>
        <v>0</v>
      </c>
      <c r="Y94" s="6">
        <f t="shared" si="80"/>
        <v>0</v>
      </c>
      <c r="Z94" s="6">
        <f t="shared" si="80"/>
        <v>0</v>
      </c>
      <c r="AA94" s="6">
        <f t="shared" si="80"/>
        <v>0</v>
      </c>
      <c r="AB94" s="6">
        <f t="shared" si="80"/>
        <v>0</v>
      </c>
      <c r="AC94" s="6">
        <f t="shared" si="80"/>
        <v>0</v>
      </c>
      <c r="AD94" s="6">
        <f t="shared" si="80"/>
        <v>0</v>
      </c>
      <c r="AE94" s="6">
        <f t="shared" si="80"/>
        <v>0</v>
      </c>
      <c r="AF94" s="6">
        <f t="shared" si="81"/>
        <v>0</v>
      </c>
      <c r="AG94" s="6">
        <f t="shared" si="81"/>
        <v>0</v>
      </c>
      <c r="AH94" s="6">
        <f t="shared" si="81"/>
        <v>0</v>
      </c>
      <c r="AI94" s="6">
        <f t="shared" si="81"/>
        <v>0</v>
      </c>
      <c r="AJ94" s="6">
        <f t="shared" si="80"/>
        <v>0</v>
      </c>
      <c r="AK94" s="6">
        <f t="shared" si="80"/>
        <v>0</v>
      </c>
      <c r="AL94" s="6">
        <f t="shared" si="80"/>
        <v>0</v>
      </c>
      <c r="AM94" s="6">
        <f t="shared" si="80"/>
        <v>0</v>
      </c>
      <c r="AN94" s="6">
        <f t="shared" si="80"/>
        <v>0</v>
      </c>
      <c r="AO94" s="6">
        <f t="shared" si="80"/>
        <v>0</v>
      </c>
      <c r="AP94" s="6">
        <f t="shared" si="80"/>
        <v>0</v>
      </c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6">
        <f t="shared" si="80"/>
        <v>0</v>
      </c>
      <c r="AZ94" s="6">
        <f t="shared" si="80"/>
        <v>0</v>
      </c>
      <c r="BA94" s="6">
        <f t="shared" si="80"/>
        <v>0</v>
      </c>
      <c r="BB94" s="6">
        <f t="shared" si="80"/>
        <v>0</v>
      </c>
      <c r="BC94" s="6">
        <f t="shared" si="80"/>
        <v>0</v>
      </c>
      <c r="BD94" s="6">
        <f t="shared" si="80"/>
        <v>0</v>
      </c>
      <c r="BE94" s="6">
        <f t="shared" si="80"/>
        <v>0</v>
      </c>
      <c r="BF94" s="6">
        <f t="shared" si="80"/>
        <v>0</v>
      </c>
      <c r="BG94" s="6">
        <f t="shared" si="80"/>
        <v>0</v>
      </c>
      <c r="BH94" s="6">
        <f t="shared" si="80"/>
        <v>0</v>
      </c>
      <c r="BI94" s="6">
        <f t="shared" si="80"/>
        <v>0</v>
      </c>
      <c r="BJ94" s="6">
        <f t="shared" si="80"/>
        <v>0</v>
      </c>
      <c r="BK94" s="6">
        <f t="shared" si="80"/>
        <v>0</v>
      </c>
      <c r="BL94" s="6">
        <f t="shared" si="80"/>
        <v>0</v>
      </c>
      <c r="BM94" s="6">
        <f t="shared" si="80"/>
        <v>0</v>
      </c>
      <c r="BN94" s="6">
        <f t="shared" si="80"/>
        <v>0</v>
      </c>
      <c r="BO94" s="6">
        <f t="shared" si="80"/>
        <v>0</v>
      </c>
      <c r="BP94" s="6">
        <f t="shared" si="80"/>
        <v>0</v>
      </c>
      <c r="BQ94" s="6">
        <f t="shared" si="80"/>
        <v>0</v>
      </c>
      <c r="BR94" s="93">
        <f t="shared" si="82"/>
        <v>0</v>
      </c>
    </row>
    <row r="95" spans="1:72" ht="15" customHeight="1" x14ac:dyDescent="0.3">
      <c r="A95" s="107"/>
      <c r="B95" s="6">
        <f>B26</f>
        <v>0</v>
      </c>
      <c r="C95" s="110"/>
      <c r="D95" s="6">
        <f>D26</f>
        <v>0</v>
      </c>
      <c r="E95" s="6">
        <f t="shared" si="80"/>
        <v>0</v>
      </c>
      <c r="F95" s="6">
        <f t="shared" si="80"/>
        <v>0</v>
      </c>
      <c r="G95" s="6">
        <f t="shared" si="80"/>
        <v>0</v>
      </c>
      <c r="H95" s="6">
        <f t="shared" si="80"/>
        <v>0</v>
      </c>
      <c r="I95" s="6">
        <f t="shared" si="80"/>
        <v>0</v>
      </c>
      <c r="J95" s="6">
        <f t="shared" si="80"/>
        <v>0</v>
      </c>
      <c r="K95" s="6">
        <f t="shared" si="80"/>
        <v>0</v>
      </c>
      <c r="L95" s="6">
        <f t="shared" si="80"/>
        <v>0</v>
      </c>
      <c r="M95" s="6">
        <f t="shared" si="80"/>
        <v>0</v>
      </c>
      <c r="N95" s="6">
        <f t="shared" si="80"/>
        <v>0</v>
      </c>
      <c r="O95" s="6">
        <f t="shared" si="80"/>
        <v>0</v>
      </c>
      <c r="P95" s="6">
        <f t="shared" ref="P95:BQ95" si="83">P26</f>
        <v>0</v>
      </c>
      <c r="Q95" s="6">
        <f t="shared" si="83"/>
        <v>0</v>
      </c>
      <c r="R95" s="6">
        <f t="shared" si="83"/>
        <v>0</v>
      </c>
      <c r="S95" s="6">
        <f t="shared" si="83"/>
        <v>0</v>
      </c>
      <c r="T95" s="6">
        <f t="shared" si="83"/>
        <v>0</v>
      </c>
      <c r="U95" s="6">
        <f t="shared" si="83"/>
        <v>0</v>
      </c>
      <c r="V95" s="6">
        <f t="shared" si="83"/>
        <v>0</v>
      </c>
      <c r="W95" s="6">
        <f>W26</f>
        <v>0</v>
      </c>
      <c r="X95" s="6">
        <f t="shared" si="83"/>
        <v>0</v>
      </c>
      <c r="Y95" s="6">
        <f t="shared" si="83"/>
        <v>0</v>
      </c>
      <c r="Z95" s="6">
        <f t="shared" si="83"/>
        <v>0</v>
      </c>
      <c r="AA95" s="6">
        <f t="shared" si="83"/>
        <v>0</v>
      </c>
      <c r="AB95" s="6">
        <f t="shared" si="83"/>
        <v>0</v>
      </c>
      <c r="AC95" s="6">
        <f t="shared" si="83"/>
        <v>0</v>
      </c>
      <c r="AD95" s="6">
        <f t="shared" si="83"/>
        <v>0</v>
      </c>
      <c r="AE95" s="6">
        <f t="shared" si="83"/>
        <v>0</v>
      </c>
      <c r="AF95" s="6">
        <f t="shared" ref="AF95:AI95" si="84">AF26</f>
        <v>0</v>
      </c>
      <c r="AG95" s="6">
        <f t="shared" si="84"/>
        <v>0</v>
      </c>
      <c r="AH95" s="6">
        <f t="shared" si="84"/>
        <v>0</v>
      </c>
      <c r="AI95" s="6">
        <f t="shared" si="84"/>
        <v>0</v>
      </c>
      <c r="AJ95" s="6">
        <f t="shared" si="83"/>
        <v>0</v>
      </c>
      <c r="AK95" s="6">
        <f t="shared" si="83"/>
        <v>0</v>
      </c>
      <c r="AL95" s="6">
        <f t="shared" si="83"/>
        <v>0</v>
      </c>
      <c r="AM95" s="6">
        <f t="shared" si="83"/>
        <v>0</v>
      </c>
      <c r="AN95" s="6">
        <f t="shared" si="83"/>
        <v>0</v>
      </c>
      <c r="AO95" s="6">
        <f t="shared" si="83"/>
        <v>0</v>
      </c>
      <c r="AP95" s="6">
        <f t="shared" si="83"/>
        <v>0</v>
      </c>
      <c r="AQ95" s="6">
        <f t="shared" si="83"/>
        <v>0</v>
      </c>
      <c r="AR95" s="6">
        <f t="shared" si="83"/>
        <v>0</v>
      </c>
      <c r="AS95" s="6">
        <f t="shared" si="83"/>
        <v>0</v>
      </c>
      <c r="AT95" s="6">
        <f t="shared" si="83"/>
        <v>0</v>
      </c>
      <c r="AU95" s="6">
        <f t="shared" si="83"/>
        <v>0</v>
      </c>
      <c r="AV95" s="6">
        <f t="shared" si="83"/>
        <v>0</v>
      </c>
      <c r="AW95" s="6">
        <f t="shared" si="83"/>
        <v>0</v>
      </c>
      <c r="AX95" s="6">
        <f t="shared" si="83"/>
        <v>0</v>
      </c>
      <c r="AY95" s="6">
        <f t="shared" si="83"/>
        <v>0</v>
      </c>
      <c r="AZ95" s="6">
        <f t="shared" si="83"/>
        <v>0</v>
      </c>
      <c r="BA95" s="6">
        <f t="shared" si="83"/>
        <v>0</v>
      </c>
      <c r="BB95" s="6">
        <f t="shared" si="83"/>
        <v>0</v>
      </c>
      <c r="BC95" s="6">
        <f t="shared" si="83"/>
        <v>0</v>
      </c>
      <c r="BD95" s="6">
        <f t="shared" si="83"/>
        <v>0</v>
      </c>
      <c r="BE95" s="6">
        <f t="shared" si="83"/>
        <v>0</v>
      </c>
      <c r="BF95" s="6">
        <f t="shared" si="83"/>
        <v>0</v>
      </c>
      <c r="BG95" s="6">
        <f t="shared" si="83"/>
        <v>0</v>
      </c>
      <c r="BH95" s="6">
        <f t="shared" si="83"/>
        <v>0</v>
      </c>
      <c r="BI95" s="6">
        <f t="shared" si="83"/>
        <v>0</v>
      </c>
      <c r="BJ95" s="6">
        <f t="shared" si="83"/>
        <v>0</v>
      </c>
      <c r="BK95" s="6">
        <f t="shared" si="83"/>
        <v>0</v>
      </c>
      <c r="BL95" s="6">
        <f t="shared" si="83"/>
        <v>0</v>
      </c>
      <c r="BM95" s="6">
        <f t="shared" si="83"/>
        <v>0</v>
      </c>
      <c r="BN95" s="6">
        <f t="shared" si="83"/>
        <v>0</v>
      </c>
      <c r="BO95" s="6">
        <f t="shared" si="83"/>
        <v>0</v>
      </c>
      <c r="BP95" s="6">
        <f t="shared" si="83"/>
        <v>0</v>
      </c>
      <c r="BQ95" s="6">
        <f t="shared" si="83"/>
        <v>0</v>
      </c>
      <c r="BR95" s="93">
        <f t="shared" ref="BR95" si="85">BR26</f>
        <v>0</v>
      </c>
    </row>
    <row r="96" spans="1:72" ht="17.399999999999999" x14ac:dyDescent="0.35">
      <c r="B96" s="20" t="s">
        <v>23</v>
      </c>
      <c r="C96" s="18"/>
      <c r="D96" s="19">
        <f>SUM(D91:D95)</f>
        <v>0</v>
      </c>
      <c r="E96" s="19">
        <f t="shared" ref="E96:BQ96" si="86">SUM(E91:E95)</f>
        <v>0</v>
      </c>
      <c r="F96" s="19">
        <f t="shared" si="86"/>
        <v>1.6E-2</v>
      </c>
      <c r="G96" s="19">
        <f t="shared" si="86"/>
        <v>0</v>
      </c>
      <c r="H96" s="19">
        <f t="shared" si="86"/>
        <v>0</v>
      </c>
      <c r="I96" s="19">
        <f t="shared" si="86"/>
        <v>0</v>
      </c>
      <c r="J96" s="19">
        <f t="shared" si="86"/>
        <v>8.0000000000000002E-3</v>
      </c>
      <c r="K96" s="19">
        <f t="shared" si="86"/>
        <v>3.0000000000000001E-3</v>
      </c>
      <c r="L96" s="19">
        <f t="shared" si="86"/>
        <v>0</v>
      </c>
      <c r="M96" s="19">
        <f t="shared" si="86"/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1.7999999999999999E-2</v>
      </c>
      <c r="V96" s="19">
        <f>SUM(V91:V95)</f>
        <v>0</v>
      </c>
      <c r="W96" s="19">
        <f>SUM(W91:W95)</f>
        <v>0</v>
      </c>
      <c r="X96" s="19">
        <f>SUM(X91:X95)</f>
        <v>0.1</v>
      </c>
      <c r="Y96" s="19">
        <f t="shared" si="86"/>
        <v>0</v>
      </c>
      <c r="Z96" s="19">
        <f t="shared" si="86"/>
        <v>0</v>
      </c>
      <c r="AA96" s="19">
        <f t="shared" si="86"/>
        <v>0</v>
      </c>
      <c r="AB96" s="19">
        <f t="shared" si="86"/>
        <v>0</v>
      </c>
      <c r="AC96" s="19">
        <f t="shared" si="86"/>
        <v>0</v>
      </c>
      <c r="AD96" s="19">
        <f t="shared" si="86"/>
        <v>0</v>
      </c>
      <c r="AE96" s="19">
        <f t="shared" si="86"/>
        <v>2.5000000000000001E-2</v>
      </c>
      <c r="AF96" s="19">
        <f t="shared" ref="AF96:AI96" si="87">SUM(AF91:AF95)</f>
        <v>0.14899999999999999</v>
      </c>
      <c r="AG96" s="19">
        <f t="shared" si="87"/>
        <v>0</v>
      </c>
      <c r="AH96" s="19">
        <f t="shared" si="87"/>
        <v>0</v>
      </c>
      <c r="AI96" s="19">
        <f t="shared" si="87"/>
        <v>0</v>
      </c>
      <c r="AJ96" s="19">
        <f t="shared" si="86"/>
        <v>0</v>
      </c>
      <c r="AK96" s="19">
        <f t="shared" si="86"/>
        <v>0</v>
      </c>
      <c r="AL96" s="19">
        <f t="shared" si="86"/>
        <v>0</v>
      </c>
      <c r="AM96" s="19">
        <f t="shared" si="86"/>
        <v>3.3000000000000002E-2</v>
      </c>
      <c r="AN96" s="19">
        <f t="shared" si="86"/>
        <v>1.9183E-3</v>
      </c>
      <c r="AO96" s="19">
        <f t="shared" si="86"/>
        <v>0</v>
      </c>
      <c r="AP96" s="19">
        <f t="shared" si="86"/>
        <v>0</v>
      </c>
      <c r="AQ96" s="19">
        <f t="shared" si="86"/>
        <v>0</v>
      </c>
      <c r="AR96" s="19">
        <f t="shared" si="86"/>
        <v>0</v>
      </c>
      <c r="AS96" s="19">
        <f t="shared" si="86"/>
        <v>0</v>
      </c>
      <c r="AT96" s="19">
        <f t="shared" si="86"/>
        <v>0</v>
      </c>
      <c r="AU96" s="19">
        <f t="shared" si="86"/>
        <v>0</v>
      </c>
      <c r="AV96" s="19">
        <f t="shared" si="86"/>
        <v>0</v>
      </c>
      <c r="AW96" s="19">
        <f t="shared" si="86"/>
        <v>0</v>
      </c>
      <c r="AX96" s="19">
        <f t="shared" si="86"/>
        <v>0</v>
      </c>
      <c r="AY96" s="19">
        <f t="shared" si="86"/>
        <v>0</v>
      </c>
      <c r="AZ96" s="19">
        <f t="shared" si="86"/>
        <v>0</v>
      </c>
      <c r="BA96" s="19">
        <f t="shared" si="86"/>
        <v>0</v>
      </c>
      <c r="BB96" s="19">
        <f t="shared" si="86"/>
        <v>0</v>
      </c>
      <c r="BC96" s="19">
        <f t="shared" si="86"/>
        <v>4.0000000000000001E-3</v>
      </c>
      <c r="BD96" s="19">
        <f t="shared" si="86"/>
        <v>0</v>
      </c>
      <c r="BE96" s="19">
        <f t="shared" si="86"/>
        <v>0</v>
      </c>
      <c r="BF96" s="19">
        <f t="shared" si="86"/>
        <v>0</v>
      </c>
      <c r="BG96" s="19">
        <f t="shared" si="86"/>
        <v>0</v>
      </c>
      <c r="BH96" s="19">
        <f t="shared" si="86"/>
        <v>0</v>
      </c>
      <c r="BI96" s="19">
        <f t="shared" si="86"/>
        <v>0</v>
      </c>
      <c r="BJ96" s="19">
        <f t="shared" si="86"/>
        <v>0</v>
      </c>
      <c r="BK96" s="19">
        <f t="shared" si="86"/>
        <v>0</v>
      </c>
      <c r="BL96" s="19">
        <f t="shared" si="86"/>
        <v>3.0000000000000001E-3</v>
      </c>
      <c r="BM96" s="19">
        <f t="shared" si="86"/>
        <v>0</v>
      </c>
      <c r="BN96" s="19">
        <f t="shared" si="86"/>
        <v>0</v>
      </c>
      <c r="BO96" s="19">
        <f t="shared" si="86"/>
        <v>0</v>
      </c>
      <c r="BP96" s="19">
        <f t="shared" si="86"/>
        <v>1E-3</v>
      </c>
      <c r="BQ96" s="19">
        <f t="shared" si="86"/>
        <v>0</v>
      </c>
      <c r="BR96" s="94">
        <f t="shared" ref="BR96" si="88">SUM(BR91:BR95)</f>
        <v>0</v>
      </c>
    </row>
    <row r="97" spans="1:72" ht="17.399999999999999" x14ac:dyDescent="0.35">
      <c r="B97" s="20" t="s">
        <v>24</v>
      </c>
      <c r="C97" s="18"/>
      <c r="D97" s="21">
        <f t="shared" ref="D97:BQ97" si="89">PRODUCT(D96,$E$6)</f>
        <v>0</v>
      </c>
      <c r="E97" s="21">
        <f t="shared" si="89"/>
        <v>0</v>
      </c>
      <c r="F97" s="21">
        <f t="shared" si="89"/>
        <v>1.6E-2</v>
      </c>
      <c r="G97" s="21">
        <f t="shared" si="89"/>
        <v>0</v>
      </c>
      <c r="H97" s="21">
        <f t="shared" si="89"/>
        <v>0</v>
      </c>
      <c r="I97" s="21">
        <f t="shared" si="89"/>
        <v>0</v>
      </c>
      <c r="J97" s="21">
        <f t="shared" si="89"/>
        <v>8.0000000000000002E-3</v>
      </c>
      <c r="K97" s="21">
        <f t="shared" si="89"/>
        <v>3.0000000000000001E-3</v>
      </c>
      <c r="L97" s="21">
        <f t="shared" si="89"/>
        <v>0</v>
      </c>
      <c r="M97" s="21">
        <f t="shared" si="89"/>
        <v>0</v>
      </c>
      <c r="N97" s="21">
        <f t="shared" si="89"/>
        <v>0</v>
      </c>
      <c r="O97" s="21">
        <f t="shared" si="89"/>
        <v>0</v>
      </c>
      <c r="P97" s="21">
        <f t="shared" si="89"/>
        <v>0</v>
      </c>
      <c r="Q97" s="21">
        <f t="shared" si="89"/>
        <v>0</v>
      </c>
      <c r="R97" s="21">
        <f t="shared" si="89"/>
        <v>0</v>
      </c>
      <c r="S97" s="21">
        <f t="shared" si="89"/>
        <v>0</v>
      </c>
      <c r="T97" s="21">
        <f t="shared" si="89"/>
        <v>0</v>
      </c>
      <c r="U97" s="21">
        <f t="shared" si="89"/>
        <v>1.7999999999999999E-2</v>
      </c>
      <c r="V97" s="21">
        <f>PRODUCT(V96,$E$6)</f>
        <v>0</v>
      </c>
      <c r="W97" s="21">
        <f>PRODUCT(W96,$E$6)</f>
        <v>0</v>
      </c>
      <c r="X97" s="21">
        <f>PRODUCT(X96,$E$6)</f>
        <v>0.1</v>
      </c>
      <c r="Y97" s="21">
        <f t="shared" si="89"/>
        <v>0</v>
      </c>
      <c r="Z97" s="21">
        <f t="shared" si="89"/>
        <v>0</v>
      </c>
      <c r="AA97" s="21">
        <f t="shared" si="89"/>
        <v>0</v>
      </c>
      <c r="AB97" s="21">
        <f t="shared" si="89"/>
        <v>0</v>
      </c>
      <c r="AC97" s="21">
        <f t="shared" si="89"/>
        <v>0</v>
      </c>
      <c r="AD97" s="21">
        <f t="shared" si="89"/>
        <v>0</v>
      </c>
      <c r="AE97" s="21">
        <f t="shared" si="89"/>
        <v>2.5000000000000001E-2</v>
      </c>
      <c r="AF97" s="21">
        <f t="shared" ref="AF97:AI97" si="90">PRODUCT(AF96,$E$6)</f>
        <v>0.14899999999999999</v>
      </c>
      <c r="AG97" s="21">
        <f t="shared" si="90"/>
        <v>0</v>
      </c>
      <c r="AH97" s="21">
        <f t="shared" si="90"/>
        <v>0</v>
      </c>
      <c r="AI97" s="21">
        <f t="shared" si="90"/>
        <v>0</v>
      </c>
      <c r="AJ97" s="21">
        <f t="shared" si="89"/>
        <v>0</v>
      </c>
      <c r="AK97" s="21">
        <f t="shared" si="89"/>
        <v>0</v>
      </c>
      <c r="AL97" s="21">
        <f t="shared" si="89"/>
        <v>0</v>
      </c>
      <c r="AM97" s="21">
        <f t="shared" si="89"/>
        <v>3.3000000000000002E-2</v>
      </c>
      <c r="AN97" s="21">
        <f t="shared" si="89"/>
        <v>1.9183E-3</v>
      </c>
      <c r="AO97" s="21">
        <f t="shared" si="89"/>
        <v>0</v>
      </c>
      <c r="AP97" s="21">
        <f t="shared" si="89"/>
        <v>0</v>
      </c>
      <c r="AQ97" s="21">
        <f t="shared" si="89"/>
        <v>0</v>
      </c>
      <c r="AR97" s="21">
        <f t="shared" si="89"/>
        <v>0</v>
      </c>
      <c r="AS97" s="21">
        <f t="shared" si="89"/>
        <v>0</v>
      </c>
      <c r="AT97" s="21">
        <f t="shared" si="89"/>
        <v>0</v>
      </c>
      <c r="AU97" s="21">
        <f t="shared" si="89"/>
        <v>0</v>
      </c>
      <c r="AV97" s="21">
        <f t="shared" si="89"/>
        <v>0</v>
      </c>
      <c r="AW97" s="21">
        <f t="shared" si="89"/>
        <v>0</v>
      </c>
      <c r="AX97" s="21">
        <f t="shared" si="89"/>
        <v>0</v>
      </c>
      <c r="AY97" s="21">
        <f t="shared" si="89"/>
        <v>0</v>
      </c>
      <c r="AZ97" s="21">
        <f t="shared" si="89"/>
        <v>0</v>
      </c>
      <c r="BA97" s="21">
        <f t="shared" si="89"/>
        <v>0</v>
      </c>
      <c r="BB97" s="21">
        <f t="shared" si="89"/>
        <v>0</v>
      </c>
      <c r="BC97" s="21">
        <f t="shared" si="89"/>
        <v>4.0000000000000001E-3</v>
      </c>
      <c r="BD97" s="21">
        <f t="shared" si="89"/>
        <v>0</v>
      </c>
      <c r="BE97" s="21">
        <f t="shared" si="89"/>
        <v>0</v>
      </c>
      <c r="BF97" s="21">
        <f t="shared" si="89"/>
        <v>0</v>
      </c>
      <c r="BG97" s="21">
        <f t="shared" si="89"/>
        <v>0</v>
      </c>
      <c r="BH97" s="21">
        <f t="shared" si="89"/>
        <v>0</v>
      </c>
      <c r="BI97" s="21">
        <f t="shared" si="89"/>
        <v>0</v>
      </c>
      <c r="BJ97" s="21">
        <f t="shared" si="89"/>
        <v>0</v>
      </c>
      <c r="BK97" s="21">
        <f t="shared" si="89"/>
        <v>0</v>
      </c>
      <c r="BL97" s="21">
        <f t="shared" si="89"/>
        <v>3.0000000000000001E-3</v>
      </c>
      <c r="BM97" s="21">
        <f t="shared" si="89"/>
        <v>0</v>
      </c>
      <c r="BN97" s="21">
        <f t="shared" si="89"/>
        <v>0</v>
      </c>
      <c r="BO97" s="21">
        <f t="shared" si="89"/>
        <v>0</v>
      </c>
      <c r="BP97" s="21">
        <f t="shared" si="89"/>
        <v>1E-3</v>
      </c>
      <c r="BQ97" s="21">
        <f t="shared" si="89"/>
        <v>0</v>
      </c>
      <c r="BR97" s="95">
        <f t="shared" ref="BR97" si="91">PRODUCT(BR96,$E$6)</f>
        <v>0</v>
      </c>
      <c r="BS97" s="51"/>
      <c r="BT97" s="51"/>
    </row>
    <row r="99" spans="1:72" ht="17.399999999999999" x14ac:dyDescent="0.35">
      <c r="A99" s="24"/>
      <c r="B99" s="25" t="s">
        <v>26</v>
      </c>
      <c r="C99" s="26" t="s">
        <v>27</v>
      </c>
      <c r="D99" s="27">
        <f>D45</f>
        <v>78.180000000000007</v>
      </c>
      <c r="E99" s="27">
        <f t="shared" ref="E99:BQ99" si="92">E45</f>
        <v>82</v>
      </c>
      <c r="F99" s="27">
        <f t="shared" si="92"/>
        <v>82</v>
      </c>
      <c r="G99" s="27">
        <f t="shared" si="92"/>
        <v>624</v>
      </c>
      <c r="H99" s="27">
        <f t="shared" si="92"/>
        <v>1490</v>
      </c>
      <c r="I99" s="27">
        <f t="shared" si="92"/>
        <v>720</v>
      </c>
      <c r="J99" s="27">
        <f t="shared" si="92"/>
        <v>82.38</v>
      </c>
      <c r="K99" s="27">
        <f t="shared" si="92"/>
        <v>1038.8800000000001</v>
      </c>
      <c r="L99" s="27">
        <f t="shared" si="92"/>
        <v>231.94</v>
      </c>
      <c r="M99" s="27">
        <f t="shared" si="92"/>
        <v>738</v>
      </c>
      <c r="N99" s="27">
        <f t="shared" si="92"/>
        <v>114.89</v>
      </c>
      <c r="O99" s="27">
        <f t="shared" si="92"/>
        <v>359.11</v>
      </c>
      <c r="P99" s="27">
        <f t="shared" si="92"/>
        <v>428.95</v>
      </c>
      <c r="Q99" s="27">
        <f t="shared" si="92"/>
        <v>400</v>
      </c>
      <c r="R99" s="27">
        <f t="shared" si="92"/>
        <v>1210</v>
      </c>
      <c r="S99" s="27">
        <f t="shared" si="92"/>
        <v>207.5</v>
      </c>
      <c r="T99" s="27">
        <f t="shared" si="92"/>
        <v>207.5</v>
      </c>
      <c r="U99" s="27">
        <f t="shared" si="92"/>
        <v>852</v>
      </c>
      <c r="V99" s="27">
        <f t="shared" si="92"/>
        <v>352.56</v>
      </c>
      <c r="W99" s="27">
        <f>W45</f>
        <v>269</v>
      </c>
      <c r="X99" s="27">
        <f t="shared" si="92"/>
        <v>11.9</v>
      </c>
      <c r="Y99" s="27">
        <f t="shared" si="92"/>
        <v>0</v>
      </c>
      <c r="Z99" s="27">
        <f t="shared" si="92"/>
        <v>492</v>
      </c>
      <c r="AA99" s="27">
        <f t="shared" si="92"/>
        <v>382</v>
      </c>
      <c r="AB99" s="27">
        <f t="shared" si="92"/>
        <v>341</v>
      </c>
      <c r="AC99" s="27">
        <f t="shared" si="92"/>
        <v>261</v>
      </c>
      <c r="AD99" s="27">
        <f t="shared" si="92"/>
        <v>125</v>
      </c>
      <c r="AE99" s="27">
        <f t="shared" si="92"/>
        <v>607</v>
      </c>
      <c r="AF99" s="27">
        <f t="shared" si="92"/>
        <v>259</v>
      </c>
      <c r="AG99" s="27">
        <f t="shared" si="92"/>
        <v>188</v>
      </c>
      <c r="AH99" s="27">
        <f t="shared" si="92"/>
        <v>219</v>
      </c>
      <c r="AI99" s="27">
        <f t="shared" si="92"/>
        <v>156</v>
      </c>
      <c r="AJ99" s="27">
        <f t="shared" si="92"/>
        <v>227.27</v>
      </c>
      <c r="AK99" s="27">
        <f t="shared" si="92"/>
        <v>89</v>
      </c>
      <c r="AL99" s="27">
        <f t="shared" si="92"/>
        <v>62</v>
      </c>
      <c r="AM99" s="27">
        <f t="shared" si="92"/>
        <v>44.6</v>
      </c>
      <c r="AN99" s="27">
        <f t="shared" si="92"/>
        <v>200</v>
      </c>
      <c r="AO99" s="27">
        <f t="shared" si="92"/>
        <v>236</v>
      </c>
      <c r="AP99" s="27">
        <f t="shared" si="92"/>
        <v>0</v>
      </c>
      <c r="AQ99" s="27">
        <f t="shared" si="92"/>
        <v>277</v>
      </c>
      <c r="AR99" s="27">
        <f t="shared" si="92"/>
        <v>595</v>
      </c>
      <c r="AS99" s="27">
        <f t="shared" si="92"/>
        <v>235.63</v>
      </c>
      <c r="AT99" s="27">
        <f t="shared" si="92"/>
        <v>72.5</v>
      </c>
      <c r="AU99" s="27">
        <f t="shared" si="92"/>
        <v>69.33</v>
      </c>
      <c r="AV99" s="27">
        <f t="shared" si="92"/>
        <v>60.67</v>
      </c>
      <c r="AW99" s="27">
        <f t="shared" si="92"/>
        <v>67.14</v>
      </c>
      <c r="AX99" s="27">
        <f t="shared" si="92"/>
        <v>74.290000000000006</v>
      </c>
      <c r="AY99" s="27">
        <f t="shared" si="92"/>
        <v>51.25</v>
      </c>
      <c r="AZ99" s="27">
        <f t="shared" si="92"/>
        <v>77.14</v>
      </c>
      <c r="BA99" s="27">
        <f t="shared" si="92"/>
        <v>68</v>
      </c>
      <c r="BB99" s="27">
        <f t="shared" si="92"/>
        <v>60</v>
      </c>
      <c r="BC99" s="27">
        <f t="shared" si="92"/>
        <v>137.33000000000001</v>
      </c>
      <c r="BD99" s="27">
        <f t="shared" si="92"/>
        <v>319</v>
      </c>
      <c r="BE99" s="27">
        <f t="shared" si="92"/>
        <v>499</v>
      </c>
      <c r="BF99" s="27">
        <f t="shared" si="92"/>
        <v>564</v>
      </c>
      <c r="BG99" s="27">
        <f t="shared" si="92"/>
        <v>276</v>
      </c>
      <c r="BH99" s="27">
        <f t="shared" si="92"/>
        <v>524</v>
      </c>
      <c r="BI99" s="27">
        <f t="shared" si="92"/>
        <v>795</v>
      </c>
      <c r="BJ99" s="27">
        <f t="shared" si="92"/>
        <v>47</v>
      </c>
      <c r="BK99" s="27">
        <f t="shared" si="92"/>
        <v>36</v>
      </c>
      <c r="BL99" s="27">
        <f t="shared" si="92"/>
        <v>35</v>
      </c>
      <c r="BM99" s="27">
        <f t="shared" si="92"/>
        <v>41</v>
      </c>
      <c r="BN99" s="27">
        <f t="shared" si="92"/>
        <v>47</v>
      </c>
      <c r="BO99" s="27">
        <f t="shared" si="92"/>
        <v>314</v>
      </c>
      <c r="BP99" s="27">
        <f t="shared" si="92"/>
        <v>162.22</v>
      </c>
      <c r="BQ99" s="27">
        <f t="shared" si="92"/>
        <v>22</v>
      </c>
      <c r="BR99" s="94">
        <f t="shared" ref="BR99" si="93">BR45</f>
        <v>0</v>
      </c>
    </row>
    <row r="100" spans="1:72" ht="17.399999999999999" x14ac:dyDescent="0.35">
      <c r="B100" s="20" t="s">
        <v>28</v>
      </c>
      <c r="C100" s="18" t="s">
        <v>27</v>
      </c>
      <c r="D100" s="19">
        <f>D99/1000</f>
        <v>7.8180000000000013E-2</v>
      </c>
      <c r="E100" s="19">
        <f t="shared" ref="E100:BQ100" si="94">E99/1000</f>
        <v>8.2000000000000003E-2</v>
      </c>
      <c r="F100" s="19">
        <f t="shared" si="94"/>
        <v>8.2000000000000003E-2</v>
      </c>
      <c r="G100" s="19">
        <f t="shared" si="94"/>
        <v>0.624</v>
      </c>
      <c r="H100" s="19">
        <f t="shared" si="94"/>
        <v>1.49</v>
      </c>
      <c r="I100" s="19">
        <f t="shared" si="94"/>
        <v>0.72</v>
      </c>
      <c r="J100" s="19">
        <f t="shared" si="94"/>
        <v>8.2379999999999995E-2</v>
      </c>
      <c r="K100" s="19">
        <f t="shared" si="94"/>
        <v>1.03888</v>
      </c>
      <c r="L100" s="19">
        <f t="shared" si="94"/>
        <v>0.23194000000000001</v>
      </c>
      <c r="M100" s="19">
        <f t="shared" si="94"/>
        <v>0.73799999999999999</v>
      </c>
      <c r="N100" s="19">
        <f t="shared" si="94"/>
        <v>0.11489000000000001</v>
      </c>
      <c r="O100" s="19">
        <f t="shared" si="94"/>
        <v>0.35911000000000004</v>
      </c>
      <c r="P100" s="19">
        <f t="shared" si="94"/>
        <v>0.42895</v>
      </c>
      <c r="Q100" s="19">
        <f t="shared" si="94"/>
        <v>0.4</v>
      </c>
      <c r="R100" s="19">
        <f t="shared" si="94"/>
        <v>1.21</v>
      </c>
      <c r="S100" s="19">
        <f t="shared" si="94"/>
        <v>0.20749999999999999</v>
      </c>
      <c r="T100" s="19">
        <f t="shared" si="94"/>
        <v>0.20749999999999999</v>
      </c>
      <c r="U100" s="19">
        <f t="shared" si="94"/>
        <v>0.85199999999999998</v>
      </c>
      <c r="V100" s="19">
        <f t="shared" si="94"/>
        <v>0.35255999999999998</v>
      </c>
      <c r="W100" s="19">
        <f>W99/1000</f>
        <v>0.26900000000000002</v>
      </c>
      <c r="X100" s="19">
        <f t="shared" si="94"/>
        <v>1.1900000000000001E-2</v>
      </c>
      <c r="Y100" s="19">
        <f t="shared" si="94"/>
        <v>0</v>
      </c>
      <c r="Z100" s="19">
        <f t="shared" si="94"/>
        <v>0.49199999999999999</v>
      </c>
      <c r="AA100" s="19">
        <f t="shared" si="94"/>
        <v>0.38200000000000001</v>
      </c>
      <c r="AB100" s="19">
        <f t="shared" si="94"/>
        <v>0.34100000000000003</v>
      </c>
      <c r="AC100" s="19">
        <f t="shared" si="94"/>
        <v>0.26100000000000001</v>
      </c>
      <c r="AD100" s="19">
        <f t="shared" si="94"/>
        <v>0.125</v>
      </c>
      <c r="AE100" s="19">
        <f t="shared" si="94"/>
        <v>0.60699999999999998</v>
      </c>
      <c r="AF100" s="19">
        <f t="shared" ref="AF100:AI100" si="95">AF99/1000</f>
        <v>0.25900000000000001</v>
      </c>
      <c r="AG100" s="19">
        <f t="shared" si="95"/>
        <v>0.188</v>
      </c>
      <c r="AH100" s="19">
        <f t="shared" si="95"/>
        <v>0.219</v>
      </c>
      <c r="AI100" s="19">
        <f t="shared" si="95"/>
        <v>0.156</v>
      </c>
      <c r="AJ100" s="19">
        <f t="shared" si="94"/>
        <v>0.22727</v>
      </c>
      <c r="AK100" s="19">
        <f t="shared" si="94"/>
        <v>8.8999999999999996E-2</v>
      </c>
      <c r="AL100" s="19">
        <f t="shared" si="94"/>
        <v>6.2E-2</v>
      </c>
      <c r="AM100" s="19">
        <f t="shared" si="94"/>
        <v>4.4600000000000001E-2</v>
      </c>
      <c r="AN100" s="19">
        <f t="shared" si="94"/>
        <v>0.2</v>
      </c>
      <c r="AO100" s="19">
        <f t="shared" si="94"/>
        <v>0.23599999999999999</v>
      </c>
      <c r="AP100" s="19">
        <f t="shared" si="94"/>
        <v>0</v>
      </c>
      <c r="AQ100" s="19">
        <f t="shared" si="94"/>
        <v>0.27700000000000002</v>
      </c>
      <c r="AR100" s="19">
        <f t="shared" si="94"/>
        <v>0.59499999999999997</v>
      </c>
      <c r="AS100" s="19">
        <f t="shared" si="94"/>
        <v>0.23563000000000001</v>
      </c>
      <c r="AT100" s="19">
        <f t="shared" si="94"/>
        <v>7.2499999999999995E-2</v>
      </c>
      <c r="AU100" s="19">
        <f t="shared" si="94"/>
        <v>6.9330000000000003E-2</v>
      </c>
      <c r="AV100" s="19">
        <f t="shared" si="94"/>
        <v>6.0670000000000002E-2</v>
      </c>
      <c r="AW100" s="19">
        <f t="shared" si="94"/>
        <v>6.7140000000000005E-2</v>
      </c>
      <c r="AX100" s="19">
        <f t="shared" si="94"/>
        <v>7.4290000000000009E-2</v>
      </c>
      <c r="AY100" s="19">
        <f t="shared" si="94"/>
        <v>5.1249999999999997E-2</v>
      </c>
      <c r="AZ100" s="19">
        <f t="shared" si="94"/>
        <v>7.714E-2</v>
      </c>
      <c r="BA100" s="19">
        <f t="shared" si="94"/>
        <v>6.8000000000000005E-2</v>
      </c>
      <c r="BB100" s="19">
        <f t="shared" si="94"/>
        <v>0.06</v>
      </c>
      <c r="BC100" s="19">
        <f t="shared" si="94"/>
        <v>0.13733000000000001</v>
      </c>
      <c r="BD100" s="19">
        <f t="shared" si="94"/>
        <v>0.31900000000000001</v>
      </c>
      <c r="BE100" s="19">
        <f t="shared" si="94"/>
        <v>0.499</v>
      </c>
      <c r="BF100" s="19">
        <f t="shared" si="94"/>
        <v>0.56399999999999995</v>
      </c>
      <c r="BG100" s="19">
        <f t="shared" si="94"/>
        <v>0.27600000000000002</v>
      </c>
      <c r="BH100" s="19">
        <f t="shared" si="94"/>
        <v>0.52400000000000002</v>
      </c>
      <c r="BI100" s="19">
        <f t="shared" si="94"/>
        <v>0.79500000000000004</v>
      </c>
      <c r="BJ100" s="19">
        <f t="shared" si="94"/>
        <v>4.7E-2</v>
      </c>
      <c r="BK100" s="19">
        <f t="shared" si="94"/>
        <v>3.5999999999999997E-2</v>
      </c>
      <c r="BL100" s="19">
        <f t="shared" si="94"/>
        <v>3.5000000000000003E-2</v>
      </c>
      <c r="BM100" s="19">
        <f t="shared" si="94"/>
        <v>4.1000000000000002E-2</v>
      </c>
      <c r="BN100" s="19">
        <f t="shared" si="94"/>
        <v>4.7E-2</v>
      </c>
      <c r="BO100" s="19">
        <f t="shared" si="94"/>
        <v>0.314</v>
      </c>
      <c r="BP100" s="19">
        <f t="shared" si="94"/>
        <v>0.16222</v>
      </c>
      <c r="BQ100" s="19">
        <f t="shared" si="94"/>
        <v>2.1999999999999999E-2</v>
      </c>
      <c r="BR100" s="94">
        <f t="shared" ref="BR100" si="96">BR99/1000</f>
        <v>0</v>
      </c>
    </row>
    <row r="101" spans="1:72" ht="17.399999999999999" x14ac:dyDescent="0.35">
      <c r="A101" s="28"/>
      <c r="B101" s="29" t="s">
        <v>29</v>
      </c>
      <c r="C101" s="111"/>
      <c r="D101" s="30">
        <f>D97*D99</f>
        <v>0</v>
      </c>
      <c r="E101" s="30">
        <f t="shared" ref="E101:BQ101" si="97">E97*E99</f>
        <v>0</v>
      </c>
      <c r="F101" s="30">
        <f t="shared" si="97"/>
        <v>1.3120000000000001</v>
      </c>
      <c r="G101" s="30">
        <f t="shared" si="97"/>
        <v>0</v>
      </c>
      <c r="H101" s="30">
        <f t="shared" si="97"/>
        <v>0</v>
      </c>
      <c r="I101" s="30">
        <f t="shared" si="97"/>
        <v>0</v>
      </c>
      <c r="J101" s="30">
        <f t="shared" si="97"/>
        <v>0.65903999999999996</v>
      </c>
      <c r="K101" s="30">
        <f t="shared" si="97"/>
        <v>3.1166400000000003</v>
      </c>
      <c r="L101" s="30">
        <f t="shared" si="97"/>
        <v>0</v>
      </c>
      <c r="M101" s="30">
        <f t="shared" si="97"/>
        <v>0</v>
      </c>
      <c r="N101" s="30">
        <f t="shared" si="97"/>
        <v>0</v>
      </c>
      <c r="O101" s="30">
        <f t="shared" si="97"/>
        <v>0</v>
      </c>
      <c r="P101" s="30">
        <f t="shared" si="97"/>
        <v>0</v>
      </c>
      <c r="Q101" s="30">
        <f t="shared" si="97"/>
        <v>0</v>
      </c>
      <c r="R101" s="30">
        <f t="shared" si="97"/>
        <v>0</v>
      </c>
      <c r="S101" s="30">
        <f t="shared" si="97"/>
        <v>0</v>
      </c>
      <c r="T101" s="30">
        <f t="shared" si="97"/>
        <v>0</v>
      </c>
      <c r="U101" s="30">
        <f t="shared" si="97"/>
        <v>15.335999999999999</v>
      </c>
      <c r="V101" s="30">
        <f t="shared" si="97"/>
        <v>0</v>
      </c>
      <c r="W101" s="30">
        <f>W97*W99</f>
        <v>0</v>
      </c>
      <c r="X101" s="30">
        <f t="shared" si="97"/>
        <v>1.1900000000000002</v>
      </c>
      <c r="Y101" s="30">
        <f t="shared" si="97"/>
        <v>0</v>
      </c>
      <c r="Z101" s="30">
        <f t="shared" si="97"/>
        <v>0</v>
      </c>
      <c r="AA101" s="30">
        <f t="shared" si="97"/>
        <v>0</v>
      </c>
      <c r="AB101" s="30">
        <f t="shared" si="97"/>
        <v>0</v>
      </c>
      <c r="AC101" s="30">
        <f t="shared" si="97"/>
        <v>0</v>
      </c>
      <c r="AD101" s="30">
        <f t="shared" si="97"/>
        <v>0</v>
      </c>
      <c r="AE101" s="30">
        <f t="shared" si="97"/>
        <v>15.175000000000001</v>
      </c>
      <c r="AF101" s="30">
        <f t="shared" ref="AF101:AI101" si="98">AF97*AF99</f>
        <v>38.591000000000001</v>
      </c>
      <c r="AG101" s="30">
        <f t="shared" si="98"/>
        <v>0</v>
      </c>
      <c r="AH101" s="30">
        <f t="shared" si="98"/>
        <v>0</v>
      </c>
      <c r="AI101" s="30">
        <f t="shared" si="98"/>
        <v>0</v>
      </c>
      <c r="AJ101" s="30">
        <f t="shared" si="97"/>
        <v>0</v>
      </c>
      <c r="AK101" s="30">
        <f t="shared" si="97"/>
        <v>0</v>
      </c>
      <c r="AL101" s="30">
        <f t="shared" si="97"/>
        <v>0</v>
      </c>
      <c r="AM101" s="30">
        <f t="shared" si="97"/>
        <v>1.4718000000000002</v>
      </c>
      <c r="AN101" s="30">
        <f t="shared" si="97"/>
        <v>0.38366</v>
      </c>
      <c r="AO101" s="30">
        <f t="shared" si="97"/>
        <v>0</v>
      </c>
      <c r="AP101" s="30">
        <f t="shared" si="97"/>
        <v>0</v>
      </c>
      <c r="AQ101" s="30">
        <f t="shared" si="97"/>
        <v>0</v>
      </c>
      <c r="AR101" s="30">
        <f t="shared" si="97"/>
        <v>0</v>
      </c>
      <c r="AS101" s="30">
        <f t="shared" si="97"/>
        <v>0</v>
      </c>
      <c r="AT101" s="30">
        <f t="shared" si="97"/>
        <v>0</v>
      </c>
      <c r="AU101" s="30">
        <f t="shared" si="97"/>
        <v>0</v>
      </c>
      <c r="AV101" s="30">
        <f t="shared" si="97"/>
        <v>0</v>
      </c>
      <c r="AW101" s="30">
        <f t="shared" si="97"/>
        <v>0</v>
      </c>
      <c r="AX101" s="30">
        <f t="shared" si="97"/>
        <v>0</v>
      </c>
      <c r="AY101" s="30">
        <f t="shared" si="97"/>
        <v>0</v>
      </c>
      <c r="AZ101" s="30">
        <f t="shared" si="97"/>
        <v>0</v>
      </c>
      <c r="BA101" s="30">
        <f t="shared" si="97"/>
        <v>0</v>
      </c>
      <c r="BB101" s="30">
        <f t="shared" si="97"/>
        <v>0</v>
      </c>
      <c r="BC101" s="30">
        <f t="shared" si="97"/>
        <v>0.54932000000000003</v>
      </c>
      <c r="BD101" s="30">
        <f t="shared" si="97"/>
        <v>0</v>
      </c>
      <c r="BE101" s="30">
        <f t="shared" si="97"/>
        <v>0</v>
      </c>
      <c r="BF101" s="30">
        <f t="shared" si="97"/>
        <v>0</v>
      </c>
      <c r="BG101" s="30">
        <f t="shared" si="97"/>
        <v>0</v>
      </c>
      <c r="BH101" s="30">
        <f t="shared" si="97"/>
        <v>0</v>
      </c>
      <c r="BI101" s="30">
        <f t="shared" si="97"/>
        <v>0</v>
      </c>
      <c r="BJ101" s="30">
        <f t="shared" si="97"/>
        <v>0</v>
      </c>
      <c r="BK101" s="30">
        <f t="shared" si="97"/>
        <v>0</v>
      </c>
      <c r="BL101" s="30">
        <f t="shared" si="97"/>
        <v>0.105</v>
      </c>
      <c r="BM101" s="30">
        <f t="shared" si="97"/>
        <v>0</v>
      </c>
      <c r="BN101" s="30">
        <f t="shared" si="97"/>
        <v>0</v>
      </c>
      <c r="BO101" s="30">
        <f t="shared" si="97"/>
        <v>0</v>
      </c>
      <c r="BP101" s="30">
        <f t="shared" si="97"/>
        <v>0.16222</v>
      </c>
      <c r="BQ101" s="30">
        <f t="shared" si="97"/>
        <v>0</v>
      </c>
      <c r="BR101" s="97">
        <f t="shared" ref="BR101" si="99">BR97*BR99</f>
        <v>0</v>
      </c>
      <c r="BS101" s="31">
        <f>SUM(D101:BQ101)</f>
        <v>78.051680000000019</v>
      </c>
      <c r="BT101" s="32">
        <f>BS101/$C$22</f>
        <v>78.051680000000019</v>
      </c>
    </row>
    <row r="102" spans="1:72" ht="17.399999999999999" x14ac:dyDescent="0.35">
      <c r="A102" s="28"/>
      <c r="B102" s="29" t="s">
        <v>30</v>
      </c>
      <c r="C102" s="111"/>
      <c r="D102" s="30">
        <f>D97*D99</f>
        <v>0</v>
      </c>
      <c r="E102" s="30">
        <f t="shared" ref="E102:BQ102" si="100">E97*E99</f>
        <v>0</v>
      </c>
      <c r="F102" s="30">
        <f t="shared" si="100"/>
        <v>1.3120000000000001</v>
      </c>
      <c r="G102" s="30">
        <f t="shared" si="100"/>
        <v>0</v>
      </c>
      <c r="H102" s="30">
        <f t="shared" si="100"/>
        <v>0</v>
      </c>
      <c r="I102" s="30">
        <f t="shared" si="100"/>
        <v>0</v>
      </c>
      <c r="J102" s="30">
        <f t="shared" si="100"/>
        <v>0.65903999999999996</v>
      </c>
      <c r="K102" s="30">
        <f t="shared" si="100"/>
        <v>3.1166400000000003</v>
      </c>
      <c r="L102" s="30">
        <f t="shared" si="100"/>
        <v>0</v>
      </c>
      <c r="M102" s="30">
        <f t="shared" si="100"/>
        <v>0</v>
      </c>
      <c r="N102" s="30">
        <f t="shared" si="100"/>
        <v>0</v>
      </c>
      <c r="O102" s="30">
        <f t="shared" si="100"/>
        <v>0</v>
      </c>
      <c r="P102" s="30">
        <f t="shared" si="100"/>
        <v>0</v>
      </c>
      <c r="Q102" s="30">
        <f t="shared" si="100"/>
        <v>0</v>
      </c>
      <c r="R102" s="30">
        <f t="shared" si="100"/>
        <v>0</v>
      </c>
      <c r="S102" s="30">
        <f t="shared" si="100"/>
        <v>0</v>
      </c>
      <c r="T102" s="30">
        <f t="shared" si="100"/>
        <v>0</v>
      </c>
      <c r="U102" s="30">
        <f t="shared" si="100"/>
        <v>15.335999999999999</v>
      </c>
      <c r="V102" s="30">
        <f t="shared" si="100"/>
        <v>0</v>
      </c>
      <c r="W102" s="30">
        <f>W97*W99</f>
        <v>0</v>
      </c>
      <c r="X102" s="30">
        <f t="shared" si="100"/>
        <v>1.1900000000000002</v>
      </c>
      <c r="Y102" s="30">
        <f t="shared" si="100"/>
        <v>0</v>
      </c>
      <c r="Z102" s="30">
        <f t="shared" si="100"/>
        <v>0</v>
      </c>
      <c r="AA102" s="30">
        <f t="shared" si="100"/>
        <v>0</v>
      </c>
      <c r="AB102" s="30">
        <f t="shared" si="100"/>
        <v>0</v>
      </c>
      <c r="AC102" s="30">
        <f t="shared" si="100"/>
        <v>0</v>
      </c>
      <c r="AD102" s="30">
        <f t="shared" si="100"/>
        <v>0</v>
      </c>
      <c r="AE102" s="30">
        <f t="shared" si="100"/>
        <v>15.175000000000001</v>
      </c>
      <c r="AF102" s="30">
        <f t="shared" ref="AF102:AI102" si="101">AF97*AF99</f>
        <v>38.591000000000001</v>
      </c>
      <c r="AG102" s="30">
        <f t="shared" si="101"/>
        <v>0</v>
      </c>
      <c r="AH102" s="30">
        <f t="shared" si="101"/>
        <v>0</v>
      </c>
      <c r="AI102" s="30">
        <f t="shared" si="101"/>
        <v>0</v>
      </c>
      <c r="AJ102" s="30">
        <f t="shared" si="100"/>
        <v>0</v>
      </c>
      <c r="AK102" s="30">
        <f t="shared" si="100"/>
        <v>0</v>
      </c>
      <c r="AL102" s="30">
        <f t="shared" si="100"/>
        <v>0</v>
      </c>
      <c r="AM102" s="30">
        <f t="shared" si="100"/>
        <v>1.4718000000000002</v>
      </c>
      <c r="AN102" s="30">
        <f t="shared" si="100"/>
        <v>0.38366</v>
      </c>
      <c r="AO102" s="30">
        <f t="shared" si="100"/>
        <v>0</v>
      </c>
      <c r="AP102" s="30">
        <f t="shared" si="100"/>
        <v>0</v>
      </c>
      <c r="AQ102" s="30">
        <f t="shared" si="100"/>
        <v>0</v>
      </c>
      <c r="AR102" s="30">
        <f t="shared" si="100"/>
        <v>0</v>
      </c>
      <c r="AS102" s="30">
        <f t="shared" si="100"/>
        <v>0</v>
      </c>
      <c r="AT102" s="30">
        <f t="shared" si="100"/>
        <v>0</v>
      </c>
      <c r="AU102" s="30">
        <f t="shared" si="100"/>
        <v>0</v>
      </c>
      <c r="AV102" s="30">
        <f t="shared" si="100"/>
        <v>0</v>
      </c>
      <c r="AW102" s="30">
        <f t="shared" si="100"/>
        <v>0</v>
      </c>
      <c r="AX102" s="30">
        <f t="shared" si="100"/>
        <v>0</v>
      </c>
      <c r="AY102" s="30">
        <f t="shared" si="100"/>
        <v>0</v>
      </c>
      <c r="AZ102" s="30">
        <f t="shared" si="100"/>
        <v>0</v>
      </c>
      <c r="BA102" s="30">
        <f t="shared" si="100"/>
        <v>0</v>
      </c>
      <c r="BB102" s="30">
        <f t="shared" si="100"/>
        <v>0</v>
      </c>
      <c r="BC102" s="30">
        <f t="shared" si="100"/>
        <v>0.54932000000000003</v>
      </c>
      <c r="BD102" s="30">
        <f t="shared" si="100"/>
        <v>0</v>
      </c>
      <c r="BE102" s="30">
        <f t="shared" si="100"/>
        <v>0</v>
      </c>
      <c r="BF102" s="30">
        <f t="shared" si="100"/>
        <v>0</v>
      </c>
      <c r="BG102" s="30">
        <f t="shared" si="100"/>
        <v>0</v>
      </c>
      <c r="BH102" s="30">
        <f t="shared" si="100"/>
        <v>0</v>
      </c>
      <c r="BI102" s="30">
        <f t="shared" si="100"/>
        <v>0</v>
      </c>
      <c r="BJ102" s="30">
        <f t="shared" si="100"/>
        <v>0</v>
      </c>
      <c r="BK102" s="30">
        <f t="shared" si="100"/>
        <v>0</v>
      </c>
      <c r="BL102" s="30">
        <f t="shared" si="100"/>
        <v>0.105</v>
      </c>
      <c r="BM102" s="30">
        <f t="shared" si="100"/>
        <v>0</v>
      </c>
      <c r="BN102" s="30">
        <f t="shared" si="100"/>
        <v>0</v>
      </c>
      <c r="BO102" s="30">
        <f t="shared" si="100"/>
        <v>0</v>
      </c>
      <c r="BP102" s="30">
        <f t="shared" si="100"/>
        <v>0.16222</v>
      </c>
      <c r="BQ102" s="30">
        <f t="shared" si="100"/>
        <v>0</v>
      </c>
      <c r="BR102" s="97">
        <f t="shared" ref="BR102" si="102">BR97*BR99</f>
        <v>0</v>
      </c>
      <c r="BS102" s="31">
        <f>SUM(D102:BQ102)</f>
        <v>78.051680000000019</v>
      </c>
      <c r="BT102" s="32">
        <f>BS102/$C$22</f>
        <v>78.051680000000019</v>
      </c>
    </row>
    <row r="104" spans="1:72" x14ac:dyDescent="0.3">
      <c r="L104" s="2"/>
    </row>
    <row r="105" spans="1:72" ht="15" customHeight="1" x14ac:dyDescent="0.3">
      <c r="A105" s="105"/>
      <c r="B105" s="4" t="s">
        <v>3</v>
      </c>
      <c r="C105" s="102" t="s">
        <v>4</v>
      </c>
      <c r="D105" s="101" t="str">
        <f t="shared" ref="D105:AE105" si="103">D7</f>
        <v>Хлеб пшеничный</v>
      </c>
      <c r="E105" s="101" t="str">
        <f t="shared" si="103"/>
        <v>Хлеб ржано-пшеничный</v>
      </c>
      <c r="F105" s="101" t="str">
        <f t="shared" si="103"/>
        <v>Сахар</v>
      </c>
      <c r="G105" s="101" t="str">
        <f t="shared" si="103"/>
        <v>Чай</v>
      </c>
      <c r="H105" s="101" t="str">
        <f t="shared" si="103"/>
        <v>Какао</v>
      </c>
      <c r="I105" s="101" t="str">
        <f t="shared" si="103"/>
        <v>Кофейный напиток</v>
      </c>
      <c r="J105" s="101" t="str">
        <f t="shared" si="103"/>
        <v>Молоко 2,5%</v>
      </c>
      <c r="K105" s="101" t="str">
        <f t="shared" si="103"/>
        <v>Масло сливочное</v>
      </c>
      <c r="L105" s="101" t="str">
        <f t="shared" si="103"/>
        <v>Сметана 15%</v>
      </c>
      <c r="M105" s="101" t="str">
        <f t="shared" si="103"/>
        <v>Молоко сухое</v>
      </c>
      <c r="N105" s="101" t="str">
        <f t="shared" si="103"/>
        <v>Снежок 2,5 %</v>
      </c>
      <c r="O105" s="101" t="str">
        <f t="shared" si="103"/>
        <v>Творог 5%</v>
      </c>
      <c r="P105" s="101" t="str">
        <f t="shared" si="103"/>
        <v>Молоко сгущенное</v>
      </c>
      <c r="Q105" s="101" t="str">
        <f t="shared" si="103"/>
        <v xml:space="preserve">Джем Сава </v>
      </c>
      <c r="R105" s="101" t="str">
        <f t="shared" si="103"/>
        <v>Сыр</v>
      </c>
      <c r="S105" s="101" t="str">
        <f t="shared" si="103"/>
        <v>Зеленый горошек</v>
      </c>
      <c r="T105" s="101" t="str">
        <f t="shared" si="103"/>
        <v>Кукуруза консервирован.</v>
      </c>
      <c r="U105" s="101" t="str">
        <f t="shared" si="103"/>
        <v>Консервы рыбные</v>
      </c>
      <c r="V105" s="101" t="str">
        <f t="shared" si="103"/>
        <v>Огурцы консервирован.</v>
      </c>
      <c r="W105" s="35"/>
      <c r="X105" s="101" t="str">
        <f t="shared" si="103"/>
        <v>Яйцо</v>
      </c>
      <c r="Y105" s="101" t="str">
        <f t="shared" si="103"/>
        <v>Икра кабачковая</v>
      </c>
      <c r="Z105" s="101" t="str">
        <f t="shared" si="103"/>
        <v>Изюм</v>
      </c>
      <c r="AA105" s="101" t="str">
        <f t="shared" si="103"/>
        <v>Курага</v>
      </c>
      <c r="AB105" s="101" t="str">
        <f t="shared" si="103"/>
        <v>Чернослив</v>
      </c>
      <c r="AC105" s="101" t="str">
        <f t="shared" si="103"/>
        <v>Шиповник</v>
      </c>
      <c r="AD105" s="101" t="str">
        <f t="shared" si="103"/>
        <v>Сухофрукты</v>
      </c>
      <c r="AE105" s="101" t="str">
        <f t="shared" si="103"/>
        <v>Ягода свежемороженная</v>
      </c>
      <c r="AF105" s="101" t="str">
        <f t="shared" ref="AF105:AI105" si="104">AF7</f>
        <v>Апельсин</v>
      </c>
      <c r="AG105" s="101" t="str">
        <f t="shared" si="104"/>
        <v>Банан</v>
      </c>
      <c r="AH105" s="101" t="str">
        <f t="shared" si="104"/>
        <v>Лимон</v>
      </c>
      <c r="AI105" s="101" t="str">
        <f t="shared" si="104"/>
        <v>Яблоко</v>
      </c>
      <c r="AJ105" s="101" t="str">
        <f>AJ7</f>
        <v>Кисель</v>
      </c>
      <c r="AK105" s="101" t="str">
        <f>AK7</f>
        <v xml:space="preserve">Сок </v>
      </c>
      <c r="AL105" s="101" t="str">
        <f>AL7</f>
        <v>Макаронные изделия</v>
      </c>
      <c r="AM105" s="101" t="str">
        <f>AM7</f>
        <v>Мука</v>
      </c>
      <c r="AN105" s="101" t="str">
        <f t="shared" ref="AN105:BQ105" si="105">AN7</f>
        <v>Дрожжи</v>
      </c>
      <c r="AO105" s="101" t="str">
        <f t="shared" si="105"/>
        <v>Печенье</v>
      </c>
      <c r="AP105" s="101" t="str">
        <f t="shared" si="105"/>
        <v>Пряники</v>
      </c>
      <c r="AQ105" s="101" t="str">
        <f t="shared" si="105"/>
        <v>Вафли</v>
      </c>
      <c r="AR105" s="101" t="str">
        <f t="shared" si="105"/>
        <v>Конфеты</v>
      </c>
      <c r="AS105" s="101" t="str">
        <f t="shared" si="105"/>
        <v>Повидло Сава</v>
      </c>
      <c r="AT105" s="101" t="str">
        <f t="shared" si="105"/>
        <v>Крупа геркулес</v>
      </c>
      <c r="AU105" s="101" t="str">
        <f t="shared" si="105"/>
        <v>Крупа горох</v>
      </c>
      <c r="AV105" s="101" t="str">
        <f t="shared" si="105"/>
        <v>Крупа гречневая</v>
      </c>
      <c r="AW105" s="101" t="str">
        <f t="shared" si="105"/>
        <v>Крупа кукурузная</v>
      </c>
      <c r="AX105" s="101" t="str">
        <f t="shared" si="105"/>
        <v>Крупа манная</v>
      </c>
      <c r="AY105" s="101" t="str">
        <f t="shared" si="105"/>
        <v>Крупа перловая</v>
      </c>
      <c r="AZ105" s="101" t="str">
        <f t="shared" si="105"/>
        <v>Крупа пшеничная</v>
      </c>
      <c r="BA105" s="101" t="str">
        <f t="shared" si="105"/>
        <v>Крупа пшено</v>
      </c>
      <c r="BB105" s="101" t="str">
        <f t="shared" si="105"/>
        <v>Крупа ячневая</v>
      </c>
      <c r="BC105" s="101" t="str">
        <f t="shared" si="105"/>
        <v>Рис</v>
      </c>
      <c r="BD105" s="101" t="str">
        <f t="shared" si="105"/>
        <v>Цыпленок бройлер</v>
      </c>
      <c r="BE105" s="101" t="str">
        <f t="shared" si="105"/>
        <v>Филе куриное</v>
      </c>
      <c r="BF105" s="101" t="str">
        <f t="shared" si="105"/>
        <v>Фарш говяжий</v>
      </c>
      <c r="BG105" s="101" t="str">
        <f t="shared" si="105"/>
        <v>Печень куриная</v>
      </c>
      <c r="BH105" s="101" t="str">
        <f t="shared" si="105"/>
        <v>Филе минтая</v>
      </c>
      <c r="BI105" s="101" t="str">
        <f t="shared" si="105"/>
        <v>Филе сельди слабосол.</v>
      </c>
      <c r="BJ105" s="101" t="str">
        <f t="shared" si="105"/>
        <v>Картофель</v>
      </c>
      <c r="BK105" s="101" t="str">
        <f t="shared" si="105"/>
        <v>Морковь</v>
      </c>
      <c r="BL105" s="101" t="str">
        <f t="shared" si="105"/>
        <v>Лук</v>
      </c>
      <c r="BM105" s="101" t="str">
        <f t="shared" si="105"/>
        <v>Капуста</v>
      </c>
      <c r="BN105" s="101" t="str">
        <f t="shared" si="105"/>
        <v>Свекла</v>
      </c>
      <c r="BO105" s="101" t="str">
        <f t="shared" si="105"/>
        <v>Томатная паста</v>
      </c>
      <c r="BP105" s="101" t="str">
        <f t="shared" si="105"/>
        <v>Масло растительное</v>
      </c>
      <c r="BQ105" s="101" t="str">
        <f t="shared" si="105"/>
        <v>Соль</v>
      </c>
      <c r="BR105" s="113" t="str">
        <f t="shared" ref="BR105" si="106">BR7</f>
        <v>Лимонная кислота</v>
      </c>
      <c r="BS105" s="112" t="s">
        <v>5</v>
      </c>
      <c r="BT105" s="112" t="s">
        <v>6</v>
      </c>
    </row>
    <row r="106" spans="1:72" ht="28.5" customHeight="1" x14ac:dyDescent="0.3">
      <c r="A106" s="106"/>
      <c r="B106" s="5" t="s">
        <v>7</v>
      </c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35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13"/>
      <c r="BS106" s="112"/>
      <c r="BT106" s="112"/>
    </row>
    <row r="107" spans="1:72" x14ac:dyDescent="0.3">
      <c r="A107" s="107" t="s">
        <v>20</v>
      </c>
      <c r="B107" s="36" t="str">
        <f>B27</f>
        <v xml:space="preserve">Омлет </v>
      </c>
      <c r="C107" s="108">
        <f>$E$6</f>
        <v>1</v>
      </c>
      <c r="D107" s="6">
        <f t="shared" ref="D107:BQ109" si="107">D27</f>
        <v>0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4.4999999999999998E-2</v>
      </c>
      <c r="K107" s="6">
        <f t="shared" si="107"/>
        <v>2E-3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W27</f>
        <v>0</v>
      </c>
      <c r="X107" s="6">
        <f t="shared" si="107"/>
        <v>1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08">AF27</f>
        <v>0</v>
      </c>
      <c r="AG107" s="6">
        <f t="shared" si="108"/>
        <v>0</v>
      </c>
      <c r="AH107" s="6">
        <f t="shared" si="108"/>
        <v>0</v>
      </c>
      <c r="AI107" s="6">
        <f t="shared" si="108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1E-3</v>
      </c>
      <c r="BR107" s="93">
        <f t="shared" ref="BR107" si="109">BR27</f>
        <v>0</v>
      </c>
    </row>
    <row r="108" spans="1:72" x14ac:dyDescent="0.3">
      <c r="A108" s="107"/>
      <c r="B108" s="36" t="str">
        <f>B28</f>
        <v>Хлеб пшеничный</v>
      </c>
      <c r="C108" s="109"/>
      <c r="D108" s="6">
        <f t="shared" si="107"/>
        <v>0.02</v>
      </c>
      <c r="E108" s="6">
        <f t="shared" si="107"/>
        <v>0</v>
      </c>
      <c r="F108" s="6">
        <f t="shared" si="107"/>
        <v>0</v>
      </c>
      <c r="G108" s="6">
        <f t="shared" si="107"/>
        <v>0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W28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0">AF28</f>
        <v>0</v>
      </c>
      <c r="AG108" s="6">
        <f t="shared" si="110"/>
        <v>0</v>
      </c>
      <c r="AH108" s="6">
        <f t="shared" si="110"/>
        <v>0</v>
      </c>
      <c r="AI108" s="6">
        <f t="shared" si="110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93">
        <f t="shared" ref="BR108" si="111">BR28</f>
        <v>0</v>
      </c>
    </row>
    <row r="109" spans="1:72" ht="15" customHeight="1" x14ac:dyDescent="0.3">
      <c r="A109" s="107"/>
      <c r="B109" s="36" t="str">
        <f>B29</f>
        <v>Чай с сахаром</v>
      </c>
      <c r="C109" s="109"/>
      <c r="D109" s="6">
        <f>D29</f>
        <v>0</v>
      </c>
      <c r="E109" s="6">
        <f t="shared" si="107"/>
        <v>0</v>
      </c>
      <c r="F109" s="6">
        <f t="shared" si="107"/>
        <v>1.2E-2</v>
      </c>
      <c r="G109" s="6">
        <f t="shared" si="107"/>
        <v>5.9999999999999995E-4</v>
      </c>
      <c r="H109" s="6">
        <f t="shared" si="107"/>
        <v>0</v>
      </c>
      <c r="I109" s="6">
        <f t="shared" si="107"/>
        <v>0</v>
      </c>
      <c r="J109" s="6">
        <f t="shared" si="107"/>
        <v>0</v>
      </c>
      <c r="K109" s="6">
        <f t="shared" si="107"/>
        <v>0</v>
      </c>
      <c r="L109" s="6">
        <f t="shared" si="107"/>
        <v>0</v>
      </c>
      <c r="M109" s="6">
        <f t="shared" si="107"/>
        <v>0</v>
      </c>
      <c r="N109" s="6">
        <f t="shared" si="107"/>
        <v>0</v>
      </c>
      <c r="O109" s="6">
        <f t="shared" si="107"/>
        <v>0</v>
      </c>
      <c r="P109" s="6">
        <f t="shared" si="107"/>
        <v>0</v>
      </c>
      <c r="Q109" s="6">
        <f t="shared" si="107"/>
        <v>0</v>
      </c>
      <c r="R109" s="6">
        <f t="shared" si="107"/>
        <v>0</v>
      </c>
      <c r="S109" s="6">
        <f t="shared" si="107"/>
        <v>0</v>
      </c>
      <c r="T109" s="6">
        <f t="shared" si="107"/>
        <v>0</v>
      </c>
      <c r="U109" s="6">
        <f t="shared" si="107"/>
        <v>0</v>
      </c>
      <c r="V109" s="6">
        <f t="shared" si="107"/>
        <v>0</v>
      </c>
      <c r="W109" s="6">
        <f>W29</f>
        <v>0</v>
      </c>
      <c r="X109" s="6">
        <f t="shared" si="107"/>
        <v>0</v>
      </c>
      <c r="Y109" s="6">
        <f t="shared" si="107"/>
        <v>0</v>
      </c>
      <c r="Z109" s="6">
        <f t="shared" si="107"/>
        <v>0</v>
      </c>
      <c r="AA109" s="6">
        <f t="shared" si="107"/>
        <v>0</v>
      </c>
      <c r="AB109" s="6">
        <f t="shared" si="107"/>
        <v>0</v>
      </c>
      <c r="AC109" s="6">
        <f t="shared" si="107"/>
        <v>0</v>
      </c>
      <c r="AD109" s="6">
        <f t="shared" si="107"/>
        <v>0</v>
      </c>
      <c r="AE109" s="6">
        <f t="shared" si="107"/>
        <v>0</v>
      </c>
      <c r="AF109" s="6">
        <f t="shared" ref="AF109:AI109" si="112">AF29</f>
        <v>0</v>
      </c>
      <c r="AG109" s="6">
        <f t="shared" si="112"/>
        <v>0</v>
      </c>
      <c r="AH109" s="6">
        <f t="shared" si="112"/>
        <v>0</v>
      </c>
      <c r="AI109" s="6">
        <f t="shared" si="112"/>
        <v>0</v>
      </c>
      <c r="AJ109" s="6">
        <f t="shared" si="107"/>
        <v>0</v>
      </c>
      <c r="AK109" s="6">
        <f t="shared" si="107"/>
        <v>0</v>
      </c>
      <c r="AL109" s="6">
        <f t="shared" si="107"/>
        <v>0</v>
      </c>
      <c r="AM109" s="6">
        <f t="shared" si="107"/>
        <v>0</v>
      </c>
      <c r="AN109" s="6">
        <f t="shared" si="107"/>
        <v>0</v>
      </c>
      <c r="AO109" s="6">
        <f t="shared" si="107"/>
        <v>0</v>
      </c>
      <c r="AP109" s="6">
        <f t="shared" si="107"/>
        <v>0</v>
      </c>
      <c r="AQ109" s="6">
        <f t="shared" si="107"/>
        <v>0</v>
      </c>
      <c r="AR109" s="6">
        <f t="shared" si="107"/>
        <v>0</v>
      </c>
      <c r="AS109" s="6">
        <f t="shared" si="107"/>
        <v>0</v>
      </c>
      <c r="AT109" s="6">
        <f t="shared" si="107"/>
        <v>0</v>
      </c>
      <c r="AU109" s="6">
        <f t="shared" si="107"/>
        <v>0</v>
      </c>
      <c r="AV109" s="6">
        <f t="shared" si="107"/>
        <v>0</v>
      </c>
      <c r="AW109" s="6">
        <f t="shared" si="107"/>
        <v>0</v>
      </c>
      <c r="AX109" s="6">
        <f t="shared" si="107"/>
        <v>0</v>
      </c>
      <c r="AY109" s="6">
        <f t="shared" si="107"/>
        <v>0</v>
      </c>
      <c r="AZ109" s="6">
        <f t="shared" si="107"/>
        <v>0</v>
      </c>
      <c r="BA109" s="6">
        <f t="shared" si="107"/>
        <v>0</v>
      </c>
      <c r="BB109" s="6">
        <f t="shared" si="107"/>
        <v>0</v>
      </c>
      <c r="BC109" s="6">
        <f t="shared" si="107"/>
        <v>0</v>
      </c>
      <c r="BD109" s="6">
        <f t="shared" si="107"/>
        <v>0</v>
      </c>
      <c r="BE109" s="6">
        <f t="shared" si="107"/>
        <v>0</v>
      </c>
      <c r="BF109" s="6">
        <f t="shared" si="107"/>
        <v>0</v>
      </c>
      <c r="BG109" s="6">
        <f t="shared" si="107"/>
        <v>0</v>
      </c>
      <c r="BH109" s="6">
        <f t="shared" si="107"/>
        <v>0</v>
      </c>
      <c r="BI109" s="6">
        <f t="shared" si="107"/>
        <v>0</v>
      </c>
      <c r="BJ109" s="6">
        <f t="shared" si="107"/>
        <v>0</v>
      </c>
      <c r="BK109" s="6">
        <f t="shared" si="107"/>
        <v>0</v>
      </c>
      <c r="BL109" s="6">
        <f t="shared" si="107"/>
        <v>0</v>
      </c>
      <c r="BM109" s="6">
        <f t="shared" si="107"/>
        <v>0</v>
      </c>
      <c r="BN109" s="6">
        <f t="shared" si="107"/>
        <v>0</v>
      </c>
      <c r="BO109" s="6">
        <f t="shared" si="107"/>
        <v>0</v>
      </c>
      <c r="BP109" s="6">
        <f t="shared" si="107"/>
        <v>0</v>
      </c>
      <c r="BQ109" s="6">
        <f t="shared" si="107"/>
        <v>0</v>
      </c>
      <c r="BR109" s="93">
        <f t="shared" ref="BR109" si="113">BR29</f>
        <v>0</v>
      </c>
    </row>
    <row r="110" spans="1:72" ht="17.399999999999999" x14ac:dyDescent="0.35">
      <c r="B110" s="20" t="s">
        <v>23</v>
      </c>
      <c r="C110" s="18"/>
      <c r="D110" s="19">
        <f t="shared" ref="D110:BQ110" si="114">SUM(D107:D109)</f>
        <v>0.02</v>
      </c>
      <c r="E110" s="19">
        <f t="shared" si="114"/>
        <v>0</v>
      </c>
      <c r="F110" s="19">
        <f t="shared" si="114"/>
        <v>1.2E-2</v>
      </c>
      <c r="G110" s="19">
        <f t="shared" si="114"/>
        <v>5.9999999999999995E-4</v>
      </c>
      <c r="H110" s="19">
        <f t="shared" si="114"/>
        <v>0</v>
      </c>
      <c r="I110" s="19">
        <f t="shared" si="114"/>
        <v>0</v>
      </c>
      <c r="J110" s="19">
        <f t="shared" si="114"/>
        <v>4.4999999999999998E-2</v>
      </c>
      <c r="K110" s="19">
        <f t="shared" si="114"/>
        <v>2E-3</v>
      </c>
      <c r="L110" s="19">
        <f t="shared" si="114"/>
        <v>0</v>
      </c>
      <c r="M110" s="19">
        <f t="shared" si="114"/>
        <v>0</v>
      </c>
      <c r="N110" s="19">
        <f t="shared" si="114"/>
        <v>0</v>
      </c>
      <c r="O110" s="19">
        <f t="shared" si="114"/>
        <v>0</v>
      </c>
      <c r="P110" s="19">
        <f t="shared" si="114"/>
        <v>0</v>
      </c>
      <c r="Q110" s="19">
        <f t="shared" si="114"/>
        <v>0</v>
      </c>
      <c r="R110" s="19">
        <f t="shared" si="114"/>
        <v>0</v>
      </c>
      <c r="S110" s="19">
        <f t="shared" si="114"/>
        <v>0</v>
      </c>
      <c r="T110" s="19">
        <f t="shared" si="114"/>
        <v>0</v>
      </c>
      <c r="U110" s="19">
        <f t="shared" si="114"/>
        <v>0</v>
      </c>
      <c r="V110" s="19">
        <f>SUM(V107:V109)</f>
        <v>0</v>
      </c>
      <c r="W110" s="19">
        <f>SUM(W107:W109)</f>
        <v>0</v>
      </c>
      <c r="X110" s="19">
        <f>SUM(X107:X109)</f>
        <v>1</v>
      </c>
      <c r="Y110" s="19">
        <f t="shared" si="114"/>
        <v>0</v>
      </c>
      <c r="Z110" s="19">
        <f t="shared" si="114"/>
        <v>0</v>
      </c>
      <c r="AA110" s="19">
        <f t="shared" si="114"/>
        <v>0</v>
      </c>
      <c r="AB110" s="19">
        <f t="shared" si="114"/>
        <v>0</v>
      </c>
      <c r="AC110" s="19">
        <f t="shared" si="114"/>
        <v>0</v>
      </c>
      <c r="AD110" s="19">
        <f t="shared" si="114"/>
        <v>0</v>
      </c>
      <c r="AE110" s="19">
        <f t="shared" si="114"/>
        <v>0</v>
      </c>
      <c r="AF110" s="19">
        <f t="shared" ref="AF110:AI110" si="115">SUM(AF107:AF109)</f>
        <v>0</v>
      </c>
      <c r="AG110" s="19">
        <f t="shared" si="115"/>
        <v>0</v>
      </c>
      <c r="AH110" s="19">
        <f t="shared" si="115"/>
        <v>0</v>
      </c>
      <c r="AI110" s="19">
        <f t="shared" si="115"/>
        <v>0</v>
      </c>
      <c r="AJ110" s="19">
        <f t="shared" si="114"/>
        <v>0</v>
      </c>
      <c r="AK110" s="19">
        <f t="shared" si="114"/>
        <v>0</v>
      </c>
      <c r="AL110" s="19">
        <f t="shared" si="114"/>
        <v>0</v>
      </c>
      <c r="AM110" s="19">
        <f t="shared" si="114"/>
        <v>0</v>
      </c>
      <c r="AN110" s="19">
        <f t="shared" si="114"/>
        <v>0</v>
      </c>
      <c r="AO110" s="19">
        <f t="shared" si="114"/>
        <v>0</v>
      </c>
      <c r="AP110" s="19">
        <f t="shared" si="114"/>
        <v>0</v>
      </c>
      <c r="AQ110" s="19">
        <f t="shared" si="114"/>
        <v>0</v>
      </c>
      <c r="AR110" s="19">
        <f t="shared" si="114"/>
        <v>0</v>
      </c>
      <c r="AS110" s="19">
        <f t="shared" si="114"/>
        <v>0</v>
      </c>
      <c r="AT110" s="19">
        <f t="shared" si="114"/>
        <v>0</v>
      </c>
      <c r="AU110" s="19">
        <f t="shared" si="114"/>
        <v>0</v>
      </c>
      <c r="AV110" s="19">
        <f t="shared" si="114"/>
        <v>0</v>
      </c>
      <c r="AW110" s="19">
        <f t="shared" si="114"/>
        <v>0</v>
      </c>
      <c r="AX110" s="19">
        <f t="shared" si="114"/>
        <v>0</v>
      </c>
      <c r="AY110" s="19">
        <f t="shared" si="114"/>
        <v>0</v>
      </c>
      <c r="AZ110" s="19">
        <f t="shared" si="114"/>
        <v>0</v>
      </c>
      <c r="BA110" s="19">
        <f t="shared" si="114"/>
        <v>0</v>
      </c>
      <c r="BB110" s="19">
        <f t="shared" si="114"/>
        <v>0</v>
      </c>
      <c r="BC110" s="19">
        <f t="shared" si="114"/>
        <v>0</v>
      </c>
      <c r="BD110" s="19">
        <f t="shared" si="114"/>
        <v>0</v>
      </c>
      <c r="BE110" s="19">
        <f t="shared" si="114"/>
        <v>0</v>
      </c>
      <c r="BF110" s="19">
        <f t="shared" si="114"/>
        <v>0</v>
      </c>
      <c r="BG110" s="19">
        <f t="shared" si="114"/>
        <v>0</v>
      </c>
      <c r="BH110" s="19">
        <f t="shared" si="114"/>
        <v>0</v>
      </c>
      <c r="BI110" s="19">
        <f t="shared" si="114"/>
        <v>0</v>
      </c>
      <c r="BJ110" s="19">
        <f t="shared" si="114"/>
        <v>0</v>
      </c>
      <c r="BK110" s="19">
        <f t="shared" si="114"/>
        <v>0</v>
      </c>
      <c r="BL110" s="19">
        <f t="shared" si="114"/>
        <v>0</v>
      </c>
      <c r="BM110" s="19">
        <f t="shared" si="114"/>
        <v>0</v>
      </c>
      <c r="BN110" s="19">
        <f t="shared" si="114"/>
        <v>0</v>
      </c>
      <c r="BO110" s="19">
        <f t="shared" si="114"/>
        <v>0</v>
      </c>
      <c r="BP110" s="19">
        <f t="shared" si="114"/>
        <v>0</v>
      </c>
      <c r="BQ110" s="19">
        <f t="shared" si="114"/>
        <v>1E-3</v>
      </c>
      <c r="BR110" s="94">
        <f t="shared" ref="BR110" si="116">SUM(BR107:BR109)</f>
        <v>0</v>
      </c>
    </row>
    <row r="111" spans="1:72" ht="17.399999999999999" x14ac:dyDescent="0.35">
      <c r="B111" s="20" t="s">
        <v>24</v>
      </c>
      <c r="C111" s="18"/>
      <c r="D111" s="21">
        <f t="shared" ref="D111:BQ111" si="117">PRODUCT(D110,$E$6)</f>
        <v>0.02</v>
      </c>
      <c r="E111" s="21">
        <f t="shared" si="117"/>
        <v>0</v>
      </c>
      <c r="F111" s="21">
        <f t="shared" si="117"/>
        <v>1.2E-2</v>
      </c>
      <c r="G111" s="21">
        <f t="shared" si="117"/>
        <v>5.9999999999999995E-4</v>
      </c>
      <c r="H111" s="21">
        <f t="shared" si="117"/>
        <v>0</v>
      </c>
      <c r="I111" s="21">
        <f t="shared" si="117"/>
        <v>0</v>
      </c>
      <c r="J111" s="21">
        <f t="shared" si="117"/>
        <v>4.4999999999999998E-2</v>
      </c>
      <c r="K111" s="21">
        <f t="shared" si="117"/>
        <v>2E-3</v>
      </c>
      <c r="L111" s="21">
        <f t="shared" si="117"/>
        <v>0</v>
      </c>
      <c r="M111" s="21">
        <f t="shared" si="117"/>
        <v>0</v>
      </c>
      <c r="N111" s="21">
        <f t="shared" si="117"/>
        <v>0</v>
      </c>
      <c r="O111" s="21">
        <f t="shared" si="117"/>
        <v>0</v>
      </c>
      <c r="P111" s="21">
        <f t="shared" si="117"/>
        <v>0</v>
      </c>
      <c r="Q111" s="21">
        <f t="shared" si="117"/>
        <v>0</v>
      </c>
      <c r="R111" s="21">
        <f t="shared" si="117"/>
        <v>0</v>
      </c>
      <c r="S111" s="21">
        <f t="shared" si="117"/>
        <v>0</v>
      </c>
      <c r="T111" s="21">
        <f t="shared" si="117"/>
        <v>0</v>
      </c>
      <c r="U111" s="21">
        <f t="shared" si="117"/>
        <v>0</v>
      </c>
      <c r="V111" s="21">
        <f>PRODUCT(V110,$E$6)</f>
        <v>0</v>
      </c>
      <c r="W111" s="21">
        <f>PRODUCT(W110,$E$6)</f>
        <v>0</v>
      </c>
      <c r="X111" s="21">
        <f>PRODUCT(X110,$E$6)</f>
        <v>1</v>
      </c>
      <c r="Y111" s="21">
        <f t="shared" si="117"/>
        <v>0</v>
      </c>
      <c r="Z111" s="21">
        <f t="shared" si="117"/>
        <v>0</v>
      </c>
      <c r="AA111" s="21">
        <f t="shared" si="117"/>
        <v>0</v>
      </c>
      <c r="AB111" s="21">
        <f t="shared" si="117"/>
        <v>0</v>
      </c>
      <c r="AC111" s="21">
        <f t="shared" si="117"/>
        <v>0</v>
      </c>
      <c r="AD111" s="21">
        <f t="shared" si="117"/>
        <v>0</v>
      </c>
      <c r="AE111" s="21">
        <f t="shared" si="117"/>
        <v>0</v>
      </c>
      <c r="AF111" s="21">
        <f t="shared" ref="AF111:AI111" si="118">PRODUCT(AF110,$E$6)</f>
        <v>0</v>
      </c>
      <c r="AG111" s="21">
        <f t="shared" si="118"/>
        <v>0</v>
      </c>
      <c r="AH111" s="21">
        <f t="shared" si="118"/>
        <v>0</v>
      </c>
      <c r="AI111" s="21">
        <f t="shared" si="118"/>
        <v>0</v>
      </c>
      <c r="AJ111" s="21">
        <f t="shared" si="117"/>
        <v>0</v>
      </c>
      <c r="AK111" s="21">
        <f t="shared" si="117"/>
        <v>0</v>
      </c>
      <c r="AL111" s="21">
        <f t="shared" si="117"/>
        <v>0</v>
      </c>
      <c r="AM111" s="21">
        <f t="shared" si="117"/>
        <v>0</v>
      </c>
      <c r="AN111" s="21">
        <f t="shared" si="117"/>
        <v>0</v>
      </c>
      <c r="AO111" s="21">
        <f t="shared" si="117"/>
        <v>0</v>
      </c>
      <c r="AP111" s="21">
        <f t="shared" si="117"/>
        <v>0</v>
      </c>
      <c r="AQ111" s="21">
        <f t="shared" si="117"/>
        <v>0</v>
      </c>
      <c r="AR111" s="21">
        <f t="shared" si="117"/>
        <v>0</v>
      </c>
      <c r="AS111" s="21">
        <f t="shared" si="117"/>
        <v>0</v>
      </c>
      <c r="AT111" s="21">
        <f t="shared" si="117"/>
        <v>0</v>
      </c>
      <c r="AU111" s="21">
        <f t="shared" si="117"/>
        <v>0</v>
      </c>
      <c r="AV111" s="21">
        <f t="shared" si="117"/>
        <v>0</v>
      </c>
      <c r="AW111" s="21">
        <f t="shared" si="117"/>
        <v>0</v>
      </c>
      <c r="AX111" s="21">
        <f t="shared" si="117"/>
        <v>0</v>
      </c>
      <c r="AY111" s="21">
        <f t="shared" si="117"/>
        <v>0</v>
      </c>
      <c r="AZ111" s="21">
        <f t="shared" si="117"/>
        <v>0</v>
      </c>
      <c r="BA111" s="21">
        <f t="shared" si="117"/>
        <v>0</v>
      </c>
      <c r="BB111" s="21">
        <f t="shared" si="117"/>
        <v>0</v>
      </c>
      <c r="BC111" s="21">
        <f t="shared" si="117"/>
        <v>0</v>
      </c>
      <c r="BD111" s="21">
        <f t="shared" si="117"/>
        <v>0</v>
      </c>
      <c r="BE111" s="21">
        <f t="shared" si="117"/>
        <v>0</v>
      </c>
      <c r="BF111" s="21">
        <f t="shared" si="117"/>
        <v>0</v>
      </c>
      <c r="BG111" s="21">
        <f t="shared" si="117"/>
        <v>0</v>
      </c>
      <c r="BH111" s="21">
        <f t="shared" si="117"/>
        <v>0</v>
      </c>
      <c r="BI111" s="21">
        <f t="shared" si="117"/>
        <v>0</v>
      </c>
      <c r="BJ111" s="21">
        <f t="shared" si="117"/>
        <v>0</v>
      </c>
      <c r="BK111" s="21">
        <f t="shared" si="117"/>
        <v>0</v>
      </c>
      <c r="BL111" s="21">
        <f t="shared" si="117"/>
        <v>0</v>
      </c>
      <c r="BM111" s="21">
        <f t="shared" si="117"/>
        <v>0</v>
      </c>
      <c r="BN111" s="21">
        <f t="shared" si="117"/>
        <v>0</v>
      </c>
      <c r="BO111" s="21">
        <f t="shared" si="117"/>
        <v>0</v>
      </c>
      <c r="BP111" s="21">
        <f t="shared" si="117"/>
        <v>0</v>
      </c>
      <c r="BQ111" s="21">
        <f t="shared" si="117"/>
        <v>1E-3</v>
      </c>
      <c r="BR111" s="95">
        <f t="shared" ref="BR111" si="119">PRODUCT(BR110,$E$6)</f>
        <v>0</v>
      </c>
      <c r="BS111" s="51"/>
      <c r="BT111" s="51"/>
    </row>
    <row r="113" spans="1:72" ht="17.399999999999999" x14ac:dyDescent="0.35">
      <c r="A113" s="24"/>
      <c r="B113" s="25" t="s">
        <v>26</v>
      </c>
      <c r="C113" s="26" t="s">
        <v>27</v>
      </c>
      <c r="D113" s="27">
        <f>D45</f>
        <v>78.180000000000007</v>
      </c>
      <c r="E113" s="27">
        <f t="shared" ref="E113:BQ113" si="120">E45</f>
        <v>82</v>
      </c>
      <c r="F113" s="27">
        <f t="shared" si="120"/>
        <v>82</v>
      </c>
      <c r="G113" s="27">
        <f t="shared" si="120"/>
        <v>624</v>
      </c>
      <c r="H113" s="27">
        <f t="shared" si="120"/>
        <v>1490</v>
      </c>
      <c r="I113" s="27">
        <f t="shared" si="120"/>
        <v>720</v>
      </c>
      <c r="J113" s="27">
        <f t="shared" si="120"/>
        <v>82.38</v>
      </c>
      <c r="K113" s="27">
        <f t="shared" si="120"/>
        <v>1038.8800000000001</v>
      </c>
      <c r="L113" s="27">
        <f t="shared" si="120"/>
        <v>231.94</v>
      </c>
      <c r="M113" s="27">
        <f t="shared" si="120"/>
        <v>738</v>
      </c>
      <c r="N113" s="27">
        <f t="shared" si="120"/>
        <v>114.89</v>
      </c>
      <c r="O113" s="27">
        <f t="shared" si="120"/>
        <v>359.11</v>
      </c>
      <c r="P113" s="27">
        <f t="shared" si="120"/>
        <v>428.95</v>
      </c>
      <c r="Q113" s="27">
        <f t="shared" si="120"/>
        <v>400</v>
      </c>
      <c r="R113" s="27">
        <f t="shared" si="120"/>
        <v>1210</v>
      </c>
      <c r="S113" s="27">
        <f t="shared" si="120"/>
        <v>207.5</v>
      </c>
      <c r="T113" s="27">
        <f t="shared" si="120"/>
        <v>207.5</v>
      </c>
      <c r="U113" s="27">
        <f t="shared" si="120"/>
        <v>852</v>
      </c>
      <c r="V113" s="27">
        <f t="shared" si="120"/>
        <v>352.56</v>
      </c>
      <c r="W113" s="27">
        <f>W45</f>
        <v>269</v>
      </c>
      <c r="X113" s="27">
        <f t="shared" si="120"/>
        <v>11.9</v>
      </c>
      <c r="Y113" s="27">
        <f t="shared" si="120"/>
        <v>0</v>
      </c>
      <c r="Z113" s="27">
        <f t="shared" si="120"/>
        <v>492</v>
      </c>
      <c r="AA113" s="27">
        <f t="shared" si="120"/>
        <v>382</v>
      </c>
      <c r="AB113" s="27">
        <f t="shared" si="120"/>
        <v>341</v>
      </c>
      <c r="AC113" s="27">
        <f t="shared" si="120"/>
        <v>261</v>
      </c>
      <c r="AD113" s="27">
        <f t="shared" si="120"/>
        <v>125</v>
      </c>
      <c r="AE113" s="27">
        <f t="shared" si="120"/>
        <v>607</v>
      </c>
      <c r="AF113" s="27">
        <f t="shared" si="120"/>
        <v>259</v>
      </c>
      <c r="AG113" s="27">
        <f t="shared" si="120"/>
        <v>188</v>
      </c>
      <c r="AH113" s="27">
        <f t="shared" si="120"/>
        <v>219</v>
      </c>
      <c r="AI113" s="27">
        <f t="shared" si="120"/>
        <v>156</v>
      </c>
      <c r="AJ113" s="27">
        <f t="shared" si="120"/>
        <v>227.27</v>
      </c>
      <c r="AK113" s="27">
        <f t="shared" si="120"/>
        <v>89</v>
      </c>
      <c r="AL113" s="27">
        <f t="shared" si="120"/>
        <v>62</v>
      </c>
      <c r="AM113" s="27">
        <f t="shared" si="120"/>
        <v>44.6</v>
      </c>
      <c r="AN113" s="27">
        <f t="shared" si="120"/>
        <v>200</v>
      </c>
      <c r="AO113" s="27">
        <f t="shared" si="120"/>
        <v>236</v>
      </c>
      <c r="AP113" s="27">
        <f t="shared" si="120"/>
        <v>0</v>
      </c>
      <c r="AQ113" s="27">
        <f t="shared" si="120"/>
        <v>277</v>
      </c>
      <c r="AR113" s="27">
        <f t="shared" si="120"/>
        <v>595</v>
      </c>
      <c r="AS113" s="27">
        <f t="shared" si="120"/>
        <v>235.63</v>
      </c>
      <c r="AT113" s="27">
        <f t="shared" si="120"/>
        <v>72.5</v>
      </c>
      <c r="AU113" s="27">
        <f t="shared" si="120"/>
        <v>69.33</v>
      </c>
      <c r="AV113" s="27">
        <f t="shared" si="120"/>
        <v>60.67</v>
      </c>
      <c r="AW113" s="27">
        <f t="shared" si="120"/>
        <v>67.14</v>
      </c>
      <c r="AX113" s="27">
        <f t="shared" si="120"/>
        <v>74.290000000000006</v>
      </c>
      <c r="AY113" s="27">
        <f t="shared" si="120"/>
        <v>51.25</v>
      </c>
      <c r="AZ113" s="27">
        <f t="shared" si="120"/>
        <v>77.14</v>
      </c>
      <c r="BA113" s="27">
        <f t="shared" si="120"/>
        <v>68</v>
      </c>
      <c r="BB113" s="27">
        <f t="shared" si="120"/>
        <v>60</v>
      </c>
      <c r="BC113" s="27">
        <f t="shared" si="120"/>
        <v>137.33000000000001</v>
      </c>
      <c r="BD113" s="27">
        <f t="shared" si="120"/>
        <v>319</v>
      </c>
      <c r="BE113" s="27">
        <f t="shared" si="120"/>
        <v>499</v>
      </c>
      <c r="BF113" s="27">
        <f t="shared" si="120"/>
        <v>564</v>
      </c>
      <c r="BG113" s="27">
        <f t="shared" si="120"/>
        <v>276</v>
      </c>
      <c r="BH113" s="27">
        <f t="shared" si="120"/>
        <v>524</v>
      </c>
      <c r="BI113" s="27">
        <f t="shared" si="120"/>
        <v>795</v>
      </c>
      <c r="BJ113" s="27">
        <f t="shared" si="120"/>
        <v>47</v>
      </c>
      <c r="BK113" s="27">
        <f t="shared" si="120"/>
        <v>36</v>
      </c>
      <c r="BL113" s="27">
        <f t="shared" si="120"/>
        <v>35</v>
      </c>
      <c r="BM113" s="27">
        <f t="shared" si="120"/>
        <v>41</v>
      </c>
      <c r="BN113" s="27">
        <f t="shared" si="120"/>
        <v>47</v>
      </c>
      <c r="BO113" s="27">
        <f t="shared" si="120"/>
        <v>314</v>
      </c>
      <c r="BP113" s="27">
        <f t="shared" si="120"/>
        <v>162.22</v>
      </c>
      <c r="BQ113" s="27">
        <f t="shared" si="120"/>
        <v>22</v>
      </c>
      <c r="BR113" s="94">
        <f t="shared" ref="BR113" si="121">BR45</f>
        <v>0</v>
      </c>
    </row>
    <row r="114" spans="1:72" ht="17.399999999999999" x14ac:dyDescent="0.35">
      <c r="B114" s="20" t="s">
        <v>28</v>
      </c>
      <c r="C114" s="18" t="s">
        <v>27</v>
      </c>
      <c r="D114" s="19">
        <f>D113/1000</f>
        <v>7.8180000000000013E-2</v>
      </c>
      <c r="E114" s="19">
        <f t="shared" ref="E114:BQ114" si="122">E113/1000</f>
        <v>8.2000000000000003E-2</v>
      </c>
      <c r="F114" s="19">
        <f t="shared" si="122"/>
        <v>8.2000000000000003E-2</v>
      </c>
      <c r="G114" s="19">
        <f t="shared" si="122"/>
        <v>0.624</v>
      </c>
      <c r="H114" s="19">
        <f t="shared" si="122"/>
        <v>1.49</v>
      </c>
      <c r="I114" s="19">
        <f t="shared" si="122"/>
        <v>0.72</v>
      </c>
      <c r="J114" s="19">
        <f t="shared" si="122"/>
        <v>8.2379999999999995E-2</v>
      </c>
      <c r="K114" s="19">
        <f t="shared" si="122"/>
        <v>1.03888</v>
      </c>
      <c r="L114" s="19">
        <f t="shared" si="122"/>
        <v>0.23194000000000001</v>
      </c>
      <c r="M114" s="19">
        <f t="shared" si="122"/>
        <v>0.73799999999999999</v>
      </c>
      <c r="N114" s="19">
        <f t="shared" si="122"/>
        <v>0.11489000000000001</v>
      </c>
      <c r="O114" s="19">
        <f t="shared" si="122"/>
        <v>0.35911000000000004</v>
      </c>
      <c r="P114" s="19">
        <f t="shared" si="122"/>
        <v>0.42895</v>
      </c>
      <c r="Q114" s="19">
        <f t="shared" si="122"/>
        <v>0.4</v>
      </c>
      <c r="R114" s="19">
        <f t="shared" si="122"/>
        <v>1.21</v>
      </c>
      <c r="S114" s="19">
        <f t="shared" si="122"/>
        <v>0.20749999999999999</v>
      </c>
      <c r="T114" s="19">
        <f t="shared" si="122"/>
        <v>0.20749999999999999</v>
      </c>
      <c r="U114" s="19">
        <f t="shared" si="122"/>
        <v>0.85199999999999998</v>
      </c>
      <c r="V114" s="19">
        <f t="shared" si="122"/>
        <v>0.35255999999999998</v>
      </c>
      <c r="W114" s="19">
        <f>W113/1000</f>
        <v>0.26900000000000002</v>
      </c>
      <c r="X114" s="19">
        <f t="shared" si="122"/>
        <v>1.1900000000000001E-2</v>
      </c>
      <c r="Y114" s="19">
        <f t="shared" si="122"/>
        <v>0</v>
      </c>
      <c r="Z114" s="19">
        <f t="shared" si="122"/>
        <v>0.49199999999999999</v>
      </c>
      <c r="AA114" s="19">
        <f t="shared" si="122"/>
        <v>0.38200000000000001</v>
      </c>
      <c r="AB114" s="19">
        <f t="shared" si="122"/>
        <v>0.34100000000000003</v>
      </c>
      <c r="AC114" s="19">
        <f t="shared" si="122"/>
        <v>0.26100000000000001</v>
      </c>
      <c r="AD114" s="19">
        <f t="shared" si="122"/>
        <v>0.125</v>
      </c>
      <c r="AE114" s="19">
        <f t="shared" si="122"/>
        <v>0.60699999999999998</v>
      </c>
      <c r="AF114" s="19">
        <f t="shared" ref="AF114:AI114" si="123">AF113/1000</f>
        <v>0.25900000000000001</v>
      </c>
      <c r="AG114" s="19">
        <f t="shared" si="123"/>
        <v>0.188</v>
      </c>
      <c r="AH114" s="19">
        <f t="shared" si="123"/>
        <v>0.219</v>
      </c>
      <c r="AI114" s="19">
        <f t="shared" si="123"/>
        <v>0.156</v>
      </c>
      <c r="AJ114" s="19">
        <f t="shared" si="122"/>
        <v>0.22727</v>
      </c>
      <c r="AK114" s="19">
        <f t="shared" si="122"/>
        <v>8.8999999999999996E-2</v>
      </c>
      <c r="AL114" s="19">
        <f t="shared" si="122"/>
        <v>6.2E-2</v>
      </c>
      <c r="AM114" s="19">
        <f t="shared" si="122"/>
        <v>4.4600000000000001E-2</v>
      </c>
      <c r="AN114" s="19">
        <f t="shared" si="122"/>
        <v>0.2</v>
      </c>
      <c r="AO114" s="19">
        <f t="shared" si="122"/>
        <v>0.23599999999999999</v>
      </c>
      <c r="AP114" s="19">
        <f t="shared" si="122"/>
        <v>0</v>
      </c>
      <c r="AQ114" s="19">
        <f t="shared" si="122"/>
        <v>0.27700000000000002</v>
      </c>
      <c r="AR114" s="19">
        <f t="shared" si="122"/>
        <v>0.59499999999999997</v>
      </c>
      <c r="AS114" s="19">
        <f t="shared" si="122"/>
        <v>0.23563000000000001</v>
      </c>
      <c r="AT114" s="19">
        <f t="shared" si="122"/>
        <v>7.2499999999999995E-2</v>
      </c>
      <c r="AU114" s="19">
        <f t="shared" si="122"/>
        <v>6.9330000000000003E-2</v>
      </c>
      <c r="AV114" s="19">
        <f t="shared" si="122"/>
        <v>6.0670000000000002E-2</v>
      </c>
      <c r="AW114" s="19">
        <f t="shared" si="122"/>
        <v>6.7140000000000005E-2</v>
      </c>
      <c r="AX114" s="19">
        <f t="shared" si="122"/>
        <v>7.4290000000000009E-2</v>
      </c>
      <c r="AY114" s="19">
        <f t="shared" si="122"/>
        <v>5.1249999999999997E-2</v>
      </c>
      <c r="AZ114" s="19">
        <f t="shared" si="122"/>
        <v>7.714E-2</v>
      </c>
      <c r="BA114" s="19">
        <f t="shared" si="122"/>
        <v>6.8000000000000005E-2</v>
      </c>
      <c r="BB114" s="19">
        <f t="shared" si="122"/>
        <v>0.06</v>
      </c>
      <c r="BC114" s="19">
        <f t="shared" si="122"/>
        <v>0.13733000000000001</v>
      </c>
      <c r="BD114" s="19">
        <f t="shared" si="122"/>
        <v>0.31900000000000001</v>
      </c>
      <c r="BE114" s="19">
        <f t="shared" si="122"/>
        <v>0.499</v>
      </c>
      <c r="BF114" s="19">
        <f t="shared" si="122"/>
        <v>0.56399999999999995</v>
      </c>
      <c r="BG114" s="19">
        <f t="shared" si="122"/>
        <v>0.27600000000000002</v>
      </c>
      <c r="BH114" s="19">
        <f t="shared" si="122"/>
        <v>0.52400000000000002</v>
      </c>
      <c r="BI114" s="19">
        <f t="shared" si="122"/>
        <v>0.79500000000000004</v>
      </c>
      <c r="BJ114" s="19">
        <f t="shared" si="122"/>
        <v>4.7E-2</v>
      </c>
      <c r="BK114" s="19">
        <f t="shared" si="122"/>
        <v>3.5999999999999997E-2</v>
      </c>
      <c r="BL114" s="19">
        <f t="shared" si="122"/>
        <v>3.5000000000000003E-2</v>
      </c>
      <c r="BM114" s="19">
        <f t="shared" si="122"/>
        <v>4.1000000000000002E-2</v>
      </c>
      <c r="BN114" s="19">
        <f t="shared" si="122"/>
        <v>4.7E-2</v>
      </c>
      <c r="BO114" s="19">
        <f t="shared" si="122"/>
        <v>0.314</v>
      </c>
      <c r="BP114" s="19">
        <f t="shared" si="122"/>
        <v>0.16222</v>
      </c>
      <c r="BQ114" s="19">
        <f t="shared" si="122"/>
        <v>2.1999999999999999E-2</v>
      </c>
      <c r="BR114" s="94">
        <f t="shared" ref="BR114" si="124">BR113/1000</f>
        <v>0</v>
      </c>
    </row>
    <row r="115" spans="1:72" ht="17.399999999999999" x14ac:dyDescent="0.35">
      <c r="A115" s="28"/>
      <c r="B115" s="29" t="s">
        <v>29</v>
      </c>
      <c r="C115" s="111"/>
      <c r="D115" s="30">
        <f>D111*D113</f>
        <v>1.5636000000000001</v>
      </c>
      <c r="E115" s="30">
        <f t="shared" ref="E115:BQ115" si="125">E111*E113</f>
        <v>0</v>
      </c>
      <c r="F115" s="30">
        <f t="shared" si="125"/>
        <v>0.98399999999999999</v>
      </c>
      <c r="G115" s="30">
        <f t="shared" si="125"/>
        <v>0.37439999999999996</v>
      </c>
      <c r="H115" s="30">
        <f t="shared" si="125"/>
        <v>0</v>
      </c>
      <c r="I115" s="30">
        <f t="shared" si="125"/>
        <v>0</v>
      </c>
      <c r="J115" s="30">
        <f t="shared" si="125"/>
        <v>3.7070999999999996</v>
      </c>
      <c r="K115" s="30">
        <f t="shared" si="125"/>
        <v>2.0777600000000001</v>
      </c>
      <c r="L115" s="30">
        <f t="shared" si="125"/>
        <v>0</v>
      </c>
      <c r="M115" s="30">
        <f t="shared" si="125"/>
        <v>0</v>
      </c>
      <c r="N115" s="30">
        <f t="shared" si="125"/>
        <v>0</v>
      </c>
      <c r="O115" s="30">
        <f t="shared" si="125"/>
        <v>0</v>
      </c>
      <c r="P115" s="30">
        <f t="shared" si="125"/>
        <v>0</v>
      </c>
      <c r="Q115" s="30">
        <f t="shared" si="125"/>
        <v>0</v>
      </c>
      <c r="R115" s="30">
        <f t="shared" si="125"/>
        <v>0</v>
      </c>
      <c r="S115" s="30">
        <f t="shared" si="125"/>
        <v>0</v>
      </c>
      <c r="T115" s="30">
        <f t="shared" si="125"/>
        <v>0</v>
      </c>
      <c r="U115" s="30">
        <f t="shared" si="125"/>
        <v>0</v>
      </c>
      <c r="V115" s="30">
        <f t="shared" si="125"/>
        <v>0</v>
      </c>
      <c r="W115" s="30">
        <f>W111*W113</f>
        <v>0</v>
      </c>
      <c r="X115" s="30">
        <f t="shared" si="125"/>
        <v>11.9</v>
      </c>
      <c r="Y115" s="30">
        <f t="shared" si="125"/>
        <v>0</v>
      </c>
      <c r="Z115" s="30">
        <f t="shared" si="125"/>
        <v>0</v>
      </c>
      <c r="AA115" s="30">
        <f t="shared" si="125"/>
        <v>0</v>
      </c>
      <c r="AB115" s="30">
        <f t="shared" si="125"/>
        <v>0</v>
      </c>
      <c r="AC115" s="30">
        <f t="shared" si="125"/>
        <v>0</v>
      </c>
      <c r="AD115" s="30">
        <f t="shared" si="125"/>
        <v>0</v>
      </c>
      <c r="AE115" s="30">
        <f t="shared" si="125"/>
        <v>0</v>
      </c>
      <c r="AF115" s="30">
        <f t="shared" ref="AF115:AI115" si="126">AF111*AF113</f>
        <v>0</v>
      </c>
      <c r="AG115" s="30">
        <f t="shared" si="126"/>
        <v>0</v>
      </c>
      <c r="AH115" s="30">
        <f t="shared" si="126"/>
        <v>0</v>
      </c>
      <c r="AI115" s="30">
        <f t="shared" si="126"/>
        <v>0</v>
      </c>
      <c r="AJ115" s="30">
        <f t="shared" si="125"/>
        <v>0</v>
      </c>
      <c r="AK115" s="30">
        <f t="shared" si="125"/>
        <v>0</v>
      </c>
      <c r="AL115" s="30">
        <f t="shared" si="125"/>
        <v>0</v>
      </c>
      <c r="AM115" s="30">
        <f t="shared" si="125"/>
        <v>0</v>
      </c>
      <c r="AN115" s="30">
        <f t="shared" si="125"/>
        <v>0</v>
      </c>
      <c r="AO115" s="30">
        <f t="shared" si="125"/>
        <v>0</v>
      </c>
      <c r="AP115" s="30">
        <f t="shared" si="125"/>
        <v>0</v>
      </c>
      <c r="AQ115" s="30">
        <f t="shared" si="125"/>
        <v>0</v>
      </c>
      <c r="AR115" s="30">
        <f t="shared" si="125"/>
        <v>0</v>
      </c>
      <c r="AS115" s="30">
        <f t="shared" si="125"/>
        <v>0</v>
      </c>
      <c r="AT115" s="30">
        <f t="shared" si="125"/>
        <v>0</v>
      </c>
      <c r="AU115" s="30">
        <f t="shared" si="125"/>
        <v>0</v>
      </c>
      <c r="AV115" s="30">
        <f t="shared" si="125"/>
        <v>0</v>
      </c>
      <c r="AW115" s="30">
        <f t="shared" si="125"/>
        <v>0</v>
      </c>
      <c r="AX115" s="30">
        <f t="shared" si="125"/>
        <v>0</v>
      </c>
      <c r="AY115" s="30">
        <f t="shared" si="125"/>
        <v>0</v>
      </c>
      <c r="AZ115" s="30">
        <f t="shared" si="125"/>
        <v>0</v>
      </c>
      <c r="BA115" s="30">
        <f t="shared" si="125"/>
        <v>0</v>
      </c>
      <c r="BB115" s="30">
        <f t="shared" si="125"/>
        <v>0</v>
      </c>
      <c r="BC115" s="30">
        <f t="shared" si="125"/>
        <v>0</v>
      </c>
      <c r="BD115" s="30">
        <f t="shared" si="125"/>
        <v>0</v>
      </c>
      <c r="BE115" s="30">
        <f t="shared" si="125"/>
        <v>0</v>
      </c>
      <c r="BF115" s="30">
        <f t="shared" si="125"/>
        <v>0</v>
      </c>
      <c r="BG115" s="30">
        <f t="shared" si="125"/>
        <v>0</v>
      </c>
      <c r="BH115" s="30">
        <f t="shared" si="125"/>
        <v>0</v>
      </c>
      <c r="BI115" s="30">
        <f t="shared" si="125"/>
        <v>0</v>
      </c>
      <c r="BJ115" s="30">
        <f t="shared" si="125"/>
        <v>0</v>
      </c>
      <c r="BK115" s="30">
        <f t="shared" si="125"/>
        <v>0</v>
      </c>
      <c r="BL115" s="30">
        <f t="shared" si="125"/>
        <v>0</v>
      </c>
      <c r="BM115" s="30">
        <f t="shared" si="125"/>
        <v>0</v>
      </c>
      <c r="BN115" s="30">
        <f t="shared" si="125"/>
        <v>0</v>
      </c>
      <c r="BO115" s="30">
        <f t="shared" si="125"/>
        <v>0</v>
      </c>
      <c r="BP115" s="30">
        <f t="shared" si="125"/>
        <v>0</v>
      </c>
      <c r="BQ115" s="30">
        <f t="shared" si="125"/>
        <v>2.1999999999999999E-2</v>
      </c>
      <c r="BR115" s="97">
        <f t="shared" ref="BR115" si="127">BR111*BR113</f>
        <v>0</v>
      </c>
      <c r="BS115" s="31">
        <f>SUM(D115:BQ115)</f>
        <v>20.628859999999996</v>
      </c>
      <c r="BT115" s="32">
        <f>BS115/$C$22</f>
        <v>20.628859999999996</v>
      </c>
    </row>
    <row r="116" spans="1:72" ht="17.399999999999999" x14ac:dyDescent="0.35">
      <c r="A116" s="28"/>
      <c r="B116" s="29" t="s">
        <v>30</v>
      </c>
      <c r="C116" s="111"/>
      <c r="D116" s="30">
        <f>D111*D113</f>
        <v>1.5636000000000001</v>
      </c>
      <c r="E116" s="30">
        <f t="shared" ref="E116:BQ116" si="128">E111*E113</f>
        <v>0</v>
      </c>
      <c r="F116" s="30">
        <f t="shared" si="128"/>
        <v>0.98399999999999999</v>
      </c>
      <c r="G116" s="30">
        <f t="shared" si="128"/>
        <v>0.37439999999999996</v>
      </c>
      <c r="H116" s="30">
        <f t="shared" si="128"/>
        <v>0</v>
      </c>
      <c r="I116" s="30">
        <f t="shared" si="128"/>
        <v>0</v>
      </c>
      <c r="J116" s="30">
        <f t="shared" si="128"/>
        <v>3.7070999999999996</v>
      </c>
      <c r="K116" s="30">
        <f t="shared" si="128"/>
        <v>2.0777600000000001</v>
      </c>
      <c r="L116" s="30">
        <f t="shared" si="128"/>
        <v>0</v>
      </c>
      <c r="M116" s="30">
        <f t="shared" si="128"/>
        <v>0</v>
      </c>
      <c r="N116" s="30">
        <f t="shared" si="128"/>
        <v>0</v>
      </c>
      <c r="O116" s="30">
        <f t="shared" si="128"/>
        <v>0</v>
      </c>
      <c r="P116" s="30">
        <f t="shared" si="128"/>
        <v>0</v>
      </c>
      <c r="Q116" s="30">
        <f t="shared" si="128"/>
        <v>0</v>
      </c>
      <c r="R116" s="30">
        <f t="shared" si="128"/>
        <v>0</v>
      </c>
      <c r="S116" s="30">
        <f t="shared" si="128"/>
        <v>0</v>
      </c>
      <c r="T116" s="30">
        <f t="shared" si="128"/>
        <v>0</v>
      </c>
      <c r="U116" s="30">
        <f t="shared" si="128"/>
        <v>0</v>
      </c>
      <c r="V116" s="30">
        <f t="shared" si="128"/>
        <v>0</v>
      </c>
      <c r="W116" s="30">
        <f>W111*W113</f>
        <v>0</v>
      </c>
      <c r="X116" s="30">
        <f t="shared" si="128"/>
        <v>11.9</v>
      </c>
      <c r="Y116" s="30">
        <f t="shared" si="128"/>
        <v>0</v>
      </c>
      <c r="Z116" s="30">
        <f t="shared" si="128"/>
        <v>0</v>
      </c>
      <c r="AA116" s="30">
        <f t="shared" si="128"/>
        <v>0</v>
      </c>
      <c r="AB116" s="30">
        <f t="shared" si="128"/>
        <v>0</v>
      </c>
      <c r="AC116" s="30">
        <f t="shared" si="128"/>
        <v>0</v>
      </c>
      <c r="AD116" s="30">
        <f t="shared" si="128"/>
        <v>0</v>
      </c>
      <c r="AE116" s="30">
        <f t="shared" si="128"/>
        <v>0</v>
      </c>
      <c r="AF116" s="30">
        <f t="shared" ref="AF116:AI116" si="129">AF111*AF113</f>
        <v>0</v>
      </c>
      <c r="AG116" s="30">
        <f t="shared" si="129"/>
        <v>0</v>
      </c>
      <c r="AH116" s="30">
        <f t="shared" si="129"/>
        <v>0</v>
      </c>
      <c r="AI116" s="30">
        <f t="shared" si="129"/>
        <v>0</v>
      </c>
      <c r="AJ116" s="30">
        <f t="shared" si="128"/>
        <v>0</v>
      </c>
      <c r="AK116" s="30">
        <f t="shared" si="128"/>
        <v>0</v>
      </c>
      <c r="AL116" s="30">
        <f t="shared" si="128"/>
        <v>0</v>
      </c>
      <c r="AM116" s="30">
        <f t="shared" si="128"/>
        <v>0</v>
      </c>
      <c r="AN116" s="30">
        <f t="shared" si="128"/>
        <v>0</v>
      </c>
      <c r="AO116" s="30">
        <f t="shared" si="128"/>
        <v>0</v>
      </c>
      <c r="AP116" s="30">
        <f t="shared" si="128"/>
        <v>0</v>
      </c>
      <c r="AQ116" s="30">
        <f t="shared" si="128"/>
        <v>0</v>
      </c>
      <c r="AR116" s="30">
        <f t="shared" si="128"/>
        <v>0</v>
      </c>
      <c r="AS116" s="30">
        <f t="shared" si="128"/>
        <v>0</v>
      </c>
      <c r="AT116" s="30">
        <f t="shared" si="128"/>
        <v>0</v>
      </c>
      <c r="AU116" s="30">
        <f t="shared" si="128"/>
        <v>0</v>
      </c>
      <c r="AV116" s="30">
        <f t="shared" si="128"/>
        <v>0</v>
      </c>
      <c r="AW116" s="30">
        <f t="shared" si="128"/>
        <v>0</v>
      </c>
      <c r="AX116" s="30">
        <f t="shared" si="128"/>
        <v>0</v>
      </c>
      <c r="AY116" s="30">
        <f t="shared" si="128"/>
        <v>0</v>
      </c>
      <c r="AZ116" s="30">
        <f t="shared" si="128"/>
        <v>0</v>
      </c>
      <c r="BA116" s="30">
        <f t="shared" si="128"/>
        <v>0</v>
      </c>
      <c r="BB116" s="30">
        <f t="shared" si="128"/>
        <v>0</v>
      </c>
      <c r="BC116" s="30">
        <f t="shared" si="128"/>
        <v>0</v>
      </c>
      <c r="BD116" s="30">
        <f t="shared" si="128"/>
        <v>0</v>
      </c>
      <c r="BE116" s="30">
        <f t="shared" si="128"/>
        <v>0</v>
      </c>
      <c r="BF116" s="30">
        <f t="shared" si="128"/>
        <v>0</v>
      </c>
      <c r="BG116" s="30">
        <f t="shared" si="128"/>
        <v>0</v>
      </c>
      <c r="BH116" s="30">
        <f t="shared" si="128"/>
        <v>0</v>
      </c>
      <c r="BI116" s="30">
        <f t="shared" si="128"/>
        <v>0</v>
      </c>
      <c r="BJ116" s="30">
        <f t="shared" si="128"/>
        <v>0</v>
      </c>
      <c r="BK116" s="30">
        <f t="shared" si="128"/>
        <v>0</v>
      </c>
      <c r="BL116" s="30">
        <f t="shared" si="128"/>
        <v>0</v>
      </c>
      <c r="BM116" s="30">
        <f t="shared" si="128"/>
        <v>0</v>
      </c>
      <c r="BN116" s="30">
        <f t="shared" si="128"/>
        <v>0</v>
      </c>
      <c r="BO116" s="30">
        <f t="shared" si="128"/>
        <v>0</v>
      </c>
      <c r="BP116" s="30">
        <f t="shared" si="128"/>
        <v>0</v>
      </c>
      <c r="BQ116" s="30">
        <f t="shared" si="128"/>
        <v>2.1999999999999999E-2</v>
      </c>
      <c r="BR116" s="97">
        <f t="shared" ref="BR116" si="130">BR111*BR113</f>
        <v>0</v>
      </c>
      <c r="BS116" s="31">
        <f>SUM(D116:BQ116)</f>
        <v>20.628859999999996</v>
      </c>
      <c r="BT116" s="32">
        <f>BS116/$C$22</f>
        <v>20.628859999999996</v>
      </c>
    </row>
    <row r="119" spans="1:72" x14ac:dyDescent="0.3">
      <c r="BT119" s="37">
        <f>BT68</f>
        <v>52.469720000000002</v>
      </c>
    </row>
    <row r="120" spans="1:72" x14ac:dyDescent="0.3">
      <c r="BT120" s="37">
        <f>BT86</f>
        <v>60.726160000000007</v>
      </c>
    </row>
    <row r="121" spans="1:72" x14ac:dyDescent="0.3">
      <c r="BT121" s="37">
        <f>BT102</f>
        <v>78.051680000000019</v>
      </c>
    </row>
    <row r="122" spans="1:72" x14ac:dyDescent="0.3">
      <c r="BT122" s="37">
        <f>BT116</f>
        <v>20.628859999999996</v>
      </c>
    </row>
  </sheetData>
  <mergeCells count="373">
    <mergeCell ref="AF55:AF56"/>
    <mergeCell ref="AG55:AG56"/>
    <mergeCell ref="AI55:AI56"/>
    <mergeCell ref="AF71:AF72"/>
    <mergeCell ref="AG71:AG72"/>
    <mergeCell ref="AI71:AI72"/>
    <mergeCell ref="AF89:AF90"/>
    <mergeCell ref="AG89:AG90"/>
    <mergeCell ref="AI89:AI90"/>
    <mergeCell ref="BQ105:BQ106"/>
    <mergeCell ref="BS105:BS106"/>
    <mergeCell ref="BT105:BT106"/>
    <mergeCell ref="A107:A109"/>
    <mergeCell ref="C107:C109"/>
    <mergeCell ref="C115:C116"/>
    <mergeCell ref="BK105:BK106"/>
    <mergeCell ref="BL105:BL106"/>
    <mergeCell ref="BM105:BM106"/>
    <mergeCell ref="BN105:BN106"/>
    <mergeCell ref="BO105:BO106"/>
    <mergeCell ref="BP105:BP106"/>
    <mergeCell ref="BE105:BE106"/>
    <mergeCell ref="BF105:BF106"/>
    <mergeCell ref="BG105:BG106"/>
    <mergeCell ref="BH105:BH106"/>
    <mergeCell ref="BI105:BI106"/>
    <mergeCell ref="BJ105:BJ106"/>
    <mergeCell ref="AY105:AY106"/>
    <mergeCell ref="AZ105:AZ106"/>
    <mergeCell ref="BA105:BA106"/>
    <mergeCell ref="BB105:BB106"/>
    <mergeCell ref="BC105:BC106"/>
    <mergeCell ref="BD105:BD106"/>
    <mergeCell ref="AS105:AS106"/>
    <mergeCell ref="AT105:AT106"/>
    <mergeCell ref="AU105:AU106"/>
    <mergeCell ref="AV105:AV106"/>
    <mergeCell ref="AW105:AW106"/>
    <mergeCell ref="AX105:AX106"/>
    <mergeCell ref="AM105:AM106"/>
    <mergeCell ref="AN105:AN106"/>
    <mergeCell ref="AO105:AO106"/>
    <mergeCell ref="AP105:AP106"/>
    <mergeCell ref="AQ105:AQ106"/>
    <mergeCell ref="AR105:AR106"/>
    <mergeCell ref="AD105:AD106"/>
    <mergeCell ref="AE105:AE106"/>
    <mergeCell ref="AH105:AH106"/>
    <mergeCell ref="AJ105:AJ106"/>
    <mergeCell ref="AK105:AK106"/>
    <mergeCell ref="AL105:AL106"/>
    <mergeCell ref="X105:X106"/>
    <mergeCell ref="Y105:Y106"/>
    <mergeCell ref="Z105:Z106"/>
    <mergeCell ref="AA105:AA106"/>
    <mergeCell ref="AB105:AB106"/>
    <mergeCell ref="AC105:AC106"/>
    <mergeCell ref="AF105:AF106"/>
    <mergeCell ref="AG105:AG106"/>
    <mergeCell ref="AI105:AI106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E105:E106"/>
    <mergeCell ref="F105:F106"/>
    <mergeCell ref="G105:G106"/>
    <mergeCell ref="H105:H106"/>
    <mergeCell ref="I105:I106"/>
    <mergeCell ref="J105:J106"/>
    <mergeCell ref="A91:A95"/>
    <mergeCell ref="C91:C95"/>
    <mergeCell ref="C101:C102"/>
    <mergeCell ref="A105:A106"/>
    <mergeCell ref="C105:C106"/>
    <mergeCell ref="D105:D106"/>
    <mergeCell ref="BN89:BN90"/>
    <mergeCell ref="BO89:BO90"/>
    <mergeCell ref="BP89:BP90"/>
    <mergeCell ref="BQ89:BQ90"/>
    <mergeCell ref="BS89:BS90"/>
    <mergeCell ref="BT89:BT90"/>
    <mergeCell ref="BH89:BH90"/>
    <mergeCell ref="BI89:BI90"/>
    <mergeCell ref="BJ89:BJ90"/>
    <mergeCell ref="BK89:BK90"/>
    <mergeCell ref="BL89:BL90"/>
    <mergeCell ref="BM89:BM90"/>
    <mergeCell ref="BB89:BB90"/>
    <mergeCell ref="BC89:BC90"/>
    <mergeCell ref="BD89:BD90"/>
    <mergeCell ref="BE89:BE90"/>
    <mergeCell ref="BF89:BF90"/>
    <mergeCell ref="BG89:BG90"/>
    <mergeCell ref="AV89:AV90"/>
    <mergeCell ref="AW89:AW90"/>
    <mergeCell ref="AX89:AX90"/>
    <mergeCell ref="AY89:AY90"/>
    <mergeCell ref="AZ89:AZ90"/>
    <mergeCell ref="BA89:BA90"/>
    <mergeCell ref="AP89:AP90"/>
    <mergeCell ref="AQ89:AQ90"/>
    <mergeCell ref="AR89:AR90"/>
    <mergeCell ref="AS89:AS90"/>
    <mergeCell ref="AT89:AT90"/>
    <mergeCell ref="AU89:AU90"/>
    <mergeCell ref="AJ89:AJ90"/>
    <mergeCell ref="AK89:AK90"/>
    <mergeCell ref="AL89:AL90"/>
    <mergeCell ref="AM89:AM90"/>
    <mergeCell ref="AN89:AN90"/>
    <mergeCell ref="AO89:AO90"/>
    <mergeCell ref="AA89:AA90"/>
    <mergeCell ref="AB89:AB90"/>
    <mergeCell ref="AC89:AC90"/>
    <mergeCell ref="AD89:AD90"/>
    <mergeCell ref="AE89:AE90"/>
    <mergeCell ref="AH89:AH90"/>
    <mergeCell ref="T89:T90"/>
    <mergeCell ref="U89:U90"/>
    <mergeCell ref="V89:V90"/>
    <mergeCell ref="X89:X90"/>
    <mergeCell ref="Y89:Y90"/>
    <mergeCell ref="Z89:Z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G89:G90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V55:V56"/>
    <mergeCell ref="X55:X56"/>
    <mergeCell ref="Y55:Y56"/>
    <mergeCell ref="Z55:Z56"/>
    <mergeCell ref="AA55:AA56"/>
    <mergeCell ref="AB55:AB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29"/>
    <mergeCell ref="C27:C29"/>
    <mergeCell ref="C47:C48"/>
    <mergeCell ref="A55:A56"/>
    <mergeCell ref="C55:C56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5:BR56"/>
    <mergeCell ref="BR71:BR72"/>
    <mergeCell ref="BR89:BR90"/>
    <mergeCell ref="BR105:BR106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0"/>
      <c r="C1" s="130"/>
      <c r="D1" s="131" t="s">
        <v>60</v>
      </c>
      <c r="E1" s="132"/>
      <c r="F1" s="132"/>
      <c r="G1" s="132"/>
      <c r="H1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0"/>
      <c r="J1" s="130"/>
      <c r="K1" s="52"/>
      <c r="L1" s="134"/>
      <c r="M1" s="134"/>
      <c r="N1" s="134"/>
      <c r="O1" s="134"/>
      <c r="P1" s="104"/>
      <c r="Q1" s="104"/>
      <c r="R1" s="104"/>
      <c r="S1" s="104"/>
      <c r="T1" s="121"/>
      <c r="U1" s="121"/>
      <c r="V1" s="23"/>
    </row>
    <row r="2" spans="1:22" ht="21.9" customHeight="1" x14ac:dyDescent="0.35">
      <c r="A2" s="122" t="s">
        <v>36</v>
      </c>
      <c r="B2" s="122"/>
      <c r="C2" s="122"/>
      <c r="D2" s="123" t="s">
        <v>37</v>
      </c>
      <c r="E2" s="122"/>
      <c r="F2" s="122"/>
      <c r="G2" s="124"/>
      <c r="H2" s="122" t="s">
        <v>38</v>
      </c>
      <c r="I2" s="122"/>
      <c r="J2" s="124"/>
      <c r="K2" s="53"/>
      <c r="L2" s="125" t="s">
        <v>8</v>
      </c>
      <c r="M2" s="126"/>
      <c r="N2" s="125" t="s">
        <v>12</v>
      </c>
      <c r="O2" s="126"/>
      <c r="P2" s="127" t="s">
        <v>18</v>
      </c>
      <c r="Q2" s="128"/>
      <c r="R2" s="127" t="s">
        <v>20</v>
      </c>
      <c r="S2" s="128"/>
      <c r="T2" s="121" t="s">
        <v>39</v>
      </c>
      <c r="U2" s="129"/>
      <c r="V2" s="23"/>
    </row>
    <row r="3" spans="1:22" ht="30.75" customHeight="1" x14ac:dyDescent="0.3">
      <c r="A3" s="54"/>
      <c r="B3" s="67">
        <f>E3</f>
        <v>45678</v>
      </c>
      <c r="C3" s="55" t="s">
        <v>40</v>
      </c>
      <c r="D3" s="54"/>
      <c r="E3" s="67">
        <f>' 3-7 лет (день 9) '!K6</f>
        <v>45678</v>
      </c>
      <c r="F3" s="55" t="s">
        <v>40</v>
      </c>
      <c r="G3" s="55" t="s">
        <v>41</v>
      </c>
      <c r="H3" s="54"/>
      <c r="I3" s="67">
        <f>E3</f>
        <v>45678</v>
      </c>
      <c r="J3" s="55" t="s">
        <v>41</v>
      </c>
      <c r="K3" s="23"/>
      <c r="L3" s="56">
        <f>F4</f>
        <v>38.278570000000002</v>
      </c>
      <c r="M3" s="56">
        <f>G4</f>
        <v>52.469720000000002</v>
      </c>
      <c r="N3" s="56">
        <f>F9</f>
        <v>48.296199999999999</v>
      </c>
      <c r="O3" s="56">
        <f>G9</f>
        <v>60.726160000000007</v>
      </c>
      <c r="P3" s="56">
        <f>F17</f>
        <v>71.773105999999999</v>
      </c>
      <c r="Q3" s="56">
        <f>G17</f>
        <v>78.051680000000019</v>
      </c>
      <c r="R3" s="6">
        <f>F22</f>
        <v>20.041640000000001</v>
      </c>
      <c r="S3" s="6">
        <f>G22</f>
        <v>20.628859999999996</v>
      </c>
      <c r="T3" s="57">
        <f>L3+N3+P3+R3</f>
        <v>178.38951599999999</v>
      </c>
      <c r="U3" s="57">
        <f>M3+O3+Q3+S3</f>
        <v>211.87642000000002</v>
      </c>
    </row>
    <row r="4" spans="1:22" ht="15" customHeight="1" x14ac:dyDescent="0.3">
      <c r="A4" s="107" t="s">
        <v>8</v>
      </c>
      <c r="B4" s="6" t="str">
        <f>E4</f>
        <v>Каша манная молочная</v>
      </c>
      <c r="C4" s="135">
        <f>F4</f>
        <v>38.278570000000002</v>
      </c>
      <c r="D4" s="107" t="s">
        <v>8</v>
      </c>
      <c r="E4" s="6" t="str">
        <f>' 3-7 лет (день 9) '!B9</f>
        <v>Каша манная молочная</v>
      </c>
      <c r="F4" s="135">
        <f>' 1,5-2 года (день 9)'!BT66</f>
        <v>38.278570000000002</v>
      </c>
      <c r="G4" s="135">
        <f>' 3-7 лет (день 9) '!BT68</f>
        <v>52.469720000000002</v>
      </c>
      <c r="H4" s="107" t="s">
        <v>8</v>
      </c>
      <c r="I4" s="6" t="str">
        <f>E4</f>
        <v>Каша манная молочная</v>
      </c>
      <c r="J4" s="135">
        <f>G4</f>
        <v>52.469720000000002</v>
      </c>
    </row>
    <row r="5" spans="1:22" ht="15" customHeight="1" x14ac:dyDescent="0.3">
      <c r="A5" s="107"/>
      <c r="B5" s="9" t="str">
        <f>E5</f>
        <v>Бутерброд с маслом и сыром</v>
      </c>
      <c r="C5" s="136"/>
      <c r="D5" s="107"/>
      <c r="E5" s="6" t="str">
        <f>' 3-7 лет (день 9) '!B10</f>
        <v>Бутерброд с маслом и сыром</v>
      </c>
      <c r="F5" s="136"/>
      <c r="G5" s="136"/>
      <c r="H5" s="107"/>
      <c r="I5" s="6" t="str">
        <f>E5</f>
        <v>Бутерброд с маслом и сыром</v>
      </c>
      <c r="J5" s="136"/>
    </row>
    <row r="6" spans="1:22" ht="15" customHeight="1" x14ac:dyDescent="0.3">
      <c r="A6" s="107"/>
      <c r="B6" s="9" t="str">
        <f>E6</f>
        <v>Какао с молоком</v>
      </c>
      <c r="C6" s="136"/>
      <c r="D6" s="107"/>
      <c r="E6" s="6" t="str">
        <f>' 3-7 лет (день 9) '!B11</f>
        <v>Какао с молоком</v>
      </c>
      <c r="F6" s="136"/>
      <c r="G6" s="136"/>
      <c r="H6" s="107"/>
      <c r="I6" s="6" t="str">
        <f>E6</f>
        <v>Какао с молоком</v>
      </c>
      <c r="J6" s="136"/>
    </row>
    <row r="7" spans="1:22" ht="15" customHeight="1" x14ac:dyDescent="0.3">
      <c r="A7" s="107"/>
      <c r="B7" s="6"/>
      <c r="C7" s="136"/>
      <c r="D7" s="107"/>
      <c r="E7" s="6"/>
      <c r="F7" s="136"/>
      <c r="G7" s="136"/>
      <c r="H7" s="107"/>
      <c r="I7" s="6"/>
      <c r="J7" s="136"/>
    </row>
    <row r="8" spans="1:22" ht="15" customHeight="1" x14ac:dyDescent="0.3">
      <c r="A8" s="107"/>
      <c r="B8" s="6"/>
      <c r="C8" s="137"/>
      <c r="D8" s="107"/>
      <c r="E8" s="6"/>
      <c r="F8" s="137"/>
      <c r="G8" s="137"/>
      <c r="H8" s="107"/>
      <c r="I8" s="6"/>
      <c r="J8" s="137"/>
    </row>
    <row r="9" spans="1:22" ht="15" customHeight="1" x14ac:dyDescent="0.3">
      <c r="A9" s="107" t="s">
        <v>12</v>
      </c>
      <c r="B9" s="6" t="str">
        <f>E9</f>
        <v>Суп шахтерский</v>
      </c>
      <c r="C9" s="138">
        <f>F9</f>
        <v>48.296199999999999</v>
      </c>
      <c r="D9" s="107" t="s">
        <v>12</v>
      </c>
      <c r="E9" s="6" t="str">
        <f>' 3-7 лет (день 9) '!B14</f>
        <v>Суп шахтерский</v>
      </c>
      <c r="F9" s="138">
        <f>' 1,5-2 года (день 9)'!BT86</f>
        <v>48.296199999999999</v>
      </c>
      <c r="G9" s="138">
        <f>' 3-7 лет (день 9) '!BT86</f>
        <v>60.726160000000007</v>
      </c>
      <c r="H9" s="107" t="s">
        <v>12</v>
      </c>
      <c r="I9" s="6" t="str">
        <f t="shared" ref="I9:I15" si="0">E9</f>
        <v>Суп шахтерский</v>
      </c>
      <c r="J9" s="138">
        <f>G9</f>
        <v>60.726160000000007</v>
      </c>
    </row>
    <row r="10" spans="1:22" ht="15" customHeight="1" x14ac:dyDescent="0.3">
      <c r="A10" s="107"/>
      <c r="B10" s="6" t="str">
        <f t="shared" ref="B10:B15" si="1">E10</f>
        <v>Капуста, тушеная с мясом</v>
      </c>
      <c r="C10" s="139"/>
      <c r="D10" s="107"/>
      <c r="E10" s="6" t="str">
        <f>' 3-7 лет (день 9) '!B15</f>
        <v>Капуста, тушеная с мясом</v>
      </c>
      <c r="F10" s="139"/>
      <c r="G10" s="139"/>
      <c r="H10" s="107"/>
      <c r="I10" s="6" t="str">
        <f t="shared" si="0"/>
        <v>Капуста, тушеная с мясом</v>
      </c>
      <c r="J10" s="139"/>
      <c r="L10">
        <v>17.661277272727276</v>
      </c>
    </row>
    <row r="11" spans="1:22" ht="15" customHeight="1" x14ac:dyDescent="0.3">
      <c r="A11" s="107"/>
      <c r="B11" s="6" t="str">
        <f t="shared" si="1"/>
        <v>Хлеб пшеничный</v>
      </c>
      <c r="C11" s="139"/>
      <c r="D11" s="107"/>
      <c r="E11" s="6" t="str">
        <f>' 3-7 лет (день 9) '!B16</f>
        <v>Хлеб пшеничный</v>
      </c>
      <c r="F11" s="139"/>
      <c r="G11" s="139"/>
      <c r="H11" s="107"/>
      <c r="I11" s="6" t="str">
        <f t="shared" si="0"/>
        <v>Хлеб пшеничный</v>
      </c>
      <c r="J11" s="139"/>
      <c r="L11">
        <v>34.203707335064934</v>
      </c>
    </row>
    <row r="12" spans="1:22" ht="15" customHeight="1" x14ac:dyDescent="0.3">
      <c r="A12" s="107"/>
      <c r="B12" s="6" t="str">
        <f t="shared" si="1"/>
        <v>Хлеб ржано-пшеничный</v>
      </c>
      <c r="C12" s="139"/>
      <c r="D12" s="107"/>
      <c r="E12" s="6" t="str">
        <f>' 3-7 лет (день 9) '!B17</f>
        <v>Хлеб ржано-пшеничный</v>
      </c>
      <c r="F12" s="139"/>
      <c r="G12" s="139"/>
      <c r="H12" s="107"/>
      <c r="I12" s="6" t="str">
        <f t="shared" si="0"/>
        <v>Хлеб ржано-пшеничный</v>
      </c>
      <c r="J12" s="139"/>
      <c r="L12">
        <v>13.672125230769231</v>
      </c>
    </row>
    <row r="13" spans="1:22" ht="15" customHeight="1" x14ac:dyDescent="0.3">
      <c r="A13" s="107"/>
      <c r="B13" s="6" t="str">
        <f t="shared" si="1"/>
        <v>Компот из сухофруктов</v>
      </c>
      <c r="C13" s="139"/>
      <c r="D13" s="107"/>
      <c r="E13" s="6" t="str">
        <f>' 3-7 лет (день 9) '!B18</f>
        <v>Компот из сухофруктов</v>
      </c>
      <c r="F13" s="139"/>
      <c r="G13" s="139"/>
      <c r="H13" s="107"/>
      <c r="I13" s="6" t="str">
        <f t="shared" si="0"/>
        <v>Компот из сухофруктов</v>
      </c>
      <c r="J13" s="139"/>
      <c r="L13">
        <v>16.691530035818182</v>
      </c>
    </row>
    <row r="14" spans="1:22" ht="15" customHeight="1" x14ac:dyDescent="0.3">
      <c r="A14" s="107"/>
      <c r="B14" s="6">
        <f t="shared" si="1"/>
        <v>0</v>
      </c>
      <c r="C14" s="139"/>
      <c r="D14" s="107"/>
      <c r="E14" s="6"/>
      <c r="F14" s="139"/>
      <c r="G14" s="139"/>
      <c r="H14" s="107"/>
      <c r="I14" s="6">
        <f t="shared" si="0"/>
        <v>0</v>
      </c>
      <c r="J14" s="139"/>
    </row>
    <row r="15" spans="1:22" ht="15" customHeight="1" x14ac:dyDescent="0.3">
      <c r="A15" s="107"/>
      <c r="B15" s="12">
        <f t="shared" si="1"/>
        <v>0</v>
      </c>
      <c r="C15" s="139"/>
      <c r="D15" s="107"/>
      <c r="E15" s="12"/>
      <c r="F15" s="139"/>
      <c r="G15" s="139"/>
      <c r="H15" s="107"/>
      <c r="I15" s="12">
        <f t="shared" si="0"/>
        <v>0</v>
      </c>
      <c r="J15" s="139"/>
      <c r="L15">
        <v>13.656988181818184</v>
      </c>
    </row>
    <row r="16" spans="1:22" ht="15" customHeight="1" x14ac:dyDescent="0.3">
      <c r="A16" s="107"/>
      <c r="B16" s="12"/>
      <c r="C16" s="140"/>
      <c r="D16" s="107"/>
      <c r="E16" s="12"/>
      <c r="F16" s="140"/>
      <c r="G16" s="140"/>
      <c r="H16" s="107"/>
      <c r="I16" s="12"/>
      <c r="J16" s="140"/>
      <c r="L16">
        <v>27.834465324675328</v>
      </c>
    </row>
    <row r="17" spans="1:15" ht="15" customHeight="1" x14ac:dyDescent="0.3">
      <c r="A17" s="107" t="s">
        <v>18</v>
      </c>
      <c r="B17" s="6" t="str">
        <f>E17</f>
        <v>Компот из свеж. морож. ягод</v>
      </c>
      <c r="C17" s="135">
        <f>F17</f>
        <v>71.773105999999999</v>
      </c>
      <c r="D17" s="107" t="s">
        <v>18</v>
      </c>
      <c r="E17" s="6" t="str">
        <f>' 3-7 лет (день 9) '!B22</f>
        <v>Компот из свеж. морож. ягод</v>
      </c>
      <c r="F17" s="135">
        <f>' 1,5-2 года (день 9)'!BT104</f>
        <v>71.773105999999999</v>
      </c>
      <c r="G17" s="135">
        <f>' 3-7 лет (день 9) '!BT102</f>
        <v>78.051680000000019</v>
      </c>
      <c r="H17" s="107" t="s">
        <v>18</v>
      </c>
      <c r="I17" s="6" t="str">
        <f>E17</f>
        <v>Компот из свеж. морож. ягод</v>
      </c>
      <c r="J17" s="135">
        <f>G17</f>
        <v>78.051680000000019</v>
      </c>
      <c r="L17">
        <v>11.117222</v>
      </c>
    </row>
    <row r="18" spans="1:15" ht="15" customHeight="1" x14ac:dyDescent="0.3">
      <c r="A18" s="107"/>
      <c r="B18" s="6" t="str">
        <f>E18</f>
        <v>Пирожок рыбный</v>
      </c>
      <c r="C18" s="136"/>
      <c r="D18" s="107"/>
      <c r="E18" s="6" t="str">
        <f>' 3-7 лет (день 9) '!B23</f>
        <v>Пирожок рыбный</v>
      </c>
      <c r="F18" s="136"/>
      <c r="G18" s="136"/>
      <c r="H18" s="107"/>
      <c r="I18" s="6" t="str">
        <f>E18</f>
        <v>Пирожок рыбный</v>
      </c>
      <c r="J18" s="136"/>
      <c r="L18">
        <v>12.661418181818181</v>
      </c>
    </row>
    <row r="19" spans="1:15" ht="15" customHeight="1" x14ac:dyDescent="0.3">
      <c r="A19" s="107"/>
      <c r="B19" s="6"/>
      <c r="C19" s="136"/>
      <c r="D19" s="107"/>
      <c r="E19" s="6"/>
      <c r="F19" s="136"/>
      <c r="G19" s="136"/>
      <c r="H19" s="107"/>
      <c r="I19" s="6"/>
      <c r="J19" s="136"/>
      <c r="L19">
        <v>65.27009368831169</v>
      </c>
    </row>
    <row r="20" spans="1:15" ht="15" customHeight="1" x14ac:dyDescent="0.3">
      <c r="A20" s="107"/>
      <c r="B20" s="6"/>
      <c r="C20" s="136"/>
      <c r="D20" s="107"/>
      <c r="E20" s="6"/>
      <c r="F20" s="136"/>
      <c r="G20" s="136"/>
      <c r="H20" s="107"/>
      <c r="I20" s="6"/>
      <c r="J20" s="136"/>
    </row>
    <row r="21" spans="1:15" ht="15" customHeight="1" x14ac:dyDescent="0.3">
      <c r="A21" s="107"/>
      <c r="B21" s="6"/>
      <c r="C21" s="137"/>
      <c r="D21" s="107"/>
      <c r="E21" s="6"/>
      <c r="F21" s="137"/>
      <c r="G21" s="137"/>
      <c r="H21" s="107"/>
      <c r="I21" s="6"/>
      <c r="J21" s="137"/>
    </row>
    <row r="22" spans="1:15" ht="15" customHeight="1" x14ac:dyDescent="0.3">
      <c r="A22" s="107" t="s">
        <v>20</v>
      </c>
      <c r="B22" s="36" t="str">
        <f>E22</f>
        <v xml:space="preserve">Омлет </v>
      </c>
      <c r="C22" s="135">
        <f>F22</f>
        <v>20.041640000000001</v>
      </c>
      <c r="D22" s="107" t="s">
        <v>20</v>
      </c>
      <c r="E22" s="13" t="str">
        <f>' 3-7 лет (день 9) '!B27</f>
        <v xml:space="preserve">Омлет </v>
      </c>
      <c r="F22" s="135">
        <f>' 1,5-2 года (день 9)'!BT120</f>
        <v>20.041640000000001</v>
      </c>
      <c r="G22" s="135">
        <f>' 3-7 лет (день 9) '!BT116</f>
        <v>20.628859999999996</v>
      </c>
      <c r="H22" s="107" t="s">
        <v>20</v>
      </c>
      <c r="I22" s="36" t="str">
        <f>E22</f>
        <v xml:space="preserve">Омлет </v>
      </c>
      <c r="J22" s="135">
        <f>G22</f>
        <v>20.628859999999996</v>
      </c>
    </row>
    <row r="23" spans="1:15" ht="15" customHeight="1" x14ac:dyDescent="0.3">
      <c r="A23" s="107"/>
      <c r="B23" s="36" t="str">
        <f>E23</f>
        <v>Хлеб пшеничный</v>
      </c>
      <c r="C23" s="136"/>
      <c r="D23" s="107"/>
      <c r="E23" s="13" t="str">
        <f>' 3-7 лет (день 9) '!B28</f>
        <v>Хлеб пшеничный</v>
      </c>
      <c r="F23" s="136"/>
      <c r="G23" s="136"/>
      <c r="H23" s="107"/>
      <c r="I23" s="36" t="str">
        <f>E23</f>
        <v>Хлеб пшеничный</v>
      </c>
      <c r="J23" s="136"/>
    </row>
    <row r="24" spans="1:15" ht="15" customHeight="1" x14ac:dyDescent="0.3">
      <c r="A24" s="107"/>
      <c r="B24" s="12" t="str">
        <f>E24</f>
        <v>Чай с сахаром</v>
      </c>
      <c r="C24" s="136"/>
      <c r="D24" s="107"/>
      <c r="E24" s="13" t="str">
        <f>' 3-7 лет (день 9) '!B29</f>
        <v>Чай с сахаром</v>
      </c>
      <c r="F24" s="136"/>
      <c r="G24" s="136"/>
      <c r="H24" s="107"/>
      <c r="I24" s="12" t="str">
        <f>E24</f>
        <v>Чай с сахаром</v>
      </c>
      <c r="J24" s="136"/>
    </row>
    <row r="25" spans="1:15" ht="15" customHeight="1" x14ac:dyDescent="0.3">
      <c r="A25" s="107"/>
      <c r="B25" s="6"/>
      <c r="C25" s="137"/>
      <c r="D25" s="107"/>
      <c r="E25" s="6"/>
      <c r="F25" s="137"/>
      <c r="G25" s="137"/>
      <c r="H25" s="107"/>
      <c r="I25" s="6"/>
      <c r="J25" s="137"/>
    </row>
    <row r="26" spans="1:15" ht="15" customHeight="1" x14ac:dyDescent="0.35">
      <c r="A26" s="141" t="s">
        <v>39</v>
      </c>
      <c r="B26" s="142"/>
      <c r="C26" s="58">
        <f>C4+C9+C17+C22</f>
        <v>178.38951599999999</v>
      </c>
      <c r="D26" s="141" t="s">
        <v>39</v>
      </c>
      <c r="E26" s="142"/>
      <c r="F26" s="58">
        <f>F4+F9+F17+F22</f>
        <v>178.38951599999999</v>
      </c>
      <c r="G26" s="58">
        <f>G4+G9+G17+G22</f>
        <v>211.87642000000002</v>
      </c>
      <c r="H26" s="141" t="s">
        <v>39</v>
      </c>
      <c r="I26" s="142"/>
      <c r="J26" s="58">
        <f>J4+J9+J17+J22</f>
        <v>211.87642000000002</v>
      </c>
    </row>
    <row r="28" spans="1:15" ht="59.25" customHeight="1" x14ac:dyDescent="0.3">
      <c r="A28" s="13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0"/>
      <c r="C28" s="130"/>
      <c r="D28" s="131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32"/>
      <c r="F28" s="132"/>
      <c r="G28" s="132"/>
      <c r="H28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0"/>
      <c r="J28" s="143"/>
      <c r="K28" s="59"/>
      <c r="L28" s="59"/>
      <c r="M28" s="144"/>
      <c r="N28" s="144"/>
      <c r="O28" s="144"/>
    </row>
    <row r="29" spans="1:15" ht="21.9" customHeight="1" x14ac:dyDescent="0.3">
      <c r="A29" s="122" t="s">
        <v>42</v>
      </c>
      <c r="B29" s="122"/>
      <c r="C29" s="124"/>
      <c r="D29" s="123" t="s">
        <v>43</v>
      </c>
      <c r="E29" s="122"/>
      <c r="F29" s="122"/>
      <c r="G29" s="124"/>
      <c r="H29" s="123" t="s">
        <v>44</v>
      </c>
      <c r="I29" s="122"/>
      <c r="J29" s="124"/>
      <c r="K29" s="59"/>
      <c r="L29" s="59"/>
      <c r="M29" s="60"/>
      <c r="N29" s="60"/>
      <c r="O29" s="60"/>
    </row>
    <row r="30" spans="1:15" ht="30.75" customHeight="1" x14ac:dyDescent="0.3">
      <c r="A30" s="54"/>
      <c r="B30" s="69">
        <f>E3</f>
        <v>45678</v>
      </c>
      <c r="C30" s="55" t="s">
        <v>41</v>
      </c>
      <c r="D30" s="54"/>
      <c r="E30" s="67">
        <f>E3</f>
        <v>45678</v>
      </c>
      <c r="F30" s="55" t="s">
        <v>40</v>
      </c>
      <c r="G30" s="55" t="s">
        <v>41</v>
      </c>
      <c r="H30" s="54"/>
      <c r="I30" s="68">
        <f>E3</f>
        <v>45678</v>
      </c>
      <c r="J30" s="61" t="s">
        <v>41</v>
      </c>
      <c r="K30" s="23"/>
      <c r="L30" s="23"/>
    </row>
    <row r="31" spans="1:15" ht="15" customHeight="1" x14ac:dyDescent="0.3">
      <c r="A31" s="107" t="s">
        <v>8</v>
      </c>
      <c r="B31" s="6" t="str">
        <f>E4</f>
        <v>Каша манная молочная</v>
      </c>
      <c r="C31" s="135">
        <f>G4</f>
        <v>52.469720000000002</v>
      </c>
      <c r="D31" s="107" t="s">
        <v>8</v>
      </c>
      <c r="E31" s="6" t="str">
        <f>E4</f>
        <v>Каша манная молочная</v>
      </c>
      <c r="F31" s="135">
        <f>F4</f>
        <v>38.278570000000002</v>
      </c>
      <c r="G31" s="145">
        <f>G4</f>
        <v>52.469720000000002</v>
      </c>
      <c r="H31" s="107" t="s">
        <v>8</v>
      </c>
      <c r="I31" s="6" t="str">
        <f>I4</f>
        <v>Каша манная молочная</v>
      </c>
      <c r="J31" s="135">
        <f>F31</f>
        <v>38.278570000000002</v>
      </c>
    </row>
    <row r="32" spans="1:15" ht="15" customHeight="1" x14ac:dyDescent="0.3">
      <c r="A32" s="107"/>
      <c r="B32" s="6" t="str">
        <f>E5</f>
        <v>Бутерброд с маслом и сыром</v>
      </c>
      <c r="C32" s="136"/>
      <c r="D32" s="107"/>
      <c r="E32" s="6" t="str">
        <f>E5</f>
        <v>Бутерброд с маслом и сыром</v>
      </c>
      <c r="F32" s="136"/>
      <c r="G32" s="146"/>
      <c r="H32" s="107"/>
      <c r="I32" s="6" t="str">
        <f>I5</f>
        <v>Бутерброд с маслом и сыром</v>
      </c>
      <c r="J32" s="136"/>
    </row>
    <row r="33" spans="1:10" ht="15" customHeight="1" x14ac:dyDescent="0.3">
      <c r="A33" s="107"/>
      <c r="B33" s="6" t="str">
        <f>E6</f>
        <v>Какао с молоком</v>
      </c>
      <c r="C33" s="136"/>
      <c r="D33" s="107"/>
      <c r="E33" s="6" t="str">
        <f>E6</f>
        <v>Какао с молоком</v>
      </c>
      <c r="F33" s="136"/>
      <c r="G33" s="146"/>
      <c r="H33" s="107"/>
      <c r="I33" s="6" t="str">
        <f>I6</f>
        <v>Какао с молоком</v>
      </c>
      <c r="J33" s="136"/>
    </row>
    <row r="34" spans="1:10" ht="15" customHeight="1" x14ac:dyDescent="0.3">
      <c r="A34" s="107"/>
      <c r="B34" s="6"/>
      <c r="C34" s="136"/>
      <c r="D34" s="107"/>
      <c r="E34" s="6"/>
      <c r="F34" s="136"/>
      <c r="G34" s="146"/>
      <c r="H34" s="107"/>
      <c r="I34" s="6"/>
      <c r="J34" s="136"/>
    </row>
    <row r="35" spans="1:10" ht="15" customHeight="1" x14ac:dyDescent="0.3">
      <c r="A35" s="107"/>
      <c r="B35" s="6"/>
      <c r="C35" s="137"/>
      <c r="D35" s="107"/>
      <c r="E35" s="6"/>
      <c r="F35" s="137"/>
      <c r="G35" s="147"/>
      <c r="H35" s="107"/>
      <c r="I35" s="6"/>
      <c r="J35" s="137"/>
    </row>
    <row r="36" spans="1:10" ht="15" customHeight="1" x14ac:dyDescent="0.3">
      <c r="A36" s="107" t="s">
        <v>12</v>
      </c>
      <c r="B36" s="6" t="str">
        <f t="shared" ref="B36:B42" si="2">E9</f>
        <v>Суп шахтерский</v>
      </c>
      <c r="C36" s="138">
        <f>G9</f>
        <v>60.726160000000007</v>
      </c>
      <c r="D36" s="107" t="s">
        <v>12</v>
      </c>
      <c r="E36" s="6" t="str">
        <f>E9</f>
        <v>Суп шахтерский</v>
      </c>
      <c r="F36" s="138">
        <f>F9</f>
        <v>48.296199999999999</v>
      </c>
      <c r="G36" s="148">
        <f>G9</f>
        <v>60.726160000000007</v>
      </c>
      <c r="H36" s="107" t="s">
        <v>12</v>
      </c>
      <c r="I36" s="6" t="str">
        <f t="shared" ref="I36:I41" si="3">I9</f>
        <v>Суп шахтерский</v>
      </c>
      <c r="J36" s="138">
        <f>F36</f>
        <v>48.296199999999999</v>
      </c>
    </row>
    <row r="37" spans="1:10" ht="15" customHeight="1" x14ac:dyDescent="0.3">
      <c r="A37" s="107"/>
      <c r="B37" s="6" t="str">
        <f t="shared" si="2"/>
        <v>Капуста, тушеная с мясом</v>
      </c>
      <c r="C37" s="139"/>
      <c r="D37" s="107"/>
      <c r="E37" s="6" t="str">
        <f t="shared" ref="E37:E42" si="4">E10</f>
        <v>Капуста, тушеная с мясом</v>
      </c>
      <c r="F37" s="139"/>
      <c r="G37" s="149"/>
      <c r="H37" s="107"/>
      <c r="I37" s="6" t="str">
        <f t="shared" si="3"/>
        <v>Капуста, тушеная с мясом</v>
      </c>
      <c r="J37" s="139"/>
    </row>
    <row r="38" spans="1:10" ht="15" customHeight="1" x14ac:dyDescent="0.3">
      <c r="A38" s="107"/>
      <c r="B38" s="6" t="str">
        <f t="shared" si="2"/>
        <v>Хлеб пшеничный</v>
      </c>
      <c r="C38" s="139"/>
      <c r="D38" s="107"/>
      <c r="E38" s="6" t="str">
        <f t="shared" si="4"/>
        <v>Хлеб пшеничный</v>
      </c>
      <c r="F38" s="139"/>
      <c r="G38" s="149"/>
      <c r="H38" s="107"/>
      <c r="I38" s="6" t="str">
        <f t="shared" si="3"/>
        <v>Хлеб пшеничный</v>
      </c>
      <c r="J38" s="139"/>
    </row>
    <row r="39" spans="1:10" ht="15" customHeight="1" x14ac:dyDescent="0.3">
      <c r="A39" s="107"/>
      <c r="B39" s="6" t="str">
        <f t="shared" si="2"/>
        <v>Хлеб ржано-пшеничный</v>
      </c>
      <c r="C39" s="139"/>
      <c r="D39" s="107"/>
      <c r="E39" s="6" t="str">
        <f t="shared" si="4"/>
        <v>Хлеб ржано-пшеничный</v>
      </c>
      <c r="F39" s="139"/>
      <c r="G39" s="149"/>
      <c r="H39" s="107"/>
      <c r="I39" s="6" t="str">
        <f t="shared" si="3"/>
        <v>Хлеб ржано-пшеничный</v>
      </c>
      <c r="J39" s="139"/>
    </row>
    <row r="40" spans="1:10" ht="15" customHeight="1" x14ac:dyDescent="0.3">
      <c r="A40" s="107"/>
      <c r="B40" s="6" t="str">
        <f t="shared" si="2"/>
        <v>Компот из сухофруктов</v>
      </c>
      <c r="C40" s="139"/>
      <c r="D40" s="107"/>
      <c r="E40" s="6" t="str">
        <f t="shared" si="4"/>
        <v>Компот из сухофруктов</v>
      </c>
      <c r="F40" s="139"/>
      <c r="G40" s="149"/>
      <c r="H40" s="107"/>
      <c r="I40" s="6" t="str">
        <f t="shared" si="3"/>
        <v>Компот из сухофруктов</v>
      </c>
      <c r="J40" s="139"/>
    </row>
    <row r="41" spans="1:10" ht="15" customHeight="1" x14ac:dyDescent="0.3">
      <c r="A41" s="107"/>
      <c r="B41" s="6">
        <f t="shared" si="2"/>
        <v>0</v>
      </c>
      <c r="C41" s="139"/>
      <c r="D41" s="107"/>
      <c r="E41" s="6">
        <f t="shared" si="4"/>
        <v>0</v>
      </c>
      <c r="F41" s="139"/>
      <c r="G41" s="149"/>
      <c r="H41" s="107"/>
      <c r="I41" s="6">
        <f t="shared" si="3"/>
        <v>0</v>
      </c>
      <c r="J41" s="139"/>
    </row>
    <row r="42" spans="1:10" ht="15" customHeight="1" x14ac:dyDescent="0.3">
      <c r="A42" s="107"/>
      <c r="B42" s="12">
        <f t="shared" si="2"/>
        <v>0</v>
      </c>
      <c r="C42" s="139"/>
      <c r="D42" s="107"/>
      <c r="E42" s="12">
        <f t="shared" si="4"/>
        <v>0</v>
      </c>
      <c r="F42" s="139"/>
      <c r="G42" s="149"/>
      <c r="H42" s="107"/>
      <c r="I42" s="12">
        <f>E15</f>
        <v>0</v>
      </c>
      <c r="J42" s="139"/>
    </row>
    <row r="43" spans="1:10" ht="15" customHeight="1" x14ac:dyDescent="0.3">
      <c r="A43" s="107"/>
      <c r="B43" s="12"/>
      <c r="C43" s="140"/>
      <c r="D43" s="107"/>
      <c r="E43" s="12"/>
      <c r="F43" s="140"/>
      <c r="G43" s="150"/>
      <c r="H43" s="107"/>
      <c r="I43" s="12"/>
      <c r="J43" s="140"/>
    </row>
    <row r="44" spans="1:10" ht="15" customHeight="1" x14ac:dyDescent="0.3">
      <c r="A44" s="107" t="s">
        <v>18</v>
      </c>
      <c r="B44" s="6" t="str">
        <f>E17</f>
        <v>Компот из свеж. морож. ягод</v>
      </c>
      <c r="C44" s="135">
        <f>G17</f>
        <v>78.051680000000019</v>
      </c>
      <c r="D44" s="107" t="s">
        <v>18</v>
      </c>
      <c r="E44" s="6" t="str">
        <f>E17</f>
        <v>Компот из свеж. морож. ягод</v>
      </c>
      <c r="F44" s="135">
        <f>F17</f>
        <v>71.773105999999999</v>
      </c>
      <c r="G44" s="145">
        <f>G17</f>
        <v>78.051680000000019</v>
      </c>
      <c r="H44" s="107" t="s">
        <v>18</v>
      </c>
      <c r="I44" s="6" t="str">
        <f>I17</f>
        <v>Компот из свеж. морож. ягод</v>
      </c>
      <c r="J44" s="135">
        <f>F44</f>
        <v>71.773105999999999</v>
      </c>
    </row>
    <row r="45" spans="1:10" ht="15" customHeight="1" x14ac:dyDescent="0.3">
      <c r="A45" s="107"/>
      <c r="B45" s="6" t="str">
        <f>E18</f>
        <v>Пирожок рыбный</v>
      </c>
      <c r="C45" s="136"/>
      <c r="D45" s="107"/>
      <c r="E45" s="6" t="str">
        <f>E18</f>
        <v>Пирожок рыбный</v>
      </c>
      <c r="F45" s="136"/>
      <c r="G45" s="146"/>
      <c r="H45" s="107"/>
      <c r="I45" s="6" t="str">
        <f>I18</f>
        <v>Пирожок рыбный</v>
      </c>
      <c r="J45" s="136"/>
    </row>
    <row r="46" spans="1:10" ht="15" customHeight="1" x14ac:dyDescent="0.3">
      <c r="A46" s="107"/>
      <c r="B46" s="6"/>
      <c r="C46" s="136"/>
      <c r="D46" s="107"/>
      <c r="E46" s="6"/>
      <c r="F46" s="136"/>
      <c r="G46" s="146"/>
      <c r="H46" s="107"/>
      <c r="I46" s="6"/>
      <c r="J46" s="136"/>
    </row>
    <row r="47" spans="1:10" ht="15" customHeight="1" x14ac:dyDescent="0.3">
      <c r="A47" s="107"/>
      <c r="B47" s="6"/>
      <c r="C47" s="136"/>
      <c r="D47" s="107"/>
      <c r="E47" s="6"/>
      <c r="F47" s="136"/>
      <c r="G47" s="146"/>
      <c r="H47" s="107"/>
      <c r="I47" s="6"/>
      <c r="J47" s="136"/>
    </row>
    <row r="48" spans="1:10" ht="15" customHeight="1" x14ac:dyDescent="0.3">
      <c r="A48" s="107"/>
      <c r="B48" s="6"/>
      <c r="C48" s="137"/>
      <c r="D48" s="107"/>
      <c r="E48" s="6"/>
      <c r="F48" s="137"/>
      <c r="G48" s="147"/>
      <c r="H48" s="107"/>
      <c r="I48" s="6"/>
      <c r="J48" s="137"/>
    </row>
    <row r="49" spans="1:10" ht="15" customHeight="1" x14ac:dyDescent="0.3">
      <c r="A49" s="107" t="s">
        <v>20</v>
      </c>
      <c r="B49" s="36" t="str">
        <f>E22</f>
        <v xml:space="preserve">Омлет </v>
      </c>
      <c r="C49" s="135">
        <f>G22</f>
        <v>20.628859999999996</v>
      </c>
      <c r="D49" s="107" t="s">
        <v>20</v>
      </c>
      <c r="E49" s="36" t="str">
        <f>E22</f>
        <v xml:space="preserve">Омлет </v>
      </c>
      <c r="F49" s="135">
        <f>F22</f>
        <v>20.041640000000001</v>
      </c>
      <c r="G49" s="145">
        <f>G22</f>
        <v>20.628859999999996</v>
      </c>
      <c r="H49" s="107" t="s">
        <v>20</v>
      </c>
      <c r="I49" s="36" t="str">
        <f>I22</f>
        <v xml:space="preserve">Омлет </v>
      </c>
      <c r="J49" s="135">
        <f>F49</f>
        <v>20.041640000000001</v>
      </c>
    </row>
    <row r="50" spans="1:10" ht="15" customHeight="1" x14ac:dyDescent="0.3">
      <c r="A50" s="107"/>
      <c r="B50" s="36" t="str">
        <f>E23</f>
        <v>Хлеб пшеничный</v>
      </c>
      <c r="C50" s="136"/>
      <c r="D50" s="107"/>
      <c r="E50" s="36" t="str">
        <f>E23</f>
        <v>Хлеб пшеничный</v>
      </c>
      <c r="F50" s="136"/>
      <c r="G50" s="146"/>
      <c r="H50" s="107"/>
      <c r="I50" s="36" t="str">
        <f>I23</f>
        <v>Хлеб пшеничный</v>
      </c>
      <c r="J50" s="136"/>
    </row>
    <row r="51" spans="1:10" ht="15" customHeight="1" x14ac:dyDescent="0.3">
      <c r="A51" s="107"/>
      <c r="B51" s="12" t="str">
        <f>E51</f>
        <v>Чай с сахаром</v>
      </c>
      <c r="C51" s="136"/>
      <c r="D51" s="107"/>
      <c r="E51" s="12" t="str">
        <f>E24</f>
        <v>Чай с сахаром</v>
      </c>
      <c r="F51" s="136"/>
      <c r="G51" s="146"/>
      <c r="H51" s="107"/>
      <c r="I51" s="12" t="str">
        <f>E24</f>
        <v>Чай с сахаром</v>
      </c>
      <c r="J51" s="136"/>
    </row>
    <row r="52" spans="1:10" ht="15" customHeight="1" x14ac:dyDescent="0.3">
      <c r="A52" s="107"/>
      <c r="B52" s="6"/>
      <c r="C52" s="137"/>
      <c r="D52" s="107"/>
      <c r="E52" s="6"/>
      <c r="F52" s="137"/>
      <c r="G52" s="147"/>
      <c r="H52" s="107"/>
      <c r="I52" s="6"/>
      <c r="J52" s="137"/>
    </row>
    <row r="53" spans="1:10" ht="15" customHeight="1" x14ac:dyDescent="0.35">
      <c r="A53" s="141" t="s">
        <v>39</v>
      </c>
      <c r="B53" s="142"/>
      <c r="C53" s="62">
        <f>C31+C36+C44+C49</f>
        <v>211.87642000000002</v>
      </c>
      <c r="D53" s="40"/>
      <c r="E53" s="63" t="s">
        <v>39</v>
      </c>
      <c r="F53" s="64">
        <f>F31+F36+F44+F49</f>
        <v>178.38951599999999</v>
      </c>
      <c r="G53" s="64">
        <f>G31+G36+G44+G49</f>
        <v>211.87642000000002</v>
      </c>
      <c r="H53" s="141" t="s">
        <v>39</v>
      </c>
      <c r="I53" s="142"/>
      <c r="J53" s="58">
        <f>J31+J36+J44+J49</f>
        <v>178.38951599999999</v>
      </c>
    </row>
  </sheetData>
  <mergeCells count="84"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M28:O28"/>
    <mergeCell ref="A29:C29"/>
    <mergeCell ref="D29:G29"/>
    <mergeCell ref="H29:J29"/>
    <mergeCell ref="H31:H35"/>
    <mergeCell ref="J31:J35"/>
    <mergeCell ref="A26:B26"/>
    <mergeCell ref="D26:E26"/>
    <mergeCell ref="H26:I26"/>
    <mergeCell ref="A28:C28"/>
    <mergeCell ref="D28:G28"/>
    <mergeCell ref="H28:J2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4" workbookViewId="0">
      <selection activeCell="A30" sqref="A30:XFD30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61</v>
      </c>
      <c r="K1" s="154"/>
      <c r="L1" s="154"/>
      <c r="M1" s="154"/>
    </row>
    <row r="2" spans="1:13" x14ac:dyDescent="0.3">
      <c r="J2" s="154" t="s">
        <v>62</v>
      </c>
      <c r="K2" s="154"/>
      <c r="L2" s="154"/>
      <c r="M2" s="154"/>
    </row>
    <row r="3" spans="1:13" x14ac:dyDescent="0.3">
      <c r="J3" s="154" t="s">
        <v>63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88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64</v>
      </c>
      <c r="F5" s="156"/>
      <c r="G5" s="156">
        <f>' 3-7 лет (день 9) '!K6</f>
        <v>45678</v>
      </c>
      <c r="H5" s="156"/>
      <c r="I5" s="71"/>
      <c r="J5" s="71"/>
      <c r="K5" s="71"/>
      <c r="L5" s="71"/>
      <c r="M5" s="71"/>
    </row>
    <row r="6" spans="1:13" ht="32.25" customHeight="1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1" t="s">
        <v>79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150</v>
      </c>
      <c r="D8" s="75">
        <v>4.66</v>
      </c>
      <c r="E8" s="75">
        <v>5.6</v>
      </c>
      <c r="F8" s="75">
        <v>18.82</v>
      </c>
      <c r="G8" s="75">
        <v>144</v>
      </c>
      <c r="H8" s="75">
        <v>136.97</v>
      </c>
      <c r="I8" s="75">
        <v>0.23</v>
      </c>
      <c r="J8" s="75">
        <v>0.06</v>
      </c>
      <c r="K8" s="75">
        <v>0.05</v>
      </c>
      <c r="L8" s="75">
        <v>1.46</v>
      </c>
      <c r="M8" s="75">
        <v>88</v>
      </c>
    </row>
    <row r="9" spans="1:13" x14ac:dyDescent="0.3">
      <c r="A9" s="74"/>
      <c r="B9" s="75" t="s">
        <v>98</v>
      </c>
      <c r="C9" s="88" t="s">
        <v>99</v>
      </c>
      <c r="D9" s="75">
        <v>3.61</v>
      </c>
      <c r="E9" s="75">
        <v>5.4</v>
      </c>
      <c r="F9" s="75">
        <v>9.75</v>
      </c>
      <c r="G9" s="75">
        <v>106</v>
      </c>
      <c r="H9" s="75">
        <v>94.48</v>
      </c>
      <c r="I9" s="75">
        <v>0.33</v>
      </c>
      <c r="J9" s="75">
        <v>0.02</v>
      </c>
      <c r="K9" s="75">
        <v>0.01</v>
      </c>
      <c r="L9" s="75">
        <v>0.14000000000000001</v>
      </c>
      <c r="M9" s="75">
        <v>3</v>
      </c>
    </row>
    <row r="10" spans="1:13" ht="15" hidden="1" customHeight="1" x14ac:dyDescent="0.3">
      <c r="A10" s="76"/>
      <c r="B10" s="75" t="str">
        <f>'[2]07.01.2021 3-7 лет (день 9) '!B8</f>
        <v xml:space="preserve">Бутерброд с маслом </v>
      </c>
      <c r="C10" s="77" t="s">
        <v>80</v>
      </c>
      <c r="D10" s="75">
        <v>3.61</v>
      </c>
      <c r="E10" s="75">
        <v>5.4</v>
      </c>
      <c r="F10" s="75">
        <v>9.75</v>
      </c>
      <c r="G10" s="75">
        <v>106</v>
      </c>
      <c r="H10" s="75">
        <v>94.48</v>
      </c>
      <c r="I10" s="75">
        <v>0.33</v>
      </c>
      <c r="J10" s="75">
        <v>0.02</v>
      </c>
      <c r="K10" s="75">
        <v>0.01</v>
      </c>
      <c r="L10" s="75">
        <v>0.14000000000000001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150</v>
      </c>
      <c r="D11" s="75">
        <v>1.25</v>
      </c>
      <c r="E11" s="75">
        <v>1.33</v>
      </c>
      <c r="F11" s="75">
        <v>10.08</v>
      </c>
      <c r="G11" s="75">
        <v>50</v>
      </c>
      <c r="H11" s="75">
        <v>83.33</v>
      </c>
      <c r="I11" s="75">
        <v>0.01</v>
      </c>
      <c r="J11" s="75">
        <v>0.02</v>
      </c>
      <c r="K11" s="75">
        <v>0.01</v>
      </c>
      <c r="L11" s="75">
        <v>0.54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200</v>
      </c>
      <c r="D13" s="75">
        <v>3.32</v>
      </c>
      <c r="E13" s="75">
        <v>4.83</v>
      </c>
      <c r="F13" s="75">
        <v>15.74</v>
      </c>
      <c r="G13" s="75">
        <v>115.2</v>
      </c>
      <c r="H13" s="75">
        <v>21.2</v>
      </c>
      <c r="I13" s="75">
        <v>0.97</v>
      </c>
      <c r="J13" s="75">
        <v>0.12</v>
      </c>
      <c r="K13" s="75">
        <v>0.03</v>
      </c>
      <c r="L13" s="75">
        <v>6.3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220</v>
      </c>
      <c r="D14" s="75">
        <v>3.36</v>
      </c>
      <c r="E14" s="75">
        <v>7.06</v>
      </c>
      <c r="F14" s="75">
        <v>13.73</v>
      </c>
      <c r="G14" s="75">
        <v>139.91999999999999</v>
      </c>
      <c r="H14" s="75">
        <v>86.07</v>
      </c>
      <c r="I14" s="75">
        <v>1.35</v>
      </c>
      <c r="J14" s="75">
        <v>0.05</v>
      </c>
      <c r="K14" s="75">
        <v>0.04</v>
      </c>
      <c r="L14" s="75">
        <v>26.23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180</v>
      </c>
      <c r="D17" s="75">
        <v>0.43</v>
      </c>
      <c r="E17" s="75">
        <v>0</v>
      </c>
      <c r="F17" s="75">
        <v>21.42</v>
      </c>
      <c r="G17" s="75">
        <v>81</v>
      </c>
      <c r="H17" s="75">
        <v>44.23</v>
      </c>
      <c r="I17" s="75">
        <v>8.9999999999999993E-3</v>
      </c>
      <c r="J17" s="75">
        <v>0</v>
      </c>
      <c r="K17" s="75">
        <v>0</v>
      </c>
      <c r="L17" s="75">
        <v>0.36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150</v>
      </c>
      <c r="D22" s="75">
        <v>0.02</v>
      </c>
      <c r="E22" s="75">
        <v>0.04</v>
      </c>
      <c r="F22" s="75">
        <v>13.46</v>
      </c>
      <c r="G22" s="75">
        <v>52.48</v>
      </c>
      <c r="H22" s="75">
        <v>7.44</v>
      </c>
      <c r="I22" s="75">
        <v>0.3</v>
      </c>
      <c r="J22" s="75">
        <v>3.0000000000000001E-3</v>
      </c>
      <c r="K22" s="75">
        <v>3.0000000000000001E-3</v>
      </c>
      <c r="L22" s="75">
        <v>40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60</v>
      </c>
      <c r="D23" s="75">
        <v>6.46</v>
      </c>
      <c r="E23" s="75">
        <v>6.35</v>
      </c>
      <c r="F23" s="75">
        <v>25.21</v>
      </c>
      <c r="G23" s="75">
        <v>158.83000000000001</v>
      </c>
      <c r="H23" s="75">
        <v>16.63</v>
      </c>
      <c r="I23" s="75">
        <v>0.41</v>
      </c>
      <c r="J23" s="75">
        <v>0.05</v>
      </c>
      <c r="K23" s="75">
        <v>0.05</v>
      </c>
      <c r="L23" s="75">
        <v>0.25</v>
      </c>
      <c r="M23" s="75" t="s">
        <v>81</v>
      </c>
    </row>
    <row r="24" spans="1:13" x14ac:dyDescent="0.3">
      <c r="A24" s="76"/>
      <c r="B24" s="75" t="str">
        <f>' 3-7 лет (день 9) '!B24</f>
        <v>Апельсин</v>
      </c>
      <c r="C24" s="75">
        <v>75</v>
      </c>
      <c r="D24" s="75">
        <v>0.67</v>
      </c>
      <c r="E24" s="75">
        <v>0.14000000000000001</v>
      </c>
      <c r="F24" s="75">
        <v>17.25</v>
      </c>
      <c r="G24" s="75">
        <v>73</v>
      </c>
      <c r="H24" s="75">
        <v>25.5</v>
      </c>
      <c r="I24" s="75">
        <v>0.26</v>
      </c>
      <c r="J24" s="75">
        <v>0.02</v>
      </c>
      <c r="K24" s="75">
        <v>0.02</v>
      </c>
      <c r="L24" s="75">
        <v>44.86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100</v>
      </c>
      <c r="D25" s="75">
        <v>6.5713999999999997</v>
      </c>
      <c r="E25" s="75">
        <v>8.6999999999999993</v>
      </c>
      <c r="F25" s="75">
        <v>3.7071000000000001</v>
      </c>
      <c r="G25" s="75">
        <v>117.86</v>
      </c>
      <c r="H25" s="75">
        <v>74.5</v>
      </c>
      <c r="I25" s="75">
        <v>1.1714</v>
      </c>
      <c r="J25" s="75">
        <v>5.7099999999999998E-2</v>
      </c>
      <c r="K25" s="75">
        <v>4.2000000000000003E-2</v>
      </c>
      <c r="L25" s="75">
        <v>2.5214300000000001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88" t="s">
        <v>82</v>
      </c>
      <c r="D27" s="75">
        <v>0</v>
      </c>
      <c r="E27" s="75">
        <v>0</v>
      </c>
      <c r="F27" s="75">
        <v>8.98</v>
      </c>
      <c r="G27" s="75">
        <v>30</v>
      </c>
      <c r="H27" s="75">
        <v>0.27</v>
      </c>
      <c r="I27" s="75">
        <v>0.05</v>
      </c>
      <c r="J27" s="75">
        <v>0</v>
      </c>
      <c r="K27" s="75">
        <v>0</v>
      </c>
      <c r="L27" s="75">
        <v>0.27</v>
      </c>
      <c r="M27" s="75" t="s">
        <v>83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84</v>
      </c>
      <c r="C29" s="75"/>
      <c r="D29" s="75">
        <f>SUM(D8:D28)</f>
        <v>40.526399999999995</v>
      </c>
      <c r="E29" s="75">
        <f t="shared" ref="E29:L29" si="0">SUM(E8:E28)</f>
        <v>45.829999999999984</v>
      </c>
      <c r="F29" s="75">
        <f t="shared" si="0"/>
        <v>205.38210000000001</v>
      </c>
      <c r="G29" s="75">
        <f t="shared" si="0"/>
        <v>1363.8899999999999</v>
      </c>
      <c r="H29" s="75">
        <f t="shared" si="0"/>
        <v>710.6</v>
      </c>
      <c r="I29" s="75">
        <f t="shared" si="0"/>
        <v>7.9803999999999995</v>
      </c>
      <c r="J29" s="75">
        <f t="shared" si="0"/>
        <v>0.56710000000000005</v>
      </c>
      <c r="K29" s="75">
        <f t="shared" si="0"/>
        <v>0.3095</v>
      </c>
      <c r="L29" s="75">
        <f t="shared" si="0"/>
        <v>123.07142999999999</v>
      </c>
      <c r="M29" s="75"/>
    </row>
    <row r="30" spans="1:13" x14ac:dyDescent="0.3">
      <c r="A30" s="154" t="s">
        <v>104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4" workbookViewId="0">
      <selection activeCell="A30" sqref="A30:XFD30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61</v>
      </c>
      <c r="K1" s="154"/>
      <c r="L1" s="154"/>
      <c r="M1" s="154"/>
    </row>
    <row r="2" spans="1:13" x14ac:dyDescent="0.3">
      <c r="J2" s="154" t="s">
        <v>62</v>
      </c>
      <c r="K2" s="154"/>
      <c r="L2" s="154"/>
      <c r="M2" s="154"/>
    </row>
    <row r="3" spans="1:13" x14ac:dyDescent="0.3">
      <c r="J3" s="154" t="s">
        <v>63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89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64</v>
      </c>
      <c r="F5" s="156"/>
      <c r="G5" s="156">
        <f>' 3-7 лет (день 9) '!K6</f>
        <v>45678</v>
      </c>
      <c r="H5" s="156"/>
      <c r="I5" s="71"/>
      <c r="J5" s="71"/>
      <c r="K5" s="71"/>
      <c r="L5" s="71"/>
      <c r="M5" s="71"/>
    </row>
    <row r="6" spans="1:13" ht="35.25" customHeight="1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1" t="s">
        <v>85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200</v>
      </c>
      <c r="D8" s="75">
        <v>6.21</v>
      </c>
      <c r="E8" s="75">
        <v>7.47</v>
      </c>
      <c r="F8" s="75">
        <v>25.09</v>
      </c>
      <c r="G8" s="75">
        <v>192</v>
      </c>
      <c r="H8" s="75">
        <v>182.6</v>
      </c>
      <c r="I8" s="75">
        <v>0.31</v>
      </c>
      <c r="J8" s="75">
        <v>0.08</v>
      </c>
      <c r="K8" s="75">
        <v>0.06</v>
      </c>
      <c r="L8" s="75">
        <v>1.95</v>
      </c>
      <c r="M8" s="75">
        <v>88</v>
      </c>
    </row>
    <row r="9" spans="1:13" x14ac:dyDescent="0.3">
      <c r="A9" s="74"/>
      <c r="B9" s="75" t="s">
        <v>98</v>
      </c>
      <c r="C9" s="75" t="s">
        <v>100</v>
      </c>
      <c r="D9" s="75">
        <v>5.0599999999999996</v>
      </c>
      <c r="E9" s="75">
        <v>7</v>
      </c>
      <c r="F9" s="75">
        <v>14.62</v>
      </c>
      <c r="G9" s="75">
        <v>145</v>
      </c>
      <c r="H9" s="75">
        <v>126.6</v>
      </c>
      <c r="I9" s="75">
        <v>0.47</v>
      </c>
      <c r="J9" s="75">
        <v>0.03</v>
      </c>
      <c r="K9" s="75">
        <v>0.03</v>
      </c>
      <c r="L9" s="75">
        <v>0.19</v>
      </c>
      <c r="M9" s="75">
        <v>3</v>
      </c>
    </row>
    <row r="10" spans="1:13" hidden="1" x14ac:dyDescent="0.3">
      <c r="A10" s="76"/>
      <c r="B10" s="75" t="str">
        <f>'[2]07.01.2021 3-7 лет (день 9) '!B8</f>
        <v xml:space="preserve">Бутерброд с маслом </v>
      </c>
      <c r="C10" s="79" t="s">
        <v>86</v>
      </c>
      <c r="D10" s="75">
        <v>5.0599999999999996</v>
      </c>
      <c r="E10" s="75">
        <v>7</v>
      </c>
      <c r="F10" s="75">
        <v>14.62</v>
      </c>
      <c r="G10" s="75">
        <v>145</v>
      </c>
      <c r="H10" s="75">
        <v>126.6</v>
      </c>
      <c r="I10" s="75">
        <v>0.47</v>
      </c>
      <c r="J10" s="75">
        <v>0.03</v>
      </c>
      <c r="K10" s="75">
        <v>0.03</v>
      </c>
      <c r="L10" s="75">
        <v>0.19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180</v>
      </c>
      <c r="D11" s="75">
        <v>1.5</v>
      </c>
      <c r="E11" s="75">
        <v>1.6</v>
      </c>
      <c r="F11" s="75">
        <v>12.1</v>
      </c>
      <c r="G11" s="75">
        <v>60</v>
      </c>
      <c r="H11" s="75">
        <v>100</v>
      </c>
      <c r="I11" s="75">
        <v>0.02</v>
      </c>
      <c r="J11" s="75">
        <v>0.02</v>
      </c>
      <c r="K11" s="75">
        <v>0.01</v>
      </c>
      <c r="L11" s="75">
        <v>0.65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250</v>
      </c>
      <c r="D13" s="75">
        <v>4.1500000000000004</v>
      </c>
      <c r="E13" s="75">
        <v>6.04</v>
      </c>
      <c r="F13" s="75">
        <v>19.670000000000002</v>
      </c>
      <c r="G13" s="75">
        <v>144</v>
      </c>
      <c r="H13" s="75">
        <v>26.5</v>
      </c>
      <c r="I13" s="75">
        <v>1.21</v>
      </c>
      <c r="J13" s="75">
        <v>0.15</v>
      </c>
      <c r="K13" s="75">
        <v>0.04</v>
      </c>
      <c r="L13" s="75">
        <v>7.87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250</v>
      </c>
      <c r="D14" s="75">
        <v>3.82</v>
      </c>
      <c r="E14" s="75">
        <v>8.02</v>
      </c>
      <c r="F14" s="75">
        <v>15.6</v>
      </c>
      <c r="G14" s="75">
        <v>159</v>
      </c>
      <c r="H14" s="75">
        <v>97.81</v>
      </c>
      <c r="I14" s="75">
        <v>1.53</v>
      </c>
      <c r="J14" s="75">
        <v>0.06</v>
      </c>
      <c r="K14" s="75">
        <v>0.05</v>
      </c>
      <c r="L14" s="75">
        <v>29.81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200</v>
      </c>
      <c r="D17" s="75">
        <v>0.48</v>
      </c>
      <c r="E17" s="75">
        <v>0</v>
      </c>
      <c r="F17" s="75">
        <v>23.8</v>
      </c>
      <c r="G17" s="75">
        <v>90</v>
      </c>
      <c r="H17" s="75">
        <v>49.14</v>
      </c>
      <c r="I17" s="75">
        <v>0.01</v>
      </c>
      <c r="J17" s="75">
        <v>0</v>
      </c>
      <c r="K17" s="75">
        <v>0</v>
      </c>
      <c r="L17" s="75">
        <v>0.4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200</v>
      </c>
      <c r="D22" s="75">
        <v>2.5000000000000001E-2</v>
      </c>
      <c r="E22" s="75">
        <v>0.05</v>
      </c>
      <c r="F22" s="75">
        <v>15.83</v>
      </c>
      <c r="G22" s="75">
        <v>61.86</v>
      </c>
      <c r="H22" s="75">
        <v>9.2799999999999994</v>
      </c>
      <c r="I22" s="75">
        <v>0.37</v>
      </c>
      <c r="J22" s="75">
        <v>5.0000000000000001E-3</v>
      </c>
      <c r="K22" s="75">
        <v>5.0000000000000001E-3</v>
      </c>
      <c r="L22" s="75">
        <v>50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70</v>
      </c>
      <c r="D23" s="75">
        <v>7.53</v>
      </c>
      <c r="E23" s="75">
        <v>7.41</v>
      </c>
      <c r="F23" s="75">
        <v>29.42</v>
      </c>
      <c r="G23" s="75">
        <v>185.3</v>
      </c>
      <c r="H23" s="75">
        <v>19.399999999999999</v>
      </c>
      <c r="I23" s="75">
        <v>0.48</v>
      </c>
      <c r="J23" s="75">
        <v>0.06</v>
      </c>
      <c r="K23" s="75">
        <v>0.05</v>
      </c>
      <c r="L23" s="75">
        <v>0.3</v>
      </c>
      <c r="M23" s="75" t="s">
        <v>81</v>
      </c>
    </row>
    <row r="24" spans="1:13" x14ac:dyDescent="0.3">
      <c r="A24" s="76"/>
      <c r="B24" s="75" t="str">
        <f>' 3-7 лет (день 9) '!B24</f>
        <v>Апельсин</v>
      </c>
      <c r="C24" s="75">
        <v>100</v>
      </c>
      <c r="D24" s="75">
        <v>0.9</v>
      </c>
      <c r="E24" s="75">
        <v>0.2</v>
      </c>
      <c r="F24" s="75">
        <v>23.07</v>
      </c>
      <c r="G24" s="75">
        <v>98</v>
      </c>
      <c r="H24" s="75" t="s">
        <v>97</v>
      </c>
      <c r="I24" s="75">
        <v>0.35</v>
      </c>
      <c r="J24" s="75">
        <v>0.04</v>
      </c>
      <c r="K24" s="75">
        <v>0.03</v>
      </c>
      <c r="L24" s="75">
        <v>60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140</v>
      </c>
      <c r="D25" s="75">
        <v>9.1999999999999993</v>
      </c>
      <c r="E25" s="75">
        <v>12.18</v>
      </c>
      <c r="F25" s="75">
        <v>5.19</v>
      </c>
      <c r="G25" s="75">
        <v>165</v>
      </c>
      <c r="H25" s="75">
        <v>104.3</v>
      </c>
      <c r="I25" s="75">
        <v>1.64</v>
      </c>
      <c r="J25" s="75">
        <v>0.08</v>
      </c>
      <c r="K25" s="75">
        <v>0.06</v>
      </c>
      <c r="L25" s="75">
        <v>3.53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75" t="s">
        <v>87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83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84</v>
      </c>
      <c r="C29" s="75"/>
      <c r="D29" s="75">
        <f>SUM(D8:D28)</f>
        <v>51.159999999999989</v>
      </c>
      <c r="E29" s="75">
        <f t="shared" ref="E29:L29" si="0">SUM(E8:E28)</f>
        <v>58.07</v>
      </c>
      <c r="F29" s="75">
        <f t="shared" si="0"/>
        <v>251.815</v>
      </c>
      <c r="G29" s="75">
        <f t="shared" si="0"/>
        <v>1695.1599999999999</v>
      </c>
      <c r="H29" s="75">
        <f t="shared" si="0"/>
        <v>871.57999999999981</v>
      </c>
      <c r="I29" s="75">
        <f t="shared" si="0"/>
        <v>9.870000000000001</v>
      </c>
      <c r="J29" s="75">
        <f t="shared" si="0"/>
        <v>0.72</v>
      </c>
      <c r="K29" s="75">
        <f t="shared" si="0"/>
        <v>0.41749999999999998</v>
      </c>
      <c r="L29" s="75">
        <f t="shared" si="0"/>
        <v>154.89000000000001</v>
      </c>
      <c r="M29" s="75"/>
    </row>
    <row r="30" spans="1:13" ht="16.2" x14ac:dyDescent="0.35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3">
      <c r="A31" s="154" t="s">
        <v>104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5" sqref="K5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3">
        <f>' 3-7 лет (день 9) '!K6</f>
        <v>45678</v>
      </c>
      <c r="B1" s="164"/>
      <c r="C1" s="164"/>
      <c r="D1" s="164"/>
      <c r="E1" s="164"/>
      <c r="F1" s="164"/>
      <c r="G1" s="164"/>
    </row>
    <row r="2" spans="1:7" ht="60" customHeight="1" x14ac:dyDescent="0.3">
      <c r="A2" s="165" t="s">
        <v>45</v>
      </c>
      <c r="B2" s="165" t="s">
        <v>46</v>
      </c>
      <c r="C2" s="165" t="s">
        <v>47</v>
      </c>
      <c r="D2" s="165" t="s">
        <v>48</v>
      </c>
      <c r="E2" s="165" t="s">
        <v>49</v>
      </c>
      <c r="F2" s="165" t="s">
        <v>50</v>
      </c>
      <c r="G2" s="167" t="s">
        <v>51</v>
      </c>
    </row>
    <row r="3" spans="1:7" x14ac:dyDescent="0.3">
      <c r="A3" s="166"/>
      <c r="B3" s="166"/>
      <c r="C3" s="166"/>
      <c r="D3" s="166"/>
      <c r="E3" s="166"/>
      <c r="F3" s="166"/>
      <c r="G3" s="168"/>
    </row>
    <row r="4" spans="1:7" ht="33" customHeight="1" x14ac:dyDescent="0.3">
      <c r="A4" s="166"/>
      <c r="B4" s="166"/>
      <c r="C4" s="166"/>
      <c r="D4" s="166"/>
      <c r="E4" s="166"/>
      <c r="F4" s="166"/>
      <c r="G4" s="168"/>
    </row>
    <row r="5" spans="1:7" ht="20.100000000000001" customHeight="1" x14ac:dyDescent="0.3">
      <c r="A5" s="160" t="s">
        <v>52</v>
      </c>
      <c r="B5" s="158">
        <v>0.3611111111111111</v>
      </c>
      <c r="C5" s="6" t="str">
        <f>' 3-7 лет (день 9) '!B9</f>
        <v>Каша манная молочная</v>
      </c>
      <c r="D5" s="89" t="s">
        <v>53</v>
      </c>
      <c r="E5" s="89" t="s">
        <v>54</v>
      </c>
      <c r="F5" s="6"/>
      <c r="G5" s="6"/>
    </row>
    <row r="6" spans="1:7" ht="20.100000000000001" customHeight="1" x14ac:dyDescent="0.3">
      <c r="A6" s="160"/>
      <c r="B6" s="158"/>
      <c r="C6" s="6" t="str">
        <f>' 3-7 лет (день 9) '!B10</f>
        <v>Бутерброд с маслом и сыром</v>
      </c>
      <c r="D6" s="89" t="s">
        <v>53</v>
      </c>
      <c r="E6" s="89" t="s">
        <v>54</v>
      </c>
      <c r="F6" s="6"/>
      <c r="G6" s="6"/>
    </row>
    <row r="7" spans="1:7" ht="20.100000000000001" hidden="1" customHeight="1" x14ac:dyDescent="0.3">
      <c r="A7" s="160"/>
      <c r="B7" s="158"/>
      <c r="C7" s="6" t="s">
        <v>10</v>
      </c>
      <c r="D7" s="89" t="s">
        <v>53</v>
      </c>
      <c r="E7" s="89" t="s">
        <v>54</v>
      </c>
      <c r="F7" s="6"/>
      <c r="G7" s="6"/>
    </row>
    <row r="8" spans="1:7" ht="20.100000000000001" customHeight="1" x14ac:dyDescent="0.3">
      <c r="A8" s="160"/>
      <c r="B8" s="158"/>
      <c r="C8" s="6" t="str">
        <f>' 3-7 лет (день 9) '!B11</f>
        <v>Какао с молоком</v>
      </c>
      <c r="D8" s="89" t="s">
        <v>53</v>
      </c>
      <c r="E8" s="89" t="s">
        <v>54</v>
      </c>
      <c r="F8" s="6"/>
      <c r="G8" s="6"/>
    </row>
    <row r="9" spans="1:7" ht="20.100000000000001" customHeight="1" x14ac:dyDescent="0.3">
      <c r="A9" s="157" t="s">
        <v>55</v>
      </c>
      <c r="B9" s="158">
        <v>0.4861111111111111</v>
      </c>
      <c r="C9" s="6" t="str">
        <f>' 3-7 лет (день 9) '!B14</f>
        <v>Суп шахтерский</v>
      </c>
      <c r="D9" s="89" t="s">
        <v>53</v>
      </c>
      <c r="E9" s="89" t="s">
        <v>54</v>
      </c>
      <c r="F9" s="6"/>
      <c r="G9" s="6"/>
    </row>
    <row r="10" spans="1:7" ht="20.100000000000001" customHeight="1" x14ac:dyDescent="0.3">
      <c r="A10" s="157"/>
      <c r="B10" s="158"/>
      <c r="C10" s="6" t="str">
        <f>' 3-7 лет (день 9) '!B15</f>
        <v>Капуста, тушеная с мясом</v>
      </c>
      <c r="D10" s="89" t="s">
        <v>53</v>
      </c>
      <c r="E10" s="89" t="s">
        <v>54</v>
      </c>
      <c r="F10" s="6"/>
      <c r="G10" s="6"/>
    </row>
    <row r="11" spans="1:7" ht="20.100000000000001" customHeight="1" x14ac:dyDescent="0.3">
      <c r="A11" s="157"/>
      <c r="B11" s="158"/>
      <c r="C11" s="6" t="str">
        <f>' 3-7 лет (день 9) '!B16</f>
        <v>Хлеб пшеничный</v>
      </c>
      <c r="D11" s="89" t="s">
        <v>53</v>
      </c>
      <c r="E11" s="89" t="s">
        <v>54</v>
      </c>
      <c r="F11" s="6"/>
      <c r="G11" s="6"/>
    </row>
    <row r="12" spans="1:7" ht="20.100000000000001" customHeight="1" x14ac:dyDescent="0.3">
      <c r="A12" s="157"/>
      <c r="B12" s="158"/>
      <c r="C12" s="6" t="str">
        <f>' 3-7 лет (день 9) '!B17</f>
        <v>Хлеб ржано-пшеничный</v>
      </c>
      <c r="D12" s="89" t="s">
        <v>53</v>
      </c>
      <c r="E12" s="89" t="s">
        <v>54</v>
      </c>
      <c r="F12" s="6"/>
      <c r="G12" s="6"/>
    </row>
    <row r="13" spans="1:7" ht="20.100000000000001" customHeight="1" x14ac:dyDescent="0.3">
      <c r="A13" s="157"/>
      <c r="B13" s="158"/>
      <c r="C13" s="6" t="str">
        <f>' 3-7 лет (день 9) '!B18</f>
        <v>Компот из сухофруктов</v>
      </c>
      <c r="D13" s="89" t="s">
        <v>53</v>
      </c>
      <c r="E13" s="89" t="s">
        <v>54</v>
      </c>
      <c r="F13" s="6"/>
      <c r="G13" s="6"/>
    </row>
    <row r="14" spans="1:7" ht="20.100000000000001" customHeight="1" x14ac:dyDescent="0.3">
      <c r="A14" s="157"/>
      <c r="B14" s="158"/>
      <c r="C14" s="40"/>
      <c r="D14" s="89"/>
      <c r="E14" s="89"/>
      <c r="F14" s="6"/>
      <c r="G14" s="6"/>
    </row>
    <row r="15" spans="1:7" ht="20.100000000000001" hidden="1" customHeight="1" x14ac:dyDescent="0.3">
      <c r="A15" s="157"/>
      <c r="B15" s="158"/>
      <c r="C15" s="40"/>
      <c r="D15" s="89"/>
      <c r="E15" s="89"/>
      <c r="F15" s="6"/>
      <c r="G15" s="6"/>
    </row>
    <row r="16" spans="1:7" ht="20.100000000000001" hidden="1" customHeight="1" x14ac:dyDescent="0.3">
      <c r="A16" s="157"/>
      <c r="B16" s="158"/>
      <c r="C16" s="12"/>
      <c r="D16" s="89"/>
      <c r="E16" s="89"/>
      <c r="F16" s="6"/>
      <c r="G16" s="6"/>
    </row>
    <row r="17" spans="1:7" ht="20.100000000000001" customHeight="1" x14ac:dyDescent="0.3">
      <c r="A17" s="157" t="s">
        <v>56</v>
      </c>
      <c r="B17" s="158">
        <v>0.63888888888888895</v>
      </c>
      <c r="C17" s="6" t="str">
        <f>' 3-7 лет (день 9) '!B22</f>
        <v>Компот из свеж. морож. ягод</v>
      </c>
      <c r="D17" s="89" t="s">
        <v>53</v>
      </c>
      <c r="E17" s="89" t="s">
        <v>54</v>
      </c>
      <c r="F17" s="6"/>
      <c r="G17" s="6"/>
    </row>
    <row r="18" spans="1:7" ht="20.100000000000001" customHeight="1" x14ac:dyDescent="0.3">
      <c r="A18" s="161"/>
      <c r="B18" s="162"/>
      <c r="C18" s="6" t="str">
        <f>' 3-7 лет (день 9) '!B23</f>
        <v>Пирожок рыбный</v>
      </c>
      <c r="D18" s="89" t="s">
        <v>53</v>
      </c>
      <c r="E18" s="89" t="s">
        <v>54</v>
      </c>
      <c r="F18" s="6"/>
      <c r="G18" s="6"/>
    </row>
    <row r="19" spans="1:7" ht="20.100000000000001" customHeight="1" x14ac:dyDescent="0.3">
      <c r="A19" s="83"/>
      <c r="B19" s="84"/>
      <c r="C19" s="6" t="str">
        <f>' 3-7 лет (день 9) '!B24</f>
        <v>Апельсин</v>
      </c>
      <c r="D19" s="89" t="s">
        <v>53</v>
      </c>
      <c r="E19" s="89" t="s">
        <v>54</v>
      </c>
      <c r="F19" s="6"/>
      <c r="G19" s="6"/>
    </row>
    <row r="20" spans="1:7" ht="20.100000000000001" customHeight="1" x14ac:dyDescent="0.3">
      <c r="A20" s="157" t="s">
        <v>57</v>
      </c>
      <c r="B20" s="158">
        <v>0.69444444444444453</v>
      </c>
      <c r="C20" s="13" t="str">
        <f>' 3-7 лет (день 9) '!B27</f>
        <v xml:space="preserve">Омлет </v>
      </c>
      <c r="D20" s="89" t="s">
        <v>53</v>
      </c>
      <c r="E20" s="89" t="s">
        <v>54</v>
      </c>
      <c r="F20" s="6"/>
      <c r="G20" s="6"/>
    </row>
    <row r="21" spans="1:7" ht="20.100000000000001" customHeight="1" x14ac:dyDescent="0.3">
      <c r="A21" s="157"/>
      <c r="B21" s="159"/>
      <c r="C21" s="13" t="str">
        <f>' 3-7 лет (день 9) '!B28</f>
        <v>Хлеб пшеничный</v>
      </c>
      <c r="D21" s="89" t="s">
        <v>53</v>
      </c>
      <c r="E21" s="89" t="s">
        <v>54</v>
      </c>
      <c r="F21" s="85"/>
      <c r="G21" s="6"/>
    </row>
    <row r="22" spans="1:7" ht="20.100000000000001" customHeight="1" x14ac:dyDescent="0.3">
      <c r="A22" s="157"/>
      <c r="B22" s="159"/>
      <c r="C22" s="13" t="str">
        <f>' 3-7 лет (день 9) '!B29</f>
        <v>Чай с сахаром</v>
      </c>
      <c r="D22" s="89" t="s">
        <v>53</v>
      </c>
      <c r="E22" s="89" t="s">
        <v>54</v>
      </c>
      <c r="F22" s="6"/>
      <c r="G22" s="6"/>
    </row>
    <row r="23" spans="1:7" ht="20.100000000000001" customHeight="1" x14ac:dyDescent="0.3">
      <c r="A23" s="157"/>
      <c r="B23" s="159"/>
      <c r="C23" s="6"/>
      <c r="D23" s="89"/>
      <c r="E23" s="89"/>
      <c r="F23" s="6"/>
      <c r="G23" s="6"/>
    </row>
    <row r="24" spans="1:7" x14ac:dyDescent="0.3">
      <c r="A24" s="65"/>
    </row>
    <row r="25" spans="1:7" x14ac:dyDescent="0.3">
      <c r="A25" s="65"/>
    </row>
    <row r="26" spans="1:7" x14ac:dyDescent="0.3">
      <c r="A26" s="65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20:A23"/>
    <mergeCell ref="B20:B23"/>
    <mergeCell ref="A5:A8"/>
    <mergeCell ref="B5:B8"/>
    <mergeCell ref="A9:A16"/>
    <mergeCell ref="B9:B16"/>
    <mergeCell ref="A17:A18"/>
    <mergeCell ref="B17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Лист1</vt:lpstr>
      <vt:lpstr>Лист2</vt:lpstr>
      <vt:lpstr>Лист3</vt:lpstr>
      <vt:lpstr>День 9 до 3 лет</vt:lpstr>
      <vt:lpstr>День 9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2025-01-17T09:40:31Z</dcterms:modified>
</cp:coreProperties>
</file>